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E6734648-D10C-4FF8-B21C-024EEE68EEAD}" xr6:coauthVersionLast="47" xr6:coauthVersionMax="47" xr10:uidLastSave="{00000000-0000-0000-0000-000000000000}"/>
  <bookViews>
    <workbookView showSheetTabs="0" xWindow="24" yWindow="0" windowWidth="23016" windowHeight="12360"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J8" i="9" l="1"/>
  <c r="J10" i="9"/>
  <c r="L10" i="9"/>
  <c r="J12" i="9"/>
  <c r="J13" i="9"/>
  <c r="L13" i="9"/>
  <c r="J14" i="9"/>
  <c r="L14" i="9"/>
  <c r="N14" i="9"/>
  <c r="J15" i="9"/>
  <c r="L15" i="9"/>
  <c r="N15" i="9"/>
  <c r="R33" i="70"/>
  <c r="P33" i="70"/>
  <c r="N33" i="70"/>
  <c r="L33" i="70"/>
  <c r="J33" i="70"/>
  <c r="H33" i="70"/>
  <c r="F33" i="70"/>
  <c r="R32" i="70"/>
  <c r="L32" i="70"/>
  <c r="J32" i="70"/>
  <c r="H32" i="70"/>
  <c r="F32" i="70"/>
  <c r="R31" i="70"/>
  <c r="L31" i="70"/>
  <c r="J31" i="70"/>
  <c r="H31" i="70"/>
  <c r="F31" i="70"/>
  <c r="R30" i="70"/>
  <c r="J30" i="70"/>
  <c r="H30" i="70"/>
  <c r="F30" i="70"/>
  <c r="R29" i="70"/>
  <c r="P29" i="70"/>
  <c r="N29" i="70"/>
  <c r="L29" i="70"/>
  <c r="J29" i="70"/>
  <c r="H29" i="70"/>
  <c r="F29" i="70"/>
  <c r="R28" i="70"/>
  <c r="P28" i="70"/>
  <c r="N28" i="70"/>
  <c r="L28" i="70"/>
  <c r="J28" i="70"/>
  <c r="H28" i="70"/>
  <c r="F28" i="70"/>
  <c r="R27" i="70"/>
  <c r="P27" i="70"/>
  <c r="N27" i="70"/>
  <c r="L27" i="70"/>
  <c r="J27" i="70"/>
  <c r="H27" i="70"/>
  <c r="F27" i="70"/>
  <c r="R26" i="70"/>
  <c r="P26" i="70"/>
  <c r="N26" i="70"/>
  <c r="L26" i="70"/>
  <c r="J26" i="70"/>
  <c r="H26" i="70"/>
  <c r="F26" i="70"/>
  <c r="R25" i="70"/>
  <c r="J25" i="70"/>
  <c r="H25" i="70"/>
  <c r="F25" i="70"/>
  <c r="R24" i="70"/>
  <c r="J24" i="70"/>
  <c r="H24" i="70"/>
  <c r="F24" i="70"/>
  <c r="R23" i="70"/>
  <c r="L23" i="70"/>
  <c r="J23" i="70"/>
  <c r="H23" i="70"/>
  <c r="F23" i="70"/>
  <c r="R22" i="70"/>
  <c r="P22" i="70"/>
  <c r="N22" i="70"/>
  <c r="L22" i="70"/>
  <c r="J22" i="70"/>
  <c r="H22" i="70"/>
  <c r="F22" i="70"/>
  <c r="R21" i="70"/>
  <c r="P21" i="70"/>
  <c r="N21" i="70"/>
  <c r="L21" i="70"/>
  <c r="J21" i="70"/>
  <c r="H21" i="70"/>
  <c r="F21" i="70"/>
  <c r="R20" i="70"/>
  <c r="P20" i="70"/>
  <c r="N20" i="70"/>
  <c r="L20" i="70"/>
  <c r="J20" i="70"/>
  <c r="H20" i="70"/>
  <c r="F20" i="70"/>
  <c r="R19" i="70"/>
  <c r="J19" i="70"/>
  <c r="H19" i="70"/>
  <c r="F19" i="70"/>
  <c r="R18" i="70"/>
  <c r="P18" i="70"/>
  <c r="N18" i="70"/>
  <c r="L18" i="70"/>
  <c r="J18" i="70"/>
  <c r="H18" i="70"/>
  <c r="F18" i="70"/>
  <c r="R17" i="70"/>
  <c r="P17" i="70"/>
  <c r="N17" i="70"/>
  <c r="L17" i="70"/>
  <c r="J17" i="70"/>
  <c r="H17" i="70"/>
  <c r="F17" i="70"/>
  <c r="R16" i="70"/>
  <c r="P16" i="70"/>
  <c r="N16" i="70"/>
  <c r="L16" i="70"/>
  <c r="J16" i="70"/>
  <c r="H16" i="70"/>
  <c r="F16" i="70"/>
  <c r="R15" i="70"/>
  <c r="P15" i="70"/>
  <c r="N15" i="70"/>
  <c r="L15" i="70"/>
  <c r="J15" i="70"/>
  <c r="H15" i="70"/>
  <c r="F15" i="70"/>
  <c r="R14" i="70"/>
  <c r="P14" i="70"/>
  <c r="N14" i="70"/>
  <c r="L14" i="70"/>
  <c r="J14" i="70"/>
  <c r="H14" i="70"/>
  <c r="F14" i="70"/>
  <c r="R13" i="70"/>
  <c r="P13" i="70"/>
  <c r="N13" i="70"/>
  <c r="L13" i="70"/>
  <c r="J13" i="70"/>
  <c r="H13" i="70"/>
  <c r="F13" i="70"/>
  <c r="R12" i="70"/>
  <c r="N12" i="70"/>
  <c r="L12" i="70"/>
  <c r="J12" i="70"/>
  <c r="H12" i="70"/>
  <c r="F12" i="70"/>
  <c r="R11" i="70"/>
  <c r="N11" i="70"/>
  <c r="L11" i="70"/>
  <c r="J11" i="70"/>
  <c r="H11" i="70"/>
  <c r="F11" i="70"/>
  <c r="R10" i="70"/>
  <c r="N10" i="70"/>
  <c r="L10" i="70"/>
  <c r="J10" i="70"/>
  <c r="H10" i="70"/>
  <c r="F10" i="70"/>
  <c r="R9" i="70"/>
  <c r="P9" i="70"/>
  <c r="N9" i="70"/>
  <c r="L9" i="70"/>
  <c r="J9" i="70"/>
  <c r="H9" i="70"/>
  <c r="F9" i="70"/>
  <c r="R33" i="71"/>
  <c r="P33" i="71"/>
  <c r="N33" i="71"/>
  <c r="L33" i="71"/>
  <c r="J33" i="71"/>
  <c r="H33" i="71"/>
  <c r="R32" i="71"/>
  <c r="L32" i="71"/>
  <c r="J32" i="71"/>
  <c r="H32" i="71"/>
  <c r="R31" i="71"/>
  <c r="L31" i="71"/>
  <c r="J31" i="71"/>
  <c r="H31" i="71"/>
  <c r="R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N10" i="71"/>
  <c r="L10" i="71"/>
  <c r="J10" i="71"/>
  <c r="H10" i="71"/>
  <c r="R9" i="71"/>
  <c r="P9" i="71"/>
  <c r="N9" i="71"/>
  <c r="L9" i="71"/>
  <c r="J9" i="71"/>
  <c r="H9" i="71"/>
  <c r="N31" i="72"/>
  <c r="L31" i="72"/>
  <c r="N30" i="72"/>
  <c r="L30" i="72"/>
  <c r="P29" i="72"/>
  <c r="N29" i="72"/>
  <c r="L29" i="72"/>
  <c r="L28" i="72"/>
  <c r="P27" i="72"/>
  <c r="N27" i="72"/>
  <c r="L27" i="72"/>
  <c r="P26" i="72"/>
  <c r="N26" i="72"/>
  <c r="L26" i="72"/>
  <c r="P25" i="72"/>
  <c r="N25" i="72"/>
  <c r="L25" i="72"/>
  <c r="P23" i="72"/>
  <c r="N23" i="72"/>
  <c r="L23" i="72"/>
  <c r="L22" i="72"/>
  <c r="N21" i="72"/>
  <c r="L21" i="72"/>
  <c r="P20" i="72"/>
  <c r="N20" i="72"/>
  <c r="L20" i="72"/>
  <c r="P19" i="72"/>
  <c r="N19" i="72"/>
  <c r="L19" i="72"/>
  <c r="L18" i="72"/>
  <c r="P17" i="72"/>
  <c r="N17" i="72"/>
  <c r="L17" i="72"/>
  <c r="P16" i="72"/>
  <c r="N16" i="72"/>
  <c r="L16" i="72"/>
  <c r="P15" i="72"/>
  <c r="N15" i="72"/>
  <c r="L15" i="72"/>
  <c r="P14" i="72"/>
  <c r="N14" i="72"/>
  <c r="L14" i="72"/>
  <c r="N13" i="72"/>
  <c r="L13" i="72"/>
  <c r="P12" i="72"/>
  <c r="N12" i="72"/>
  <c r="L12" i="72"/>
  <c r="P11" i="72"/>
  <c r="N11" i="72"/>
  <c r="L11" i="72"/>
  <c r="L10" i="72"/>
  <c r="P9" i="72"/>
  <c r="N9" i="72"/>
  <c r="L9" i="72"/>
  <c r="N31" i="73"/>
  <c r="N30" i="73"/>
  <c r="L28" i="73"/>
  <c r="P27" i="73"/>
  <c r="N27" i="73"/>
  <c r="L27" i="73"/>
  <c r="P26" i="73"/>
  <c r="N26" i="73"/>
  <c r="L26" i="73"/>
  <c r="P25" i="73"/>
  <c r="N25" i="73"/>
  <c r="L25" i="73"/>
  <c r="P23" i="73"/>
  <c r="N23" i="73"/>
  <c r="L23" i="73"/>
  <c r="L22" i="73"/>
  <c r="N21" i="73"/>
  <c r="L21" i="73"/>
  <c r="P20" i="73"/>
  <c r="N20" i="73"/>
  <c r="L20" i="73"/>
  <c r="P19" i="73"/>
  <c r="N19" i="73"/>
  <c r="L19" i="73"/>
  <c r="L18" i="73"/>
  <c r="P17" i="73"/>
  <c r="N17" i="73"/>
  <c r="L17" i="73"/>
  <c r="P16" i="73"/>
  <c r="N16" i="73"/>
  <c r="L16" i="73"/>
  <c r="P15" i="73"/>
  <c r="N15" i="73"/>
  <c r="L15" i="73"/>
  <c r="P14" i="73"/>
  <c r="N14" i="73"/>
  <c r="L14" i="73"/>
  <c r="N13" i="73"/>
  <c r="L13" i="73"/>
  <c r="P12" i="73"/>
  <c r="N12" i="73"/>
  <c r="L12" i="73"/>
  <c r="P11" i="73"/>
  <c r="N11" i="73"/>
  <c r="L11" i="73"/>
  <c r="L10" i="73"/>
  <c r="P9" i="73"/>
  <c r="N9" i="73"/>
  <c r="L9" i="73"/>
  <c r="P8" i="73"/>
  <c r="N8" i="73"/>
  <c r="L8" i="73"/>
  <c r="P20" i="68"/>
  <c r="J28" i="68"/>
  <c r="H28" i="68"/>
  <c r="P20" i="69"/>
  <c r="J28" i="69"/>
  <c r="H28" i="69"/>
  <c r="N11" i="3"/>
  <c r="N11" i="1"/>
  <c r="N16" i="11"/>
  <c r="L16" i="11"/>
  <c r="J16" i="11"/>
  <c r="H16" i="11"/>
  <c r="N15" i="11"/>
  <c r="L15" i="11"/>
  <c r="J15" i="11"/>
  <c r="H15" i="11"/>
  <c r="L14" i="11"/>
  <c r="J14" i="11"/>
  <c r="H14" i="11"/>
  <c r="J13" i="11"/>
  <c r="H13" i="11"/>
  <c r="J12" i="11"/>
  <c r="H12" i="11"/>
  <c r="H11" i="11"/>
  <c r="L10" i="11"/>
  <c r="J10" i="11"/>
  <c r="H10" i="11"/>
  <c r="J8" i="11"/>
  <c r="H8" i="11"/>
  <c r="H11" i="9"/>
  <c r="P25" i="63"/>
  <c r="P9" i="62"/>
  <c r="P10" i="62"/>
  <c r="P11" i="62"/>
  <c r="P13" i="62"/>
  <c r="P14" i="62"/>
  <c r="P15" i="62"/>
  <c r="P16" i="62"/>
  <c r="P17" i="62"/>
  <c r="P18" i="62"/>
  <c r="P19" i="62"/>
  <c r="P20" i="62"/>
  <c r="P21" i="62"/>
  <c r="P23" i="62"/>
  <c r="P25" i="62"/>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H15" i="9"/>
  <c r="F15" i="9"/>
  <c r="H14" i="9"/>
  <c r="F14" i="9"/>
  <c r="H13" i="9"/>
  <c r="F13" i="9"/>
  <c r="H12" i="9"/>
  <c r="F12" i="9"/>
  <c r="F11" i="9"/>
  <c r="H10" i="9"/>
  <c r="F10" i="9"/>
  <c r="F8" i="9"/>
  <c r="F11" i="11"/>
  <c r="P11" i="11"/>
  <c r="P16" i="11"/>
  <c r="F16" i="11"/>
  <c r="D16" i="11"/>
  <c r="C16" i="11"/>
  <c r="B16" i="11"/>
  <c r="P15" i="11"/>
  <c r="F15" i="11"/>
  <c r="D15" i="11"/>
  <c r="C15" i="11"/>
  <c r="B15" i="11"/>
  <c r="P14" i="11"/>
  <c r="F14" i="11"/>
  <c r="D14" i="11"/>
  <c r="C14" i="11"/>
  <c r="B14" i="11"/>
  <c r="P13" i="11"/>
  <c r="F13" i="11"/>
  <c r="D13" i="11"/>
  <c r="C13" i="11"/>
  <c r="B13" i="11"/>
  <c r="P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3" i="71"/>
  <c r="D33" i="71"/>
  <c r="F32" i="71"/>
  <c r="D32" i="71"/>
  <c r="F31" i="71"/>
  <c r="D31" i="71"/>
  <c r="F30" i="71"/>
  <c r="D30" i="71"/>
  <c r="F29" i="71"/>
  <c r="D29" i="71"/>
  <c r="F28" i="71"/>
  <c r="D28"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3" i="70"/>
  <c r="D32" i="70"/>
  <c r="D31" i="70"/>
  <c r="D30" i="70"/>
  <c r="D29" i="70"/>
  <c r="D28" i="70"/>
  <c r="D27" i="70"/>
  <c r="D26" i="70"/>
  <c r="D25" i="70"/>
  <c r="D24" i="70"/>
  <c r="D23" i="70"/>
  <c r="D22" i="70"/>
  <c r="D21" i="70"/>
  <c r="D20" i="70"/>
  <c r="D19" i="70"/>
  <c r="D18" i="70"/>
  <c r="D17" i="70"/>
  <c r="D16" i="70"/>
  <c r="D15" i="70"/>
  <c r="D14" i="70"/>
  <c r="D13" i="70"/>
  <c r="D12" i="70"/>
  <c r="D11" i="70"/>
  <c r="D10"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M15" i="9" l="1"/>
  <c r="K14" i="9"/>
  <c r="M10" i="9"/>
  <c r="O14" i="9"/>
  <c r="K13" i="9"/>
  <c r="K8" i="9"/>
  <c r="O15" i="9"/>
  <c r="K15" i="9"/>
  <c r="M14" i="9"/>
  <c r="M13" i="9"/>
  <c r="K12" i="9"/>
  <c r="K10" i="9"/>
  <c r="K8" i="11"/>
  <c r="I11" i="11"/>
  <c r="K13" i="11"/>
  <c r="I15" i="11"/>
  <c r="I16" i="11"/>
  <c r="I10" i="11"/>
  <c r="I12" i="11"/>
  <c r="I14" i="11"/>
  <c r="K15" i="11"/>
  <c r="K16" i="11"/>
  <c r="I11" i="9"/>
  <c r="K10" i="11"/>
  <c r="K12" i="11"/>
  <c r="K14" i="11"/>
  <c r="M15" i="11"/>
  <c r="M16" i="11"/>
  <c r="I8" i="11"/>
  <c r="M10" i="11"/>
  <c r="I13" i="11"/>
  <c r="M14" i="11"/>
  <c r="O15" i="11"/>
  <c r="O16" i="11"/>
  <c r="G8" i="9"/>
  <c r="G15" i="9"/>
  <c r="G11" i="9"/>
  <c r="G10" i="9"/>
  <c r="G12" i="9"/>
  <c r="G14" i="9"/>
  <c r="G13" i="9"/>
  <c r="I8" i="9"/>
  <c r="I10" i="9"/>
  <c r="I12" i="9"/>
  <c r="I14" i="9"/>
  <c r="I15" i="9"/>
  <c r="I13" i="9"/>
  <c r="K9" i="11"/>
  <c r="M9" i="11"/>
  <c r="M9" i="9"/>
  <c r="K9" i="9"/>
  <c r="O9" i="9"/>
  <c r="O9"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29" i="69"/>
  <c r="N29" i="69"/>
  <c r="L29" i="69"/>
  <c r="P29" i="37"/>
  <c r="J28" i="37"/>
  <c r="L23" i="37"/>
  <c r="L9" i="37"/>
  <c r="P29" i="38"/>
  <c r="J28" i="38"/>
  <c r="L23" i="38"/>
  <c r="L9" i="38"/>
  <c r="F11" i="39"/>
  <c r="F11" i="40"/>
  <c r="C33" i="70" l="1"/>
  <c r="B33" i="70"/>
  <c r="C32" i="70"/>
  <c r="B32" i="70"/>
  <c r="C31" i="70"/>
  <c r="B31" i="70"/>
  <c r="C30" i="70"/>
  <c r="B30" i="70"/>
  <c r="C29" i="70"/>
  <c r="B29" i="70"/>
  <c r="C28" i="70"/>
  <c r="B28"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3" i="71"/>
  <c r="B33" i="71"/>
  <c r="C32" i="71"/>
  <c r="B32" i="71"/>
  <c r="C31" i="71"/>
  <c r="B31" i="71"/>
  <c r="C30" i="71"/>
  <c r="B30" i="71"/>
  <c r="C29" i="71"/>
  <c r="B29" i="71"/>
  <c r="C28" i="71"/>
  <c r="B28"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J8" i="71"/>
  <c r="H8" i="71"/>
  <c r="F8" i="71"/>
  <c r="D8" i="71"/>
  <c r="C8" i="71"/>
  <c r="B8" i="71"/>
  <c r="R31" i="72"/>
  <c r="J31" i="72"/>
  <c r="H31" i="72"/>
  <c r="F31" i="72"/>
  <c r="D31" i="72"/>
  <c r="C31" i="72"/>
  <c r="B31" i="72"/>
  <c r="R30" i="72"/>
  <c r="J30" i="72"/>
  <c r="H30" i="72"/>
  <c r="F30" i="72"/>
  <c r="D30" i="72"/>
  <c r="C30" i="72"/>
  <c r="B30" i="72"/>
  <c r="R29" i="72"/>
  <c r="J29" i="72"/>
  <c r="H29" i="72"/>
  <c r="F29" i="72"/>
  <c r="D29" i="72"/>
  <c r="C29" i="72"/>
  <c r="B29" i="72"/>
  <c r="R28" i="72"/>
  <c r="J28" i="72"/>
  <c r="H28" i="72"/>
  <c r="F28" i="72"/>
  <c r="D28" i="72"/>
  <c r="C28" i="72"/>
  <c r="B28" i="72"/>
  <c r="R27" i="72"/>
  <c r="J27" i="72"/>
  <c r="H27" i="72"/>
  <c r="F27" i="72"/>
  <c r="D27" i="72"/>
  <c r="C27" i="72"/>
  <c r="B27" i="72"/>
  <c r="R26" i="72"/>
  <c r="J26" i="72"/>
  <c r="H26" i="72"/>
  <c r="F26" i="72"/>
  <c r="D26" i="72"/>
  <c r="C26" i="72"/>
  <c r="B26"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P8" i="72"/>
  <c r="N8" i="72"/>
  <c r="L8" i="72"/>
  <c r="J8" i="72"/>
  <c r="H8" i="72"/>
  <c r="F8" i="72"/>
  <c r="D8" i="72"/>
  <c r="C8" i="72"/>
  <c r="B8" i="72"/>
  <c r="R31" i="73"/>
  <c r="L31" i="73"/>
  <c r="J31" i="73"/>
  <c r="H31" i="73"/>
  <c r="F31" i="73"/>
  <c r="D31" i="73"/>
  <c r="C31" i="73"/>
  <c r="B31" i="73"/>
  <c r="R30" i="73"/>
  <c r="L30" i="73"/>
  <c r="J30" i="73"/>
  <c r="H30" i="73"/>
  <c r="F30" i="73"/>
  <c r="D30" i="73"/>
  <c r="C30" i="73"/>
  <c r="B30" i="73"/>
  <c r="R29" i="73"/>
  <c r="P29" i="73"/>
  <c r="N29" i="73"/>
  <c r="L29" i="73"/>
  <c r="J29" i="73"/>
  <c r="H29" i="73"/>
  <c r="F29" i="73"/>
  <c r="D29" i="73"/>
  <c r="C29" i="73"/>
  <c r="B29" i="73"/>
  <c r="R28" i="73"/>
  <c r="J28" i="73"/>
  <c r="H28" i="73"/>
  <c r="F28" i="73"/>
  <c r="D28" i="73"/>
  <c r="C28" i="73"/>
  <c r="B28" i="73"/>
  <c r="R27" i="73"/>
  <c r="J27" i="73"/>
  <c r="H27" i="73"/>
  <c r="F27" i="73"/>
  <c r="D27" i="73"/>
  <c r="C27" i="73"/>
  <c r="B27" i="73"/>
  <c r="R26" i="73"/>
  <c r="J26" i="73"/>
  <c r="H26" i="73"/>
  <c r="F26" i="73"/>
  <c r="D26" i="73"/>
  <c r="C26" i="73"/>
  <c r="B26" i="73"/>
  <c r="R25" i="73"/>
  <c r="J25" i="73"/>
  <c r="H25" i="73"/>
  <c r="F25" i="73"/>
  <c r="D25" i="73"/>
  <c r="C25" i="73"/>
  <c r="B25" i="73"/>
  <c r="C24" i="73"/>
  <c r="B24" i="73"/>
  <c r="R23" i="73"/>
  <c r="J23" i="73"/>
  <c r="H23" i="73"/>
  <c r="F23" i="73"/>
  <c r="D23" i="73"/>
  <c r="C23" i="73"/>
  <c r="B23" i="73"/>
  <c r="R22" i="73"/>
  <c r="J22" i="73"/>
  <c r="H22" i="73"/>
  <c r="F22" i="73"/>
  <c r="D22" i="73"/>
  <c r="C22" i="73"/>
  <c r="B22" i="73"/>
  <c r="R21" i="73"/>
  <c r="J21" i="73"/>
  <c r="H21" i="73"/>
  <c r="F21" i="73"/>
  <c r="D21" i="73"/>
  <c r="C21" i="73"/>
  <c r="B21" i="73"/>
  <c r="R20" i="73"/>
  <c r="J20" i="73"/>
  <c r="H20" i="73"/>
  <c r="F20" i="73"/>
  <c r="D20" i="73"/>
  <c r="C20" i="73"/>
  <c r="B20" i="73"/>
  <c r="R19" i="73"/>
  <c r="J19" i="73"/>
  <c r="H19" i="73"/>
  <c r="F19" i="73"/>
  <c r="D19" i="73"/>
  <c r="C19" i="73"/>
  <c r="B19" i="73"/>
  <c r="R18" i="73"/>
  <c r="J18" i="73"/>
  <c r="H18" i="73"/>
  <c r="F18" i="73"/>
  <c r="D18" i="73"/>
  <c r="C18" i="73"/>
  <c r="B18" i="73"/>
  <c r="R17" i="73"/>
  <c r="J17" i="73"/>
  <c r="H17" i="73"/>
  <c r="F17" i="73"/>
  <c r="D17" i="73"/>
  <c r="C17" i="73"/>
  <c r="B17" i="73"/>
  <c r="R16" i="73"/>
  <c r="J16" i="73"/>
  <c r="H16" i="73"/>
  <c r="F16" i="73"/>
  <c r="D16" i="73"/>
  <c r="C16" i="73"/>
  <c r="B16" i="73"/>
  <c r="R15" i="73"/>
  <c r="J15" i="73"/>
  <c r="H15" i="73"/>
  <c r="F15" i="73"/>
  <c r="D15" i="73"/>
  <c r="C15" i="73"/>
  <c r="B15" i="73"/>
  <c r="R14" i="73"/>
  <c r="J14" i="73"/>
  <c r="H14" i="73"/>
  <c r="F14" i="73"/>
  <c r="D14" i="73"/>
  <c r="C14" i="73"/>
  <c r="B14" i="73"/>
  <c r="R13" i="73"/>
  <c r="J13" i="73"/>
  <c r="H13" i="73"/>
  <c r="F13" i="73"/>
  <c r="D13" i="73"/>
  <c r="C13" i="73"/>
  <c r="B13" i="73"/>
  <c r="R12" i="73"/>
  <c r="J12" i="73"/>
  <c r="H12" i="73"/>
  <c r="F12" i="73"/>
  <c r="D12" i="73"/>
  <c r="C12" i="73"/>
  <c r="B12" i="73"/>
  <c r="R11" i="73"/>
  <c r="J11" i="73"/>
  <c r="H11" i="73"/>
  <c r="F11" i="73"/>
  <c r="D11" i="73"/>
  <c r="C11" i="73"/>
  <c r="B11" i="73"/>
  <c r="R10" i="73"/>
  <c r="J10" i="73"/>
  <c r="H10" i="73"/>
  <c r="F10" i="73"/>
  <c r="D10" i="73"/>
  <c r="C10" i="73"/>
  <c r="B10" i="73"/>
  <c r="R9" i="73"/>
  <c r="J9" i="73"/>
  <c r="H9" i="73"/>
  <c r="F9" i="73"/>
  <c r="D9" i="73"/>
  <c r="C9" i="73"/>
  <c r="B9" i="73"/>
  <c r="R8" i="73"/>
  <c r="J8" i="73"/>
  <c r="H8" i="73"/>
  <c r="F8" i="73"/>
  <c r="D8" i="73"/>
  <c r="C8" i="73"/>
  <c r="B8" i="73"/>
  <c r="R29" i="68"/>
  <c r="P29" i="68"/>
  <c r="N29" i="68"/>
  <c r="L29" i="68"/>
  <c r="J29" i="68"/>
  <c r="H29" i="68"/>
  <c r="F29" i="68"/>
  <c r="D29" i="68"/>
  <c r="C29" i="68"/>
  <c r="B29" i="68"/>
  <c r="R28" i="68"/>
  <c r="F28" i="68"/>
  <c r="D28" i="68"/>
  <c r="C28" i="68"/>
  <c r="B28" i="68"/>
  <c r="R27" i="68"/>
  <c r="P27" i="68"/>
  <c r="N27" i="68"/>
  <c r="L27" i="68"/>
  <c r="J27" i="68"/>
  <c r="H27" i="68"/>
  <c r="F27" i="68"/>
  <c r="D27" i="68"/>
  <c r="C27" i="68"/>
  <c r="B27" i="68"/>
  <c r="R26" i="68"/>
  <c r="P26" i="68"/>
  <c r="N26" i="68"/>
  <c r="L26" i="68"/>
  <c r="J26" i="68"/>
  <c r="H26" i="68"/>
  <c r="F26" i="68"/>
  <c r="D26" i="68"/>
  <c r="C26" i="68"/>
  <c r="B26" i="68"/>
  <c r="R25" i="68"/>
  <c r="P25" i="68"/>
  <c r="N25" i="68"/>
  <c r="L25" i="68"/>
  <c r="J25" i="68"/>
  <c r="H25" i="68"/>
  <c r="F25" i="68"/>
  <c r="D25" i="68"/>
  <c r="C25" i="68"/>
  <c r="B25" i="68"/>
  <c r="R23" i="68"/>
  <c r="P23" i="68"/>
  <c r="N23" i="68"/>
  <c r="L23" i="68"/>
  <c r="J23" i="68"/>
  <c r="H23" i="68"/>
  <c r="F23" i="68"/>
  <c r="D23" i="68"/>
  <c r="C23" i="68"/>
  <c r="B23" i="68"/>
  <c r="R22" i="68"/>
  <c r="P22" i="68"/>
  <c r="N22" i="68"/>
  <c r="L22" i="68"/>
  <c r="J22" i="68"/>
  <c r="H22" i="68"/>
  <c r="F22" i="68"/>
  <c r="D22" i="68"/>
  <c r="C22" i="68"/>
  <c r="B22" i="68"/>
  <c r="R21" i="68"/>
  <c r="P21" i="68"/>
  <c r="N21" i="68"/>
  <c r="L21" i="68"/>
  <c r="J21" i="68"/>
  <c r="H21" i="68"/>
  <c r="F21" i="68"/>
  <c r="D21" i="68"/>
  <c r="C21" i="68"/>
  <c r="B21" i="68"/>
  <c r="R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4" i="68"/>
  <c r="P24" i="68"/>
  <c r="N24" i="68"/>
  <c r="L24" i="68"/>
  <c r="J24" i="68"/>
  <c r="H24" i="68"/>
  <c r="F24" i="68"/>
  <c r="D24" i="68"/>
  <c r="C24" i="68"/>
  <c r="B24"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29" i="69"/>
  <c r="J29" i="69"/>
  <c r="H29" i="69"/>
  <c r="F29" i="69"/>
  <c r="D29" i="69"/>
  <c r="C29" i="69"/>
  <c r="B29" i="69"/>
  <c r="R28" i="69"/>
  <c r="F28" i="69"/>
  <c r="D28" i="69"/>
  <c r="C28" i="69"/>
  <c r="B28" i="69"/>
  <c r="R27" i="69"/>
  <c r="P27" i="69"/>
  <c r="N27" i="69"/>
  <c r="L27" i="69"/>
  <c r="J27" i="69"/>
  <c r="H27" i="69"/>
  <c r="F27" i="69"/>
  <c r="D27" i="69"/>
  <c r="C27" i="69"/>
  <c r="B27" i="69"/>
  <c r="R26" i="69"/>
  <c r="P26" i="69"/>
  <c r="N26" i="69"/>
  <c r="L26" i="69"/>
  <c r="J26" i="69"/>
  <c r="H26" i="69"/>
  <c r="F26" i="69"/>
  <c r="D26" i="69"/>
  <c r="C26" i="69"/>
  <c r="B26" i="69"/>
  <c r="R25" i="69"/>
  <c r="P25" i="69"/>
  <c r="N25" i="69"/>
  <c r="L25" i="69"/>
  <c r="J25" i="69"/>
  <c r="H25" i="69"/>
  <c r="F25" i="69"/>
  <c r="D25" i="69"/>
  <c r="C25" i="69"/>
  <c r="B25" i="69"/>
  <c r="R23" i="69"/>
  <c r="P23" i="69"/>
  <c r="N23" i="69"/>
  <c r="L23" i="69"/>
  <c r="J23" i="69"/>
  <c r="H23" i="69"/>
  <c r="F23" i="69"/>
  <c r="D23" i="69"/>
  <c r="C23" i="69"/>
  <c r="B23" i="69"/>
  <c r="R22" i="69"/>
  <c r="P22" i="69"/>
  <c r="N22" i="69"/>
  <c r="L22" i="69"/>
  <c r="J22" i="69"/>
  <c r="H22" i="69"/>
  <c r="F22" i="69"/>
  <c r="D22" i="69"/>
  <c r="C22" i="69"/>
  <c r="B22" i="69"/>
  <c r="R21" i="69"/>
  <c r="P21" i="69"/>
  <c r="N21" i="69"/>
  <c r="L21" i="69"/>
  <c r="J21" i="69"/>
  <c r="H21" i="69"/>
  <c r="F21" i="69"/>
  <c r="D21" i="69"/>
  <c r="C21" i="69"/>
  <c r="B21" i="69"/>
  <c r="R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4" i="69"/>
  <c r="P24" i="69"/>
  <c r="N24" i="69"/>
  <c r="L24" i="69"/>
  <c r="J24" i="69"/>
  <c r="H24" i="69"/>
  <c r="F24" i="69"/>
  <c r="D24" i="69"/>
  <c r="C24" i="69"/>
  <c r="B24"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K28" i="69" l="1"/>
  <c r="Q20" i="68"/>
  <c r="Q8" i="73"/>
  <c r="Q9" i="73"/>
  <c r="Q23" i="73"/>
  <c r="Q12" i="73"/>
  <c r="Q11" i="73"/>
  <c r="Q20" i="73"/>
  <c r="Q17" i="73"/>
  <c r="Q25" i="73"/>
  <c r="Q27" i="73"/>
  <c r="Q14" i="73"/>
  <c r="Q19" i="73"/>
  <c r="Q16" i="73"/>
  <c r="Q15" i="73"/>
  <c r="Q26" i="73"/>
  <c r="M28" i="72"/>
  <c r="M12" i="72"/>
  <c r="M18" i="72"/>
  <c r="M26" i="72"/>
  <c r="M22" i="72"/>
  <c r="M16" i="72"/>
  <c r="M23" i="72"/>
  <c r="M30" i="72"/>
  <c r="M27" i="72"/>
  <c r="M14" i="72"/>
  <c r="M20" i="72"/>
  <c r="M17" i="72"/>
  <c r="M25" i="72"/>
  <c r="M15" i="72"/>
  <c r="M21" i="72"/>
  <c r="M29" i="72"/>
  <c r="M9" i="72"/>
  <c r="M19" i="72"/>
  <c r="M13" i="72"/>
  <c r="M10" i="72"/>
  <c r="M11" i="72"/>
  <c r="M31" i="72"/>
  <c r="I16" i="71"/>
  <c r="I32" i="71"/>
  <c r="I22" i="71"/>
  <c r="I26" i="71"/>
  <c r="I15" i="71"/>
  <c r="I21" i="71"/>
  <c r="I24" i="71"/>
  <c r="I11" i="71"/>
  <c r="I14" i="71"/>
  <c r="I33" i="71"/>
  <c r="I20" i="71"/>
  <c r="I13" i="71"/>
  <c r="I25" i="71"/>
  <c r="I10" i="71"/>
  <c r="I9" i="71"/>
  <c r="I12" i="71"/>
  <c r="I30" i="71"/>
  <c r="I19" i="71"/>
  <c r="I29" i="71"/>
  <c r="I18" i="71"/>
  <c r="I31" i="71"/>
  <c r="I28" i="71"/>
  <c r="I17" i="71"/>
  <c r="I23" i="71"/>
  <c r="I27" i="71"/>
  <c r="Q18" i="71"/>
  <c r="Q28" i="71"/>
  <c r="Q17" i="71"/>
  <c r="Q27" i="71"/>
  <c r="Q16" i="71"/>
  <c r="Q22" i="71"/>
  <c r="Q26" i="71"/>
  <c r="Q15" i="71"/>
  <c r="Q21" i="71"/>
  <c r="Q14" i="71"/>
  <c r="Q33" i="71"/>
  <c r="Q20" i="71"/>
  <c r="Q13" i="71"/>
  <c r="Q9" i="71"/>
  <c r="Q29" i="71"/>
  <c r="I28" i="69"/>
  <c r="Q20" i="69"/>
  <c r="O14" i="72"/>
  <c r="O20" i="72"/>
  <c r="O12" i="72"/>
  <c r="O9" i="72"/>
  <c r="O13" i="72"/>
  <c r="O27" i="72"/>
  <c r="O11" i="72"/>
  <c r="O31" i="72"/>
  <c r="O17" i="72"/>
  <c r="O25" i="72"/>
  <c r="O15" i="72"/>
  <c r="O21" i="72"/>
  <c r="O29" i="72"/>
  <c r="O26" i="72"/>
  <c r="O19" i="72"/>
  <c r="O16" i="72"/>
  <c r="O23" i="72"/>
  <c r="O30" i="72"/>
  <c r="K10" i="71"/>
  <c r="K16" i="71"/>
  <c r="K32" i="71"/>
  <c r="K9" i="71"/>
  <c r="K12" i="71"/>
  <c r="K30" i="71"/>
  <c r="K15" i="71"/>
  <c r="K29" i="71"/>
  <c r="K11" i="71"/>
  <c r="K14" i="71"/>
  <c r="K33" i="71"/>
  <c r="K28" i="71"/>
  <c r="K13" i="71"/>
  <c r="K25" i="71"/>
  <c r="K23" i="71"/>
  <c r="K27" i="71"/>
  <c r="K22" i="71"/>
  <c r="K26" i="71"/>
  <c r="K19" i="71"/>
  <c r="K21" i="71"/>
  <c r="K24" i="71"/>
  <c r="K18" i="71"/>
  <c r="K31" i="71"/>
  <c r="K20" i="71"/>
  <c r="K17" i="71"/>
  <c r="S21" i="71"/>
  <c r="S25" i="71"/>
  <c r="S18" i="71"/>
  <c r="S20" i="71"/>
  <c r="S23" i="71"/>
  <c r="S17" i="71"/>
  <c r="S30" i="71"/>
  <c r="S19" i="71"/>
  <c r="S16" i="71"/>
  <c r="S9" i="71"/>
  <c r="S15" i="71"/>
  <c r="S31" i="71"/>
  <c r="S11" i="71"/>
  <c r="S29" i="71"/>
  <c r="S14" i="71"/>
  <c r="S33" i="71"/>
  <c r="S28" i="71"/>
  <c r="S10" i="71"/>
  <c r="S13" i="71"/>
  <c r="S32" i="71"/>
  <c r="S27" i="71"/>
  <c r="S12" i="71"/>
  <c r="S24" i="71"/>
  <c r="S22" i="71"/>
  <c r="S26" i="71"/>
  <c r="M28" i="73"/>
  <c r="M15" i="73"/>
  <c r="M21" i="73"/>
  <c r="M9" i="73"/>
  <c r="M20" i="73"/>
  <c r="M22" i="73"/>
  <c r="M13" i="73"/>
  <c r="M10" i="73"/>
  <c r="M11" i="73"/>
  <c r="M26" i="73"/>
  <c r="M8" i="73"/>
  <c r="M25" i="73"/>
  <c r="M16" i="73"/>
  <c r="M12" i="73"/>
  <c r="M14" i="73"/>
  <c r="M17" i="73"/>
  <c r="M23" i="73"/>
  <c r="M27" i="73"/>
  <c r="M18" i="73"/>
  <c r="M19" i="73"/>
  <c r="Q27" i="72"/>
  <c r="Q14" i="72"/>
  <c r="Q20" i="72"/>
  <c r="Q17" i="72"/>
  <c r="Q25" i="72"/>
  <c r="Q15" i="72"/>
  <c r="Q29" i="72"/>
  <c r="Q9" i="72"/>
  <c r="Q19" i="72"/>
  <c r="Q11" i="72"/>
  <c r="Q12" i="72"/>
  <c r="Q26" i="72"/>
  <c r="Q16" i="72"/>
  <c r="Q23" i="72"/>
  <c r="M13" i="71"/>
  <c r="M10" i="71"/>
  <c r="M9" i="71"/>
  <c r="M12" i="71"/>
  <c r="M29" i="71"/>
  <c r="M18" i="71"/>
  <c r="M31" i="71"/>
  <c r="M28" i="71"/>
  <c r="M17" i="71"/>
  <c r="M23" i="71"/>
  <c r="M27" i="71"/>
  <c r="M16" i="71"/>
  <c r="M32" i="71"/>
  <c r="M22" i="71"/>
  <c r="M26" i="71"/>
  <c r="M15" i="71"/>
  <c r="M21" i="71"/>
  <c r="M11" i="71"/>
  <c r="M14" i="71"/>
  <c r="M33" i="71"/>
  <c r="M20" i="71"/>
  <c r="O30" i="73"/>
  <c r="O21" i="73"/>
  <c r="O11" i="73"/>
  <c r="O20" i="73"/>
  <c r="O19" i="73"/>
  <c r="O16" i="73"/>
  <c r="O23" i="73"/>
  <c r="O12" i="73"/>
  <c r="O26" i="73"/>
  <c r="O31" i="73"/>
  <c r="O15" i="73"/>
  <c r="O27" i="73"/>
  <c r="O14" i="73"/>
  <c r="O25" i="73"/>
  <c r="O13" i="73"/>
  <c r="O9" i="73"/>
  <c r="O8" i="73"/>
  <c r="O17" i="73"/>
  <c r="O28" i="71"/>
  <c r="O13" i="71"/>
  <c r="O27" i="71"/>
  <c r="O22" i="71"/>
  <c r="O26" i="71"/>
  <c r="O21" i="71"/>
  <c r="O18" i="71"/>
  <c r="O20" i="71"/>
  <c r="O17" i="71"/>
  <c r="O10" i="71"/>
  <c r="O16" i="71"/>
  <c r="O9" i="71"/>
  <c r="O12" i="71"/>
  <c r="O15" i="71"/>
  <c r="O29" i="71"/>
  <c r="O11" i="71"/>
  <c r="O14" i="71"/>
  <c r="O33" i="71"/>
  <c r="K27" i="70"/>
  <c r="K32" i="70"/>
  <c r="K23" i="70"/>
  <c r="K31" i="70"/>
  <c r="K18" i="70"/>
  <c r="K13" i="70"/>
  <c r="K29" i="70"/>
  <c r="K22" i="70"/>
  <c r="K33" i="70"/>
  <c r="K19" i="70"/>
  <c r="K20" i="70"/>
  <c r="K15" i="70"/>
  <c r="K14" i="70"/>
  <c r="K30" i="70"/>
  <c r="K12" i="70"/>
  <c r="K25" i="70"/>
  <c r="K17" i="70"/>
  <c r="K9" i="70"/>
  <c r="K16" i="70"/>
  <c r="K11" i="70"/>
  <c r="K10" i="70"/>
  <c r="K26" i="70"/>
  <c r="K28" i="70"/>
  <c r="K21" i="70"/>
  <c r="K24" i="70"/>
  <c r="M9" i="70"/>
  <c r="M33" i="70"/>
  <c r="M11" i="70"/>
  <c r="M27" i="70"/>
  <c r="M22" i="70"/>
  <c r="M17" i="70"/>
  <c r="M10" i="70"/>
  <c r="M26" i="70"/>
  <c r="M28" i="70"/>
  <c r="M13" i="70"/>
  <c r="M23" i="70"/>
  <c r="M18" i="70"/>
  <c r="M12" i="70"/>
  <c r="M31" i="70"/>
  <c r="M20" i="70"/>
  <c r="M16" i="70"/>
  <c r="M32" i="70"/>
  <c r="M21" i="70"/>
  <c r="M14" i="70"/>
  <c r="M15" i="70"/>
  <c r="M29" i="70"/>
  <c r="I9" i="70"/>
  <c r="I18" i="70"/>
  <c r="I14" i="70"/>
  <c r="I25" i="70"/>
  <c r="I20" i="70"/>
  <c r="I31" i="70"/>
  <c r="I26" i="70"/>
  <c r="I29" i="70"/>
  <c r="I10" i="70"/>
  <c r="I27" i="70"/>
  <c r="I21" i="70"/>
  <c r="I19" i="70"/>
  <c r="I16" i="70"/>
  <c r="I32" i="70"/>
  <c r="I11" i="70"/>
  <c r="I13" i="70"/>
  <c r="I24" i="70"/>
  <c r="I23" i="70"/>
  <c r="I30" i="70"/>
  <c r="I15" i="70"/>
  <c r="I17" i="70"/>
  <c r="I33" i="70"/>
  <c r="I12" i="70"/>
  <c r="I28" i="70"/>
  <c r="I22" i="70"/>
  <c r="Q22" i="70"/>
  <c r="Q18" i="70"/>
  <c r="Q13" i="70"/>
  <c r="Q29" i="70"/>
  <c r="Q26" i="70"/>
  <c r="Q17" i="70"/>
  <c r="Q15" i="70"/>
  <c r="Q27" i="70"/>
  <c r="Q14" i="70"/>
  <c r="Q9" i="70"/>
  <c r="Q20" i="70"/>
  <c r="Q21" i="70"/>
  <c r="Q16" i="70"/>
  <c r="Q33" i="70"/>
  <c r="Q28" i="70"/>
  <c r="S12" i="70"/>
  <c r="S27" i="70"/>
  <c r="S22" i="70"/>
  <c r="S24" i="70"/>
  <c r="S17" i="70"/>
  <c r="S33" i="70"/>
  <c r="S16" i="70"/>
  <c r="S10" i="70"/>
  <c r="S20" i="70"/>
  <c r="S23" i="70"/>
  <c r="S19" i="70"/>
  <c r="S31" i="70"/>
  <c r="S18" i="70"/>
  <c r="S32" i="70"/>
  <c r="S13" i="70"/>
  <c r="S29" i="70"/>
  <c r="S26" i="70"/>
  <c r="S15" i="70"/>
  <c r="S28" i="70"/>
  <c r="S11" i="70"/>
  <c r="S14" i="70"/>
  <c r="S30" i="70"/>
  <c r="S9" i="70"/>
  <c r="S25" i="70"/>
  <c r="S21" i="70"/>
  <c r="G9" i="70"/>
  <c r="G26" i="70"/>
  <c r="G16" i="70"/>
  <c r="G32" i="70"/>
  <c r="G18" i="70"/>
  <c r="G11" i="70"/>
  <c r="G27" i="70"/>
  <c r="G17" i="70"/>
  <c r="G13" i="70"/>
  <c r="G14" i="70"/>
  <c r="G29" i="70"/>
  <c r="G12" i="70"/>
  <c r="G28" i="70"/>
  <c r="G23" i="70"/>
  <c r="G10" i="70"/>
  <c r="G20" i="70"/>
  <c r="G31" i="70"/>
  <c r="G30" i="70"/>
  <c r="G25" i="70"/>
  <c r="G22" i="70"/>
  <c r="G21" i="70"/>
  <c r="G24" i="70"/>
  <c r="G19" i="70"/>
  <c r="G33" i="70"/>
  <c r="G15" i="70"/>
  <c r="O13" i="70"/>
  <c r="O18" i="70"/>
  <c r="O33" i="70"/>
  <c r="O20" i="70"/>
  <c r="O10" i="70"/>
  <c r="O15" i="70"/>
  <c r="O9" i="70"/>
  <c r="O16" i="70"/>
  <c r="O26" i="70"/>
  <c r="O11" i="70"/>
  <c r="O27" i="70"/>
  <c r="O21" i="70"/>
  <c r="O17" i="70"/>
  <c r="O22" i="70"/>
  <c r="O29" i="70"/>
  <c r="O12" i="70"/>
  <c r="O28" i="70"/>
  <c r="O14" i="70"/>
  <c r="I28" i="68"/>
  <c r="K28" i="68"/>
  <c r="Q25" i="63"/>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16" i="11"/>
  <c r="Q14" i="11"/>
  <c r="Q10" i="11"/>
  <c r="Q11" i="11"/>
  <c r="Q9" i="11"/>
  <c r="Q15" i="11"/>
  <c r="Q12" i="11"/>
  <c r="Q13"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1" i="70"/>
  <c r="E33" i="70"/>
  <c r="E12" i="70"/>
  <c r="E20" i="70"/>
  <c r="E22" i="70"/>
  <c r="E24" i="70"/>
  <c r="E27" i="70"/>
  <c r="E29" i="70"/>
  <c r="E14" i="70"/>
  <c r="E9" i="70"/>
  <c r="E11" i="70"/>
  <c r="E23" i="70"/>
  <c r="E28" i="70"/>
  <c r="E32" i="70"/>
  <c r="E13" i="70"/>
  <c r="E16" i="70"/>
  <c r="E25" i="70"/>
  <c r="E18" i="70"/>
  <c r="E21" i="70"/>
  <c r="E26" i="70"/>
  <c r="E30" i="70"/>
  <c r="E10" i="71"/>
  <c r="E16" i="71"/>
  <c r="E18" i="71"/>
  <c r="E25" i="71"/>
  <c r="E32" i="71"/>
  <c r="E9" i="71"/>
  <c r="E14" i="71"/>
  <c r="E11" i="71"/>
  <c r="E21" i="71"/>
  <c r="E23" i="71"/>
  <c r="E26" i="71"/>
  <c r="E28" i="71"/>
  <c r="E30" i="71"/>
  <c r="E12" i="71"/>
  <c r="E22" i="71"/>
  <c r="E27" i="71"/>
  <c r="E13" i="71"/>
  <c r="E17" i="71"/>
  <c r="E15" i="71"/>
  <c r="E19" i="71"/>
  <c r="E33" i="71"/>
  <c r="E31" i="71"/>
  <c r="E20" i="71"/>
  <c r="E24" i="71"/>
  <c r="E29" i="71"/>
  <c r="G10" i="71"/>
  <c r="G15" i="71"/>
  <c r="G17" i="71"/>
  <c r="G19" i="71"/>
  <c r="G24" i="71"/>
  <c r="G27" i="71"/>
  <c r="G29" i="71"/>
  <c r="G32" i="71"/>
  <c r="G20" i="71"/>
  <c r="G22" i="71"/>
  <c r="G25" i="71"/>
  <c r="G33" i="71"/>
  <c r="G12" i="71"/>
  <c r="G23" i="71"/>
  <c r="G18" i="71"/>
  <c r="G28" i="71"/>
  <c r="G13" i="71"/>
  <c r="G11" i="71"/>
  <c r="G16" i="71"/>
  <c r="G26" i="71"/>
  <c r="G30" i="71"/>
  <c r="G14" i="71"/>
  <c r="G9" i="71"/>
  <c r="G21" i="71"/>
  <c r="G31" i="71"/>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0" i="72"/>
  <c r="G29" i="73"/>
  <c r="K16" i="72"/>
  <c r="S21" i="72"/>
  <c r="G23" i="72"/>
  <c r="I9" i="73"/>
  <c r="G15" i="69"/>
  <c r="O21" i="69"/>
  <c r="M13" i="69"/>
  <c r="Q24" i="68"/>
  <c r="S19" i="68"/>
  <c r="O25" i="68"/>
  <c r="S19" i="73"/>
  <c r="G22" i="73"/>
  <c r="G21" i="73"/>
  <c r="G25" i="73"/>
  <c r="I8" i="72"/>
  <c r="E15" i="72"/>
  <c r="I12" i="72"/>
  <c r="S31" i="72"/>
  <c r="G16" i="72"/>
  <c r="O8" i="72"/>
  <c r="K20" i="72"/>
  <c r="K28" i="72"/>
  <c r="E19" i="72"/>
  <c r="S15" i="73"/>
  <c r="S30" i="73"/>
  <c r="O22" i="69"/>
  <c r="G9" i="72"/>
  <c r="G28" i="72"/>
  <c r="O25" i="69"/>
  <c r="M15" i="69"/>
  <c r="Q16" i="69"/>
  <c r="E16" i="68"/>
  <c r="S26" i="68"/>
  <c r="O8" i="68"/>
  <c r="E11" i="72"/>
  <c r="K30" i="72"/>
  <c r="G20" i="69"/>
  <c r="E10" i="68"/>
  <c r="E12" i="68"/>
  <c r="Q13" i="68"/>
  <c r="M14" i="68"/>
  <c r="E17" i="68"/>
  <c r="G28" i="68"/>
  <c r="I10" i="73"/>
  <c r="G28" i="73"/>
  <c r="S26" i="73"/>
  <c r="G27" i="73"/>
  <c r="E13" i="72"/>
  <c r="S12" i="72"/>
  <c r="G21" i="72"/>
  <c r="S22" i="72"/>
  <c r="K26" i="72"/>
  <c r="I31" i="72"/>
  <c r="K27" i="69"/>
  <c r="K9" i="69"/>
  <c r="G23" i="69"/>
  <c r="G14" i="69"/>
  <c r="G10" i="69"/>
  <c r="G27" i="69"/>
  <c r="K10" i="69"/>
  <c r="O16" i="69"/>
  <c r="O18" i="69"/>
  <c r="O20" i="69"/>
  <c r="I17" i="69"/>
  <c r="I29" i="69"/>
  <c r="I18" i="69"/>
  <c r="I12" i="69"/>
  <c r="I26" i="69"/>
  <c r="I15" i="69"/>
  <c r="M23" i="69"/>
  <c r="Q25" i="69"/>
  <c r="I11" i="68"/>
  <c r="I13" i="68"/>
  <c r="I24" i="68"/>
  <c r="M15" i="68"/>
  <c r="Q16" i="68"/>
  <c r="G19" i="68"/>
  <c r="G25" i="68"/>
  <c r="G22" i="68"/>
  <c r="G14" i="68"/>
  <c r="G12" i="68"/>
  <c r="G21" i="68"/>
  <c r="G24" i="68"/>
  <c r="G18" i="68"/>
  <c r="G20" i="68"/>
  <c r="G15" i="68"/>
  <c r="G16" i="68"/>
  <c r="G10" i="68"/>
  <c r="K26" i="68"/>
  <c r="K22" i="68"/>
  <c r="K29" i="68"/>
  <c r="K23" i="68"/>
  <c r="K21" i="68"/>
  <c r="K13" i="68"/>
  <c r="K11" i="68"/>
  <c r="K19" i="68"/>
  <c r="K24" i="68"/>
  <c r="K14" i="68"/>
  <c r="K20" i="68"/>
  <c r="K10" i="68"/>
  <c r="K9" i="68"/>
  <c r="O23" i="68"/>
  <c r="G26" i="68"/>
  <c r="K27" i="68"/>
  <c r="M29" i="68"/>
  <c r="I20" i="73"/>
  <c r="I26" i="73"/>
  <c r="I23" i="73"/>
  <c r="I14" i="73"/>
  <c r="I13" i="73"/>
  <c r="I25" i="73"/>
  <c r="I28" i="73"/>
  <c r="I19" i="73"/>
  <c r="I18" i="73"/>
  <c r="I11" i="73"/>
  <c r="E21" i="73"/>
  <c r="E17" i="73"/>
  <c r="E26" i="73"/>
  <c r="E27" i="73"/>
  <c r="E25" i="73"/>
  <c r="E10" i="73"/>
  <c r="E8" i="73"/>
  <c r="E31" i="73"/>
  <c r="E20" i="73"/>
  <c r="I15" i="73"/>
  <c r="E16" i="73"/>
  <c r="I17" i="73"/>
  <c r="E22" i="73"/>
  <c r="M29" i="73"/>
  <c r="S20" i="68"/>
  <c r="G11" i="68"/>
  <c r="S28" i="69"/>
  <c r="S18" i="69"/>
  <c r="S26" i="69"/>
  <c r="S20" i="69"/>
  <c r="S25" i="69"/>
  <c r="S23" i="69"/>
  <c r="S24" i="69"/>
  <c r="S13" i="69"/>
  <c r="S11" i="69"/>
  <c r="S29" i="69"/>
  <c r="S16" i="69"/>
  <c r="S21" i="69"/>
  <c r="S9" i="69"/>
  <c r="S22" i="69"/>
  <c r="G16" i="69"/>
  <c r="K17" i="69"/>
  <c r="E22" i="69"/>
  <c r="E17" i="69"/>
  <c r="E29" i="69"/>
  <c r="E24" i="69"/>
  <c r="E13" i="69"/>
  <c r="E8" i="69"/>
  <c r="E11" i="68"/>
  <c r="E27" i="68"/>
  <c r="E28" i="68"/>
  <c r="E26" i="68"/>
  <c r="E24" i="68"/>
  <c r="E25" i="68"/>
  <c r="E18" i="68"/>
  <c r="E20" i="68"/>
  <c r="I15" i="68"/>
  <c r="I27" i="68"/>
  <c r="I23" i="68"/>
  <c r="I17" i="68"/>
  <c r="I12" i="68"/>
  <c r="I21" i="68"/>
  <c r="I9" i="68"/>
  <c r="I29" i="68"/>
  <c r="I19" i="68"/>
  <c r="M10" i="68"/>
  <c r="Q11" i="68"/>
  <c r="E15" i="68"/>
  <c r="I18" i="68"/>
  <c r="S17" i="68"/>
  <c r="S24" i="68"/>
  <c r="S14" i="68"/>
  <c r="S9" i="68"/>
  <c r="S21" i="68"/>
  <c r="S11" i="68"/>
  <c r="S28" i="68"/>
  <c r="S18" i="68"/>
  <c r="S13" i="68"/>
  <c r="S23" i="68"/>
  <c r="O26" i="68"/>
  <c r="S27" i="68"/>
  <c r="Q29" i="73"/>
  <c r="E13" i="73"/>
  <c r="E14" i="73"/>
  <c r="K26" i="73"/>
  <c r="K28" i="73"/>
  <c r="S27" i="69"/>
  <c r="K17" i="68"/>
  <c r="E22" i="68"/>
  <c r="E12" i="73"/>
  <c r="E18" i="73"/>
  <c r="O26" i="69"/>
  <c r="O10" i="69"/>
  <c r="O15" i="69"/>
  <c r="O12" i="69"/>
  <c r="O14" i="69"/>
  <c r="O24" i="69"/>
  <c r="S17" i="69"/>
  <c r="S19" i="69"/>
  <c r="M22" i="69"/>
  <c r="M16" i="69"/>
  <c r="M10" i="69"/>
  <c r="M27" i="69"/>
  <c r="M25" i="69"/>
  <c r="M24" i="69"/>
  <c r="M11" i="69"/>
  <c r="M21" i="69"/>
  <c r="M17" i="69"/>
  <c r="M9" i="69"/>
  <c r="Q13" i="69"/>
  <c r="Q11" i="69"/>
  <c r="Q18" i="69"/>
  <c r="Q12" i="69"/>
  <c r="Q22" i="69"/>
  <c r="Q24" i="69"/>
  <c r="Q26" i="69"/>
  <c r="Q15" i="69"/>
  <c r="Q14" i="69"/>
  <c r="I25" i="69"/>
  <c r="M13" i="68"/>
  <c r="M21" i="68"/>
  <c r="M9" i="68"/>
  <c r="M20" i="68"/>
  <c r="M25" i="68"/>
  <c r="M22" i="68"/>
  <c r="M26" i="68"/>
  <c r="M16" i="68"/>
  <c r="Q22" i="68"/>
  <c r="Q15" i="68"/>
  <c r="Q12" i="68"/>
  <c r="Q19" i="68"/>
  <c r="Q29" i="68"/>
  <c r="Q9" i="68"/>
  <c r="Q17" i="68"/>
  <c r="Q27" i="68"/>
  <c r="Q21" i="68"/>
  <c r="M12" i="68"/>
  <c r="E14" i="68"/>
  <c r="E19" i="68"/>
  <c r="I20" i="68"/>
  <c r="O17" i="68"/>
  <c r="O13" i="68"/>
  <c r="O9" i="68"/>
  <c r="O18" i="68"/>
  <c r="O16" i="68"/>
  <c r="O15" i="68"/>
  <c r="O20" i="68"/>
  <c r="O10" i="68"/>
  <c r="O14" i="68"/>
  <c r="O29" i="68"/>
  <c r="O22" i="68"/>
  <c r="O12" i="68"/>
  <c r="M31" i="73"/>
  <c r="K17" i="73"/>
  <c r="K15" i="73"/>
  <c r="K11" i="73"/>
  <c r="K9" i="73"/>
  <c r="K18" i="73"/>
  <c r="K10" i="73"/>
  <c r="K30" i="73"/>
  <c r="K27" i="73"/>
  <c r="K21" i="73"/>
  <c r="K19" i="73"/>
  <c r="K23" i="73"/>
  <c r="E11" i="69"/>
  <c r="Q10" i="69"/>
  <c r="M19" i="69"/>
  <c r="M18" i="68"/>
  <c r="Q23" i="68"/>
  <c r="S29" i="68"/>
  <c r="K13" i="73"/>
  <c r="M23" i="68"/>
  <c r="S16" i="73"/>
  <c r="S17" i="73"/>
  <c r="S29" i="73"/>
  <c r="S13" i="73"/>
  <c r="S22" i="73"/>
  <c r="I11" i="72"/>
  <c r="I27" i="72"/>
  <c r="I25" i="72"/>
  <c r="E18" i="72"/>
  <c r="S20" i="72"/>
  <c r="E22" i="72"/>
  <c r="G27" i="72"/>
  <c r="E29" i="72"/>
  <c r="D37" i="71"/>
  <c r="D37" i="70"/>
  <c r="I8" i="70"/>
  <c r="G8" i="70"/>
  <c r="G12" i="73"/>
  <c r="I14" i="72"/>
  <c r="L37" i="71"/>
  <c r="S14" i="73"/>
  <c r="S28" i="72"/>
  <c r="I30" i="73"/>
  <c r="E31" i="72"/>
  <c r="E10" i="72"/>
  <c r="E25" i="72"/>
  <c r="E27" i="72"/>
  <c r="E28" i="72"/>
  <c r="E26" i="72"/>
  <c r="E23" i="72"/>
  <c r="E9" i="72"/>
  <c r="I10" i="72"/>
  <c r="I15" i="72"/>
  <c r="G20" i="72"/>
  <c r="G8" i="72"/>
  <c r="G13" i="72"/>
  <c r="G11" i="72"/>
  <c r="L37" i="70"/>
  <c r="G15" i="73"/>
  <c r="G15" i="72"/>
  <c r="G19" i="72"/>
  <c r="S25" i="72"/>
  <c r="I29" i="72"/>
  <c r="S9" i="72"/>
  <c r="I23" i="72"/>
  <c r="S9" i="73"/>
  <c r="G14" i="73"/>
  <c r="G20" i="73"/>
  <c r="S21" i="73"/>
  <c r="O29" i="73"/>
  <c r="Q8" i="72"/>
  <c r="K14" i="72"/>
  <c r="I18" i="72"/>
  <c r="E21" i="72"/>
  <c r="K22" i="72"/>
  <c r="G26" i="72"/>
  <c r="K29" i="72"/>
  <c r="K8" i="70"/>
  <c r="E17" i="72"/>
  <c r="G12" i="72"/>
  <c r="I19" i="72"/>
  <c r="I26" i="72"/>
  <c r="G19" i="73"/>
  <c r="G26" i="73"/>
  <c r="G31" i="73"/>
  <c r="G18" i="73"/>
  <c r="G16" i="73"/>
  <c r="G10" i="73"/>
  <c r="F35" i="73"/>
  <c r="E29" i="73"/>
  <c r="I31" i="73"/>
  <c r="K15" i="72"/>
  <c r="K21" i="72"/>
  <c r="K11" i="72"/>
  <c r="K23" i="72"/>
  <c r="K17" i="72"/>
  <c r="K12" i="72"/>
  <c r="K8" i="72"/>
  <c r="E14" i="72"/>
  <c r="S17" i="72"/>
  <c r="S18" i="72"/>
  <c r="I30" i="72"/>
  <c r="Q8" i="71"/>
  <c r="S8" i="70"/>
  <c r="G11" i="73"/>
  <c r="L35" i="72"/>
  <c r="S16" i="72"/>
  <c r="I22" i="72"/>
  <c r="K27" i="72"/>
  <c r="G30" i="72"/>
  <c r="N35" i="73"/>
  <c r="S11" i="73"/>
  <c r="S23" i="73"/>
  <c r="S28" i="73"/>
  <c r="S31" i="73"/>
  <c r="S8" i="72"/>
  <c r="K10" i="72"/>
  <c r="S14" i="72"/>
  <c r="I16" i="72"/>
  <c r="K18" i="72"/>
  <c r="I20" i="72"/>
  <c r="K25" i="72"/>
  <c r="S27" i="72"/>
  <c r="S29" i="72"/>
  <c r="K31" i="72"/>
  <c r="Q8" i="70"/>
  <c r="G17" i="72"/>
  <c r="S13" i="72"/>
  <c r="K19" i="72"/>
  <c r="G31" i="72"/>
  <c r="Q9" i="63"/>
  <c r="S8" i="71"/>
  <c r="O8" i="70"/>
  <c r="O42" i="57"/>
  <c r="O42" i="56"/>
  <c r="G11" i="40"/>
  <c r="G11" i="39"/>
  <c r="Q29" i="38"/>
  <c r="K22" i="27"/>
  <c r="G23" i="24"/>
  <c r="I29" i="7"/>
  <c r="Q63" i="7"/>
  <c r="K39" i="8"/>
  <c r="S39" i="57"/>
  <c r="U9" i="50"/>
  <c r="D33" i="69"/>
  <c r="Q9" i="69"/>
  <c r="K8" i="73"/>
  <c r="S8" i="73"/>
  <c r="G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3" i="69"/>
  <c r="M29"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29" i="69"/>
  <c r="E9" i="68"/>
  <c r="D35" i="72"/>
  <c r="M8" i="72"/>
  <c r="I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29" i="69"/>
  <c r="G9" i="68"/>
  <c r="K9" i="72"/>
  <c r="S10" i="69"/>
  <c r="O11" i="69"/>
  <c r="S12" i="69"/>
  <c r="O13" i="69"/>
  <c r="K14" i="69"/>
  <c r="S14" i="69"/>
  <c r="K15" i="69"/>
  <c r="S15" i="69"/>
  <c r="K16" i="69"/>
  <c r="O17" i="69"/>
  <c r="G19" i="69"/>
  <c r="O19" i="69"/>
  <c r="G21" i="69"/>
  <c r="K22" i="69"/>
  <c r="O23" i="69"/>
  <c r="O27" i="69"/>
  <c r="I10" i="68"/>
  <c r="Q10" i="68"/>
  <c r="M11" i="68"/>
  <c r="E13" i="68"/>
  <c r="I14" i="68"/>
  <c r="Q14" i="68"/>
  <c r="M24" i="68"/>
  <c r="I16" i="68"/>
  <c r="M17" i="68"/>
  <c r="Q18" i="68"/>
  <c r="M19" i="68"/>
  <c r="E21" i="68"/>
  <c r="I22" i="68"/>
  <c r="E23" i="68"/>
  <c r="I25" i="68"/>
  <c r="Q25" i="68"/>
  <c r="I26" i="68"/>
  <c r="Q26" i="68"/>
  <c r="M27" i="68"/>
  <c r="E29" i="68"/>
  <c r="E11" i="73"/>
  <c r="I12" i="73"/>
  <c r="E15" i="73"/>
  <c r="I16" i="73"/>
  <c r="E19" i="73"/>
  <c r="I22" i="73"/>
  <c r="E23" i="73"/>
  <c r="I27" i="73"/>
  <c r="E28" i="73"/>
  <c r="I29" i="73"/>
  <c r="E30" i="73"/>
  <c r="M30" i="73"/>
  <c r="E12" i="72"/>
  <c r="I13" i="72"/>
  <c r="E16" i="72"/>
  <c r="I17" i="72"/>
  <c r="E20" i="72"/>
  <c r="I21" i="72"/>
  <c r="I28" i="72"/>
  <c r="I11" i="69"/>
  <c r="E12" i="69"/>
  <c r="M12" i="69"/>
  <c r="I13" i="69"/>
  <c r="M14" i="69"/>
  <c r="I24" i="69"/>
  <c r="Q17" i="69"/>
  <c r="M18" i="69"/>
  <c r="Q19" i="69"/>
  <c r="M20" i="69"/>
  <c r="Q21" i="69"/>
  <c r="Q23" i="69"/>
  <c r="M26" i="69"/>
  <c r="Q27" i="69"/>
  <c r="O11" i="68"/>
  <c r="K12" i="68"/>
  <c r="S12" i="68"/>
  <c r="G13" i="68"/>
  <c r="O24" i="68"/>
  <c r="K15" i="68"/>
  <c r="S15" i="68"/>
  <c r="K16" i="68"/>
  <c r="S16" i="68"/>
  <c r="G17" i="68"/>
  <c r="K18" i="68"/>
  <c r="O19" i="68"/>
  <c r="O21" i="68"/>
  <c r="S22" i="68"/>
  <c r="G23" i="68"/>
  <c r="K25" i="68"/>
  <c r="S25" i="68"/>
  <c r="G27" i="68"/>
  <c r="O27" i="68"/>
  <c r="G29" i="68"/>
  <c r="S10" i="73"/>
  <c r="K12" i="73"/>
  <c r="S12" i="73"/>
  <c r="G13" i="73"/>
  <c r="K14" i="73"/>
  <c r="K16" i="73"/>
  <c r="G17" i="73"/>
  <c r="S18" i="73"/>
  <c r="K20" i="73"/>
  <c r="S20" i="73"/>
  <c r="K22" i="73"/>
  <c r="G23" i="73"/>
  <c r="K25" i="73"/>
  <c r="S25" i="73"/>
  <c r="S27" i="73"/>
  <c r="K29" i="73"/>
  <c r="G30" i="73"/>
  <c r="K31" i="73"/>
  <c r="G10" i="72"/>
  <c r="S11" i="72"/>
  <c r="K13" i="72"/>
  <c r="G14" i="72"/>
  <c r="S15" i="72"/>
  <c r="G18" i="72"/>
  <c r="S19" i="72"/>
  <c r="G22" i="72"/>
  <c r="S23" i="72"/>
  <c r="G25" i="72"/>
  <c r="S26" i="72"/>
  <c r="G29" i="72"/>
  <c r="S30" i="72"/>
  <c r="E8" i="70"/>
  <c r="M8" i="70"/>
  <c r="E8" i="71"/>
  <c r="M8" i="71"/>
  <c r="E8" i="72"/>
  <c r="D33" i="73"/>
  <c r="D34" i="73"/>
  <c r="D35" i="73"/>
  <c r="G8" i="73"/>
  <c r="D36" i="70"/>
  <c r="F37" i="70"/>
  <c r="F36" i="70"/>
  <c r="F35" i="70"/>
  <c r="J37" i="70"/>
  <c r="J36" i="70"/>
  <c r="J35" i="70"/>
  <c r="N37" i="70"/>
  <c r="N36" i="70"/>
  <c r="N35" i="70"/>
  <c r="R37" i="70"/>
  <c r="R36" i="70"/>
  <c r="R35" i="70"/>
  <c r="L36" i="70"/>
  <c r="D35" i="70"/>
  <c r="H37" i="70"/>
  <c r="H36" i="70"/>
  <c r="H35" i="70"/>
  <c r="P37" i="70"/>
  <c r="P36" i="70"/>
  <c r="P35" i="70"/>
  <c r="L35" i="70"/>
  <c r="D36" i="71"/>
  <c r="F37" i="71"/>
  <c r="F36" i="71"/>
  <c r="F35" i="71"/>
  <c r="J37" i="71"/>
  <c r="J36" i="71"/>
  <c r="J35" i="71"/>
  <c r="N37" i="71"/>
  <c r="N36" i="71"/>
  <c r="N35" i="71"/>
  <c r="R37" i="71"/>
  <c r="R36" i="71"/>
  <c r="R35" i="71"/>
  <c r="L36" i="71"/>
  <c r="G8" i="71"/>
  <c r="K8" i="71"/>
  <c r="O8" i="71"/>
  <c r="D35" i="71"/>
  <c r="H37" i="71"/>
  <c r="H36" i="71"/>
  <c r="H35" i="71"/>
  <c r="P37" i="71"/>
  <c r="P36" i="71"/>
  <c r="P35" i="71"/>
  <c r="L35" i="71"/>
  <c r="D34" i="72"/>
  <c r="F35" i="72"/>
  <c r="F34" i="72"/>
  <c r="F33" i="72"/>
  <c r="J35" i="72"/>
  <c r="J34" i="72"/>
  <c r="J33" i="72"/>
  <c r="N35" i="72"/>
  <c r="N34" i="72"/>
  <c r="N33" i="72"/>
  <c r="R35" i="72"/>
  <c r="R34" i="72"/>
  <c r="R33" i="72"/>
  <c r="L34" i="72"/>
  <c r="D33" i="72"/>
  <c r="H35" i="72"/>
  <c r="H34" i="72"/>
  <c r="H33" i="72"/>
  <c r="P35" i="72"/>
  <c r="P34" i="72"/>
  <c r="P33" i="72"/>
  <c r="L33" i="72"/>
  <c r="F33" i="73"/>
  <c r="F34" i="73"/>
  <c r="L33" i="73"/>
  <c r="L34" i="73"/>
  <c r="L35" i="73"/>
  <c r="H35" i="73"/>
  <c r="H34" i="73"/>
  <c r="H33" i="73"/>
  <c r="P35" i="73"/>
  <c r="P34" i="73"/>
  <c r="P33" i="73"/>
  <c r="I8" i="73"/>
  <c r="J35" i="73"/>
  <c r="J34" i="73"/>
  <c r="J33" i="73"/>
  <c r="R35" i="73"/>
  <c r="R34" i="73"/>
  <c r="R33" i="73"/>
  <c r="N33" i="73"/>
  <c r="N34" i="73"/>
  <c r="K8" i="68"/>
  <c r="G8" i="68"/>
  <c r="I8" i="68"/>
  <c r="S8" i="68"/>
  <c r="L33" i="68"/>
  <c r="L32" i="68"/>
  <c r="L31" i="68"/>
  <c r="D33" i="68"/>
  <c r="D32" i="68"/>
  <c r="D31" i="68"/>
  <c r="P33" i="68"/>
  <c r="P32" i="68"/>
  <c r="P31" i="68"/>
  <c r="E8" i="68"/>
  <c r="M8" i="68"/>
  <c r="Q8" i="68"/>
  <c r="H33" i="68"/>
  <c r="H32" i="68"/>
  <c r="H31" i="68"/>
  <c r="F33" i="68"/>
  <c r="F32" i="68"/>
  <c r="F31" i="68"/>
  <c r="J33" i="68"/>
  <c r="J32" i="68"/>
  <c r="J31" i="68"/>
  <c r="N33" i="68"/>
  <c r="N32" i="68"/>
  <c r="N31" i="68"/>
  <c r="R33" i="68"/>
  <c r="R32" i="68"/>
  <c r="R31" i="68"/>
  <c r="G22" i="69"/>
  <c r="Q8" i="69"/>
  <c r="M8" i="69"/>
  <c r="I8" i="69"/>
  <c r="K19" i="69"/>
  <c r="K21" i="69"/>
  <c r="K25" i="69"/>
  <c r="G29" i="69"/>
  <c r="G8" i="69"/>
  <c r="O8" i="69"/>
  <c r="E9" i="69"/>
  <c r="K11" i="69"/>
  <c r="G12" i="69"/>
  <c r="G13" i="69"/>
  <c r="E14" i="69"/>
  <c r="G24" i="69"/>
  <c r="K24" i="69"/>
  <c r="E16" i="69"/>
  <c r="I16" i="69"/>
  <c r="E18" i="69"/>
  <c r="K18" i="69"/>
  <c r="I19" i="69"/>
  <c r="I20" i="69"/>
  <c r="I21" i="69"/>
  <c r="K23" i="69"/>
  <c r="E28" i="69"/>
  <c r="D32" i="69"/>
  <c r="K20" i="69"/>
  <c r="I23" i="69"/>
  <c r="E26" i="69"/>
  <c r="K8" i="69"/>
  <c r="S8" i="69"/>
  <c r="I9" i="69"/>
  <c r="E10" i="69"/>
  <c r="I10" i="69"/>
  <c r="G11" i="69"/>
  <c r="K12" i="69"/>
  <c r="K13" i="69"/>
  <c r="I14" i="69"/>
  <c r="E15" i="69"/>
  <c r="H33" i="69"/>
  <c r="H32" i="69"/>
  <c r="H31" i="69"/>
  <c r="P33" i="69"/>
  <c r="P32" i="69"/>
  <c r="P31" i="69"/>
  <c r="G18" i="69"/>
  <c r="E19" i="69"/>
  <c r="E20" i="69"/>
  <c r="E21" i="69"/>
  <c r="I22" i="69"/>
  <c r="G28" i="69"/>
  <c r="K29" i="69"/>
  <c r="L32" i="69"/>
  <c r="D31" i="69"/>
  <c r="E25" i="69"/>
  <c r="K26" i="69"/>
  <c r="I27" i="69"/>
  <c r="F33" i="69"/>
  <c r="F32" i="69"/>
  <c r="F31" i="69"/>
  <c r="J33" i="69"/>
  <c r="J32" i="69"/>
  <c r="J31" i="69"/>
  <c r="N33" i="69"/>
  <c r="N32" i="69"/>
  <c r="N31" i="69"/>
  <c r="R33" i="69"/>
  <c r="R32" i="69"/>
  <c r="R31" i="69"/>
  <c r="G17" i="69"/>
  <c r="E23" i="69"/>
  <c r="G25" i="69"/>
  <c r="G26" i="69"/>
  <c r="E27" i="69"/>
  <c r="L31"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3" i="1"/>
  <c r="H24" i="1"/>
  <c r="P24" i="1"/>
  <c r="L74" i="7"/>
  <c r="D75" i="8"/>
  <c r="L75" i="8"/>
  <c r="F77" i="8"/>
  <c r="N77" i="8"/>
  <c r="H75" i="7"/>
  <c r="P75" i="7"/>
  <c r="H77" i="8"/>
  <c r="P77" i="8"/>
  <c r="E8" i="5"/>
  <c r="F49" i="6"/>
  <c r="N49" i="6"/>
  <c r="V49"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<sst xmlns="http://schemas.openxmlformats.org/spreadsheetml/2006/main" count="11232" uniqueCount="2031">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</sst>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0" fillId="0" borderId="0" xfId="0"/>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1782</v>
      </c>
      <c r="T3" s="148"/>
      <c r="U3" s="149"/>
      <c r="V3" s="48"/>
      <c r="W3" s="147" t="s">
        <v>1783</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1769</v>
      </c>
      <c r="L15" s="148"/>
      <c r="M15" s="149"/>
      <c r="N15" s="51"/>
      <c r="O15" s="147" t="s">
        <v>1770</v>
      </c>
      <c r="P15" s="148"/>
      <c r="Q15" s="149"/>
      <c r="S15" s="147" t="s">
        <v>1607</v>
      </c>
      <c r="T15" s="148"/>
      <c r="U15" s="149"/>
      <c r="V15" s="51"/>
      <c r="W15" s="147" t="s">
        <v>1608</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34" t="s">
        <v>454</v>
      </c>
      <c r="D19" s="135"/>
      <c r="E19" s="136"/>
      <c r="F19" s="51"/>
      <c r="G19" s="134" t="s">
        <v>455</v>
      </c>
      <c r="H19" s="135"/>
      <c r="I19" s="136"/>
      <c r="K19" s="134" t="s">
        <v>456</v>
      </c>
      <c r="L19" s="135"/>
      <c r="M19" s="136"/>
      <c r="N19" s="51"/>
      <c r="O19" s="134" t="s">
        <v>457</v>
      </c>
      <c r="P19" s="135"/>
      <c r="Q19" s="136"/>
      <c r="S19" s="134" t="s">
        <v>459</v>
      </c>
      <c r="T19" s="135"/>
      <c r="U19" s="136"/>
      <c r="V19" s="51"/>
      <c r="W19" s="134" t="s">
        <v>458</v>
      </c>
      <c r="X19" s="135"/>
      <c r="Y19" s="136"/>
      <c r="Z19" s="52"/>
    </row>
    <row r="20" spans="2:26" s="16" customFormat="1" ht="15" customHeight="1" thickBot="1" x14ac:dyDescent="0.35">
      <c r="B20" s="50"/>
      <c r="C20" s="137"/>
      <c r="D20" s="138"/>
      <c r="E20" s="139"/>
      <c r="F20" s="51"/>
      <c r="G20" s="137"/>
      <c r="H20" s="138"/>
      <c r="I20" s="139"/>
      <c r="K20" s="137"/>
      <c r="L20" s="138"/>
      <c r="M20" s="139"/>
      <c r="N20" s="51"/>
      <c r="O20" s="137"/>
      <c r="P20" s="138"/>
      <c r="Q20" s="139"/>
      <c r="S20" s="137"/>
      <c r="T20" s="138"/>
      <c r="U20" s="139"/>
      <c r="V20" s="51"/>
      <c r="W20" s="137"/>
      <c r="X20" s="138"/>
      <c r="Y20" s="139"/>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34" t="s">
        <v>1605</v>
      </c>
      <c r="D23" s="135"/>
      <c r="E23" s="136"/>
      <c r="F23" s="51"/>
      <c r="G23" s="134" t="s">
        <v>1606</v>
      </c>
      <c r="H23" s="135"/>
      <c r="I23" s="136"/>
      <c r="K23" s="141" t="s">
        <v>452</v>
      </c>
      <c r="L23" s="142"/>
      <c r="M23" s="143"/>
      <c r="N23" s="51"/>
      <c r="O23" s="141" t="s">
        <v>453</v>
      </c>
      <c r="P23" s="142"/>
      <c r="Q23" s="143"/>
      <c r="S23" s="141" t="s">
        <v>336</v>
      </c>
      <c r="T23" s="142"/>
      <c r="U23" s="143"/>
      <c r="V23" s="51"/>
      <c r="W23" s="141" t="s">
        <v>337</v>
      </c>
      <c r="X23" s="142"/>
      <c r="Y23" s="143"/>
      <c r="Z23" s="52"/>
    </row>
    <row r="24" spans="2:26" s="16" customFormat="1" ht="15" thickBot="1" x14ac:dyDescent="0.35">
      <c r="B24" s="50"/>
      <c r="C24" s="137"/>
      <c r="D24" s="138"/>
      <c r="E24" s="139"/>
      <c r="F24" s="51"/>
      <c r="G24" s="137"/>
      <c r="H24" s="138"/>
      <c r="I24" s="139"/>
      <c r="K24" s="144"/>
      <c r="L24" s="145"/>
      <c r="M24" s="146"/>
      <c r="N24" s="51"/>
      <c r="O24" s="144"/>
      <c r="P24" s="145"/>
      <c r="Q24" s="146"/>
      <c r="S24" s="144"/>
      <c r="T24" s="145"/>
      <c r="U24" s="146"/>
      <c r="V24" s="51"/>
      <c r="W24" s="144"/>
      <c r="X24" s="145"/>
      <c r="Y24" s="146"/>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41" t="s">
        <v>1558</v>
      </c>
      <c r="D27" s="142"/>
      <c r="E27" s="143"/>
      <c r="F27" s="51"/>
      <c r="G27" s="141" t="s">
        <v>1559</v>
      </c>
      <c r="H27" s="142"/>
      <c r="I27" s="143"/>
      <c r="K27" s="141" t="s">
        <v>462</v>
      </c>
      <c r="L27" s="142"/>
      <c r="M27" s="143"/>
      <c r="N27" s="51"/>
      <c r="O27" s="141" t="s">
        <v>463</v>
      </c>
      <c r="P27" s="142"/>
      <c r="Q27" s="143"/>
      <c r="S27" s="141" t="s">
        <v>464</v>
      </c>
      <c r="T27" s="142"/>
      <c r="U27" s="143"/>
      <c r="V27" s="51"/>
      <c r="W27" s="141" t="s">
        <v>465</v>
      </c>
      <c r="X27" s="142"/>
      <c r="Y27" s="143"/>
      <c r="Z27" s="52"/>
    </row>
    <row r="28" spans="2:26" s="16" customFormat="1" ht="15" thickBot="1" x14ac:dyDescent="0.35">
      <c r="B28" s="50"/>
      <c r="C28" s="144"/>
      <c r="D28" s="145"/>
      <c r="E28" s="146"/>
      <c r="F28" s="51"/>
      <c r="G28" s="144"/>
      <c r="H28" s="145"/>
      <c r="I28" s="146"/>
      <c r="K28" s="144"/>
      <c r="L28" s="145"/>
      <c r="M28" s="146"/>
      <c r="N28" s="51"/>
      <c r="O28" s="144"/>
      <c r="P28" s="145"/>
      <c r="Q28" s="146"/>
      <c r="S28" s="144"/>
      <c r="T28" s="145"/>
      <c r="U28" s="146"/>
      <c r="V28" s="51"/>
      <c r="W28" s="144"/>
      <c r="X28" s="145"/>
      <c r="Y28" s="146"/>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41" t="s">
        <v>467</v>
      </c>
      <c r="D31" s="142"/>
      <c r="E31" s="143"/>
      <c r="F31" s="51"/>
      <c r="G31" s="141" t="s">
        <v>466</v>
      </c>
      <c r="H31" s="142"/>
      <c r="I31" s="143"/>
      <c r="K31" s="141" t="s">
        <v>468</v>
      </c>
      <c r="L31" s="142"/>
      <c r="M31" s="143"/>
      <c r="N31" s="51"/>
      <c r="O31" s="141" t="s">
        <v>469</v>
      </c>
      <c r="P31" s="142"/>
      <c r="Q31" s="143"/>
      <c r="S31" s="141" t="s">
        <v>470</v>
      </c>
      <c r="T31" s="142"/>
      <c r="U31" s="143"/>
      <c r="W31" s="141" t="s">
        <v>471</v>
      </c>
      <c r="X31" s="142"/>
      <c r="Y31" s="143"/>
      <c r="Z31" s="52"/>
    </row>
    <row r="32" spans="2:26" s="16" customFormat="1" ht="15" thickBot="1" x14ac:dyDescent="0.35">
      <c r="B32" s="50"/>
      <c r="C32" s="144"/>
      <c r="D32" s="145"/>
      <c r="E32" s="146"/>
      <c r="F32" s="51"/>
      <c r="G32" s="144"/>
      <c r="H32" s="145"/>
      <c r="I32" s="146"/>
      <c r="K32" s="144"/>
      <c r="L32" s="145"/>
      <c r="M32" s="146"/>
      <c r="N32" s="51"/>
      <c r="O32" s="144"/>
      <c r="P32" s="145"/>
      <c r="Q32" s="146"/>
      <c r="S32" s="144"/>
      <c r="T32" s="145"/>
      <c r="U32" s="146"/>
      <c r="W32" s="144"/>
      <c r="X32" s="145"/>
      <c r="Y32" s="146"/>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41" t="s">
        <v>472</v>
      </c>
      <c r="D35" s="142"/>
      <c r="E35" s="143"/>
      <c r="F35" s="51"/>
      <c r="G35" s="141" t="s">
        <v>473</v>
      </c>
      <c r="H35" s="142"/>
      <c r="I35" s="143"/>
      <c r="K35" s="141" t="s">
        <v>338</v>
      </c>
      <c r="L35" s="142"/>
      <c r="M35" s="143"/>
      <c r="O35" s="141" t="s">
        <v>339</v>
      </c>
      <c r="P35" s="142"/>
      <c r="Q35" s="143"/>
      <c r="S35" s="141" t="s">
        <v>474</v>
      </c>
      <c r="T35" s="142"/>
      <c r="U35" s="143"/>
      <c r="W35" s="141" t="s">
        <v>475</v>
      </c>
      <c r="X35" s="142"/>
      <c r="Y35" s="143"/>
      <c r="Z35" s="52"/>
    </row>
    <row r="36" spans="2:26" s="16" customFormat="1" ht="15" thickBot="1" x14ac:dyDescent="0.35">
      <c r="B36" s="50"/>
      <c r="C36" s="144"/>
      <c r="D36" s="145"/>
      <c r="E36" s="146"/>
      <c r="F36" s="51"/>
      <c r="G36" s="144"/>
      <c r="H36" s="145"/>
      <c r="I36" s="146"/>
      <c r="K36" s="144"/>
      <c r="L36" s="145"/>
      <c r="M36" s="146"/>
      <c r="O36" s="144"/>
      <c r="P36" s="145"/>
      <c r="Q36" s="146"/>
      <c r="S36" s="144"/>
      <c r="T36" s="145"/>
      <c r="U36" s="146"/>
      <c r="W36" s="144"/>
      <c r="X36" s="145"/>
      <c r="Y36" s="146"/>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41" t="s">
        <v>1597</v>
      </c>
      <c r="D39" s="142"/>
      <c r="E39" s="143"/>
      <c r="F39" s="51"/>
      <c r="G39" s="141" t="s">
        <v>1598</v>
      </c>
      <c r="H39" s="142"/>
      <c r="I39" s="143"/>
      <c r="K39" s="141" t="s">
        <v>1556</v>
      </c>
      <c r="L39" s="142"/>
      <c r="M39" s="143"/>
      <c r="N39" s="51"/>
      <c r="O39" s="141" t="s">
        <v>1557</v>
      </c>
      <c r="P39" s="142"/>
      <c r="Q39" s="143"/>
      <c r="S39" s="153" t="s">
        <v>460</v>
      </c>
      <c r="T39" s="154"/>
      <c r="U39" s="155"/>
      <c r="V39" s="51"/>
      <c r="W39" s="153" t="s">
        <v>461</v>
      </c>
      <c r="X39" s="154"/>
      <c r="Y39" s="155"/>
      <c r="Z39" s="52"/>
    </row>
    <row r="40" spans="2:26" s="16" customFormat="1" ht="15" thickBot="1" x14ac:dyDescent="0.35">
      <c r="B40" s="50"/>
      <c r="C40" s="144"/>
      <c r="D40" s="145"/>
      <c r="E40" s="146"/>
      <c r="F40" s="51"/>
      <c r="G40" s="144"/>
      <c r="H40" s="145"/>
      <c r="I40" s="146"/>
      <c r="K40" s="144"/>
      <c r="L40" s="145"/>
      <c r="M40" s="146"/>
      <c r="N40" s="51"/>
      <c r="O40" s="144"/>
      <c r="P40" s="145"/>
      <c r="Q40" s="146"/>
      <c r="S40" s="156"/>
      <c r="T40" s="157"/>
      <c r="U40" s="158"/>
      <c r="V40" s="51"/>
      <c r="W40" s="156"/>
      <c r="X40" s="157"/>
      <c r="Y40" s="158"/>
      <c r="Z40" s="52"/>
    </row>
    <row r="41" spans="2:26" s="16" customFormat="1" ht="12" customHeight="1" x14ac:dyDescent="0.3">
      <c r="B41" s="50"/>
      <c r="C41" s="51"/>
      <c r="D41" s="51"/>
      <c r="E41" s="51"/>
      <c r="F41" s="51"/>
      <c r="G41" s="51"/>
      <c r="H41" s="51"/>
      <c r="I41" s="51"/>
      <c r="Z41" s="52"/>
    </row>
    <row r="42" spans="2:26" x14ac:dyDescent="0.3">
      <c r="B42" s="47"/>
      <c r="C42" s="48"/>
      <c r="D42" s="48"/>
      <c r="E42" s="140"/>
      <c r="F42" s="140"/>
      <c r="G42" s="140"/>
      <c r="H42" s="140" t="s">
        <v>353</v>
      </c>
      <c r="I42" s="140"/>
      <c r="J42" s="140"/>
      <c r="K42" s="140" t="s">
        <v>352</v>
      </c>
      <c r="L42" s="140"/>
      <c r="M42" s="140"/>
      <c r="N42" s="140"/>
      <c r="O42" s="140" t="s">
        <v>354</v>
      </c>
      <c r="P42" s="140"/>
      <c r="Q42" s="140"/>
      <c r="R42" s="140"/>
      <c r="S42" s="140"/>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Data'!$B$7:$R$2292,3,0)</f>
        <v>44477</v>
      </c>
      <c r="C8" s="65">
        <f>VLOOKUP($A8,'Return Data'!$B$7:$R$2292,4,0)</f>
        <v>1195.28</v>
      </c>
      <c r="D8" s="65">
        <f>VLOOKUP($A8,'Return Data'!$B$7:$R$2292,10,0)</f>
        <v>10.9185</v>
      </c>
      <c r="E8" s="66">
        <f t="shared" ref="E8:E40" si="0">RANK(D8,D$8:D$40,0)</f>
        <v>11</v>
      </c>
      <c r="F8" s="65">
        <f>VLOOKUP($A8,'Return Data'!$B$7:$R$2292,11,0)</f>
        <v>19.0198</v>
      </c>
      <c r="G8" s="66">
        <f t="shared" ref="G8:G40" si="1">RANK(F8,F$8:F$40,0)</f>
        <v>14</v>
      </c>
      <c r="H8" s="65">
        <f>VLOOKUP($A8,'Return Data'!$B$7:$R$2292,12,0)</f>
        <v>24.621300000000002</v>
      </c>
      <c r="I8" s="66">
        <f t="shared" ref="I8:I40" si="2">RANK(H8,H$8:H$40,0)</f>
        <v>14</v>
      </c>
      <c r="J8" s="65">
        <f>VLOOKUP($A8,'Return Data'!$B$7:$R$2292,13,0)</f>
        <v>49.270099999999999</v>
      </c>
      <c r="K8" s="66">
        <f t="shared" ref="K8:K40" si="3">RANK(J8,J$8:J$40,0)</f>
        <v>12</v>
      </c>
      <c r="L8" s="65">
        <f>VLOOKUP($A8,'Return Data'!$B$7:$R$2292,17,0)</f>
        <v>24.1142</v>
      </c>
      <c r="M8" s="66">
        <f t="shared" ref="M8:M17" si="4">RANK(L8,L$8:L$40,0)</f>
        <v>20</v>
      </c>
      <c r="N8" s="65">
        <f>VLOOKUP($A8,'Return Data'!$B$7:$R$2292,14,0)</f>
        <v>17.2</v>
      </c>
      <c r="O8" s="66">
        <f>RANK(N8,N$8:N$40,0)</f>
        <v>21</v>
      </c>
      <c r="P8" s="65">
        <f>VLOOKUP($A8,'Return Data'!$B$7:$R$2292,15,0)</f>
        <v>12.1104</v>
      </c>
      <c r="Q8" s="66">
        <f>RANK(P8,P$8:P$40,0)</f>
        <v>18</v>
      </c>
      <c r="R8" s="65">
        <f>VLOOKUP($A8,'Return Data'!$B$7:$R$2292,16,0)</f>
        <v>15.0684</v>
      </c>
      <c r="S8" s="67">
        <f t="shared" ref="S8:S40" si="5">RANK(R8,R$8:R$40,0)</f>
        <v>18</v>
      </c>
    </row>
    <row r="9" spans="1:20" x14ac:dyDescent="0.3">
      <c r="A9" s="63" t="s">
        <v>480</v>
      </c>
      <c r="B9" s="64">
        <f>VLOOKUP($A9,'Return Data'!$B$7:$R$2292,3,0)</f>
        <v>44477</v>
      </c>
      <c r="C9" s="65">
        <f>VLOOKUP($A9,'Return Data'!$B$7:$R$2292,4,0)</f>
        <v>16.8</v>
      </c>
      <c r="D9" s="65">
        <f>VLOOKUP($A9,'Return Data'!$B$7:$R$2292,10,0)</f>
        <v>13.4369</v>
      </c>
      <c r="E9" s="66">
        <f t="shared" si="0"/>
        <v>3</v>
      </c>
      <c r="F9" s="65">
        <f>VLOOKUP($A9,'Return Data'!$B$7:$R$2292,11,0)</f>
        <v>22.5383</v>
      </c>
      <c r="G9" s="66">
        <f t="shared" si="1"/>
        <v>4</v>
      </c>
      <c r="H9" s="65">
        <f>VLOOKUP($A9,'Return Data'!$B$7:$R$2292,12,0)</f>
        <v>23.076899999999998</v>
      </c>
      <c r="I9" s="66">
        <f t="shared" si="2"/>
        <v>21</v>
      </c>
      <c r="J9" s="65">
        <f>VLOOKUP($A9,'Return Data'!$B$7:$R$2292,13,0)</f>
        <v>45.328699999999998</v>
      </c>
      <c r="K9" s="66">
        <f t="shared" si="3"/>
        <v>21</v>
      </c>
      <c r="L9" s="65">
        <f>VLOOKUP($A9,'Return Data'!$B$7:$R$2292,17,0)</f>
        <v>24.7042</v>
      </c>
      <c r="M9" s="66">
        <f t="shared" si="4"/>
        <v>16</v>
      </c>
      <c r="N9" s="65"/>
      <c r="O9" s="66"/>
      <c r="P9" s="65"/>
      <c r="Q9" s="66"/>
      <c r="R9" s="65">
        <f>VLOOKUP($A9,'Return Data'!$B$7:$R$2292,16,0)</f>
        <v>17.7986</v>
      </c>
      <c r="S9" s="67">
        <f t="shared" si="5"/>
        <v>5</v>
      </c>
    </row>
    <row r="10" spans="1:20" x14ac:dyDescent="0.3">
      <c r="A10" s="63" t="s">
        <v>483</v>
      </c>
      <c r="B10" s="64">
        <f>VLOOKUP($A10,'Return Data'!$B$7:$R$2292,3,0)</f>
        <v>44477</v>
      </c>
      <c r="C10" s="65">
        <f>VLOOKUP($A10,'Return Data'!$B$7:$R$2292,4,0)</f>
        <v>92.68</v>
      </c>
      <c r="D10" s="65">
        <f>VLOOKUP($A10,'Return Data'!$B$7:$R$2292,10,0)</f>
        <v>14.490399999999999</v>
      </c>
      <c r="E10" s="66">
        <f t="shared" si="0"/>
        <v>2</v>
      </c>
      <c r="F10" s="65">
        <f>VLOOKUP($A10,'Return Data'!$B$7:$R$2292,11,0)</f>
        <v>22.059799999999999</v>
      </c>
      <c r="G10" s="66">
        <f t="shared" si="1"/>
        <v>5</v>
      </c>
      <c r="H10" s="65">
        <f>VLOOKUP($A10,'Return Data'!$B$7:$R$2292,12,0)</f>
        <v>26.232600000000001</v>
      </c>
      <c r="I10" s="66">
        <f t="shared" si="2"/>
        <v>8</v>
      </c>
      <c r="J10" s="65">
        <f>VLOOKUP($A10,'Return Data'!$B$7:$R$2292,13,0)</f>
        <v>49.7012</v>
      </c>
      <c r="K10" s="66">
        <f t="shared" si="3"/>
        <v>10</v>
      </c>
      <c r="L10" s="65">
        <f>VLOOKUP($A10,'Return Data'!$B$7:$R$2292,17,0)</f>
        <v>27.7532</v>
      </c>
      <c r="M10" s="66">
        <f t="shared" si="4"/>
        <v>6</v>
      </c>
      <c r="N10" s="65">
        <f>VLOOKUP($A10,'Return Data'!$B$7:$R$2292,14,0)</f>
        <v>18.764199999999999</v>
      </c>
      <c r="O10" s="66">
        <f t="shared" ref="O10:O17" si="6">RANK(N10,N$8:N$40,0)</f>
        <v>15</v>
      </c>
      <c r="P10" s="65">
        <f>VLOOKUP($A10,'Return Data'!$B$7:$R$2292,15,0)</f>
        <v>13.175700000000001</v>
      </c>
      <c r="Q10" s="66">
        <f>RANK(P10,P$8:P$40,0)</f>
        <v>14</v>
      </c>
      <c r="R10" s="65">
        <f>VLOOKUP($A10,'Return Data'!$B$7:$R$2292,16,0)</f>
        <v>13.6305</v>
      </c>
      <c r="S10" s="67">
        <f t="shared" si="5"/>
        <v>26</v>
      </c>
    </row>
    <row r="11" spans="1:20" x14ac:dyDescent="0.3">
      <c r="A11" s="63" t="s">
        <v>1776</v>
      </c>
      <c r="B11" s="64">
        <f>VLOOKUP($A11,'Return Data'!$B$7:$R$2292,3,0)</f>
        <v>44477</v>
      </c>
      <c r="C11" s="65">
        <f>VLOOKUP($A11,'Return Data'!$B$7:$R$2292,4,0)</f>
        <v>20.211200000000002</v>
      </c>
      <c r="D11" s="65">
        <f>VLOOKUP($A11,'Return Data'!$B$7:$R$2292,10,0)</f>
        <v>8.3204999999999991</v>
      </c>
      <c r="E11" s="66">
        <f t="shared" si="0"/>
        <v>30</v>
      </c>
      <c r="F11" s="65">
        <f>VLOOKUP($A11,'Return Data'!$B$7:$R$2292,11,0)</f>
        <v>19.2943</v>
      </c>
      <c r="G11" s="66">
        <f t="shared" si="1"/>
        <v>12</v>
      </c>
      <c r="H11" s="65">
        <f>VLOOKUP($A11,'Return Data'!$B$7:$R$2292,12,0)</f>
        <v>23.254799999999999</v>
      </c>
      <c r="I11" s="66">
        <f t="shared" si="2"/>
        <v>19</v>
      </c>
      <c r="J11" s="65">
        <f>VLOOKUP($A11,'Return Data'!$B$7:$R$2292,13,0)</f>
        <v>45.449300000000001</v>
      </c>
      <c r="K11" s="66">
        <f t="shared" si="3"/>
        <v>20</v>
      </c>
      <c r="L11" s="65">
        <f>VLOOKUP($A11,'Return Data'!$B$7:$R$2292,17,0)</f>
        <v>26.5914</v>
      </c>
      <c r="M11" s="66">
        <f t="shared" si="4"/>
        <v>11</v>
      </c>
      <c r="N11" s="65">
        <f>VLOOKUP($A11,'Return Data'!$B$7:$R$2292,14,0)</f>
        <v>23.319400000000002</v>
      </c>
      <c r="O11" s="66">
        <f t="shared" si="6"/>
        <v>3</v>
      </c>
      <c r="P11" s="65"/>
      <c r="Q11" s="66"/>
      <c r="R11" s="65">
        <f>VLOOKUP($A11,'Return Data'!$B$7:$R$2292,16,0)</f>
        <v>16.8977</v>
      </c>
      <c r="S11" s="67">
        <f t="shared" si="5"/>
        <v>9</v>
      </c>
    </row>
    <row r="12" spans="1:20" x14ac:dyDescent="0.3">
      <c r="A12" s="63" t="s">
        <v>484</v>
      </c>
      <c r="B12" s="64">
        <f>VLOOKUP($A12,'Return Data'!$B$7:$R$2292,3,0)</f>
        <v>44477</v>
      </c>
      <c r="C12" s="65">
        <f>VLOOKUP($A12,'Return Data'!$B$7:$R$2292,4,0)</f>
        <v>24.65</v>
      </c>
      <c r="D12" s="65">
        <f>VLOOKUP($A12,'Return Data'!$B$7:$R$2292,10,0)</f>
        <v>12.4031</v>
      </c>
      <c r="E12" s="66">
        <f t="shared" si="0"/>
        <v>5</v>
      </c>
      <c r="F12" s="65">
        <f>VLOOKUP($A12,'Return Data'!$B$7:$R$2292,11,0)</f>
        <v>33.099400000000003</v>
      </c>
      <c r="G12" s="66">
        <f t="shared" si="1"/>
        <v>1</v>
      </c>
      <c r="H12" s="65">
        <f>VLOOKUP($A12,'Return Data'!$B$7:$R$2292,12,0)</f>
        <v>45.771700000000003</v>
      </c>
      <c r="I12" s="66">
        <f t="shared" si="2"/>
        <v>1</v>
      </c>
      <c r="J12" s="65">
        <f>VLOOKUP($A12,'Return Data'!$B$7:$R$2292,13,0)</f>
        <v>70.470299999999995</v>
      </c>
      <c r="K12" s="66">
        <f t="shared" si="3"/>
        <v>2</v>
      </c>
      <c r="L12" s="65">
        <f>VLOOKUP($A12,'Return Data'!$B$7:$R$2292,17,0)</f>
        <v>44.326799999999999</v>
      </c>
      <c r="M12" s="66">
        <f t="shared" si="4"/>
        <v>1</v>
      </c>
      <c r="N12" s="65">
        <f>VLOOKUP($A12,'Return Data'!$B$7:$R$2292,14,0)</f>
        <v>26.810700000000001</v>
      </c>
      <c r="O12" s="66">
        <f t="shared" si="6"/>
        <v>2</v>
      </c>
      <c r="P12" s="65"/>
      <c r="Q12" s="66"/>
      <c r="R12" s="65">
        <f>VLOOKUP($A12,'Return Data'!$B$7:$R$2292,16,0)</f>
        <v>18.859300000000001</v>
      </c>
      <c r="S12" s="67">
        <f t="shared" si="5"/>
        <v>3</v>
      </c>
    </row>
    <row r="13" spans="1:20" x14ac:dyDescent="0.3">
      <c r="A13" s="63" t="s">
        <v>486</v>
      </c>
      <c r="B13" s="64">
        <f>VLOOKUP($A13,'Return Data'!$B$7:$R$2292,3,0)</f>
        <v>44477</v>
      </c>
      <c r="C13" s="65">
        <f>VLOOKUP($A13,'Return Data'!$B$7:$R$2292,4,0)</f>
        <v>269.94</v>
      </c>
      <c r="D13" s="65">
        <f>VLOOKUP($A13,'Return Data'!$B$7:$R$2292,10,0)</f>
        <v>9.5535999999999994</v>
      </c>
      <c r="E13" s="66">
        <f t="shared" si="0"/>
        <v>21</v>
      </c>
      <c r="F13" s="65">
        <f>VLOOKUP($A13,'Return Data'!$B$7:$R$2292,11,0)</f>
        <v>17.903500000000001</v>
      </c>
      <c r="G13" s="66">
        <f t="shared" si="1"/>
        <v>22</v>
      </c>
      <c r="H13" s="65">
        <f>VLOOKUP($A13,'Return Data'!$B$7:$R$2292,12,0)</f>
        <v>22.050899999999999</v>
      </c>
      <c r="I13" s="66">
        <f t="shared" si="2"/>
        <v>24</v>
      </c>
      <c r="J13" s="65">
        <f>VLOOKUP($A13,'Return Data'!$B$7:$R$2292,13,0)</f>
        <v>41.329799999999999</v>
      </c>
      <c r="K13" s="66">
        <f t="shared" si="3"/>
        <v>24</v>
      </c>
      <c r="L13" s="65">
        <f>VLOOKUP($A13,'Return Data'!$B$7:$R$2292,17,0)</f>
        <v>27.408899999999999</v>
      </c>
      <c r="M13" s="66">
        <f t="shared" si="4"/>
        <v>7</v>
      </c>
      <c r="N13" s="65">
        <f>VLOOKUP($A13,'Return Data'!$B$7:$R$2292,14,0)</f>
        <v>21.917200000000001</v>
      </c>
      <c r="O13" s="66">
        <f t="shared" si="6"/>
        <v>6</v>
      </c>
      <c r="P13" s="65">
        <f>VLOOKUP($A13,'Return Data'!$B$7:$R$2292,15,0)</f>
        <v>15.8718</v>
      </c>
      <c r="Q13" s="66">
        <f>RANK(P13,P$8:P$40,0)</f>
        <v>4</v>
      </c>
      <c r="R13" s="65">
        <f>VLOOKUP($A13,'Return Data'!$B$7:$R$2292,16,0)</f>
        <v>16.319099999999999</v>
      </c>
      <c r="S13" s="67">
        <f t="shared" si="5"/>
        <v>12</v>
      </c>
    </row>
    <row r="14" spans="1:20" x14ac:dyDescent="0.3">
      <c r="A14" s="63" t="s">
        <v>488</v>
      </c>
      <c r="B14" s="64">
        <f>VLOOKUP($A14,'Return Data'!$B$7:$R$2292,3,0)</f>
        <v>44477</v>
      </c>
      <c r="C14" s="65">
        <f>VLOOKUP($A14,'Return Data'!$B$7:$R$2292,4,0)</f>
        <v>260.63900000000001</v>
      </c>
      <c r="D14" s="65">
        <f>VLOOKUP($A14,'Return Data'!$B$7:$R$2292,10,0)</f>
        <v>9.0260999999999996</v>
      </c>
      <c r="E14" s="66">
        <f t="shared" si="0"/>
        <v>25</v>
      </c>
      <c r="F14" s="65">
        <f>VLOOKUP($A14,'Return Data'!$B$7:$R$2292,11,0)</f>
        <v>18.266400000000001</v>
      </c>
      <c r="G14" s="66">
        <f t="shared" si="1"/>
        <v>20</v>
      </c>
      <c r="H14" s="65">
        <f>VLOOKUP($A14,'Return Data'!$B$7:$R$2292,12,0)</f>
        <v>23.091000000000001</v>
      </c>
      <c r="I14" s="66">
        <f t="shared" si="2"/>
        <v>20</v>
      </c>
      <c r="J14" s="65">
        <f>VLOOKUP($A14,'Return Data'!$B$7:$R$2292,13,0)</f>
        <v>48.210799999999999</v>
      </c>
      <c r="K14" s="66">
        <f t="shared" si="3"/>
        <v>15</v>
      </c>
      <c r="L14" s="65">
        <f>VLOOKUP($A14,'Return Data'!$B$7:$R$2292,17,0)</f>
        <v>26.206600000000002</v>
      </c>
      <c r="M14" s="66">
        <f t="shared" si="4"/>
        <v>13</v>
      </c>
      <c r="N14" s="65">
        <f>VLOOKUP($A14,'Return Data'!$B$7:$R$2292,14,0)</f>
        <v>22.711600000000001</v>
      </c>
      <c r="O14" s="66">
        <f t="shared" si="6"/>
        <v>5</v>
      </c>
      <c r="P14" s="65">
        <f>VLOOKUP($A14,'Return Data'!$B$7:$R$2292,15,0)</f>
        <v>14.6587</v>
      </c>
      <c r="Q14" s="66">
        <f>RANK(P14,P$8:P$40,0)</f>
        <v>9</v>
      </c>
      <c r="R14" s="65">
        <f>VLOOKUP($A14,'Return Data'!$B$7:$R$2292,16,0)</f>
        <v>15.741</v>
      </c>
      <c r="S14" s="67">
        <f t="shared" si="5"/>
        <v>15</v>
      </c>
    </row>
    <row r="15" spans="1:20" x14ac:dyDescent="0.3">
      <c r="A15" s="63" t="s">
        <v>490</v>
      </c>
      <c r="B15" s="64">
        <f>VLOOKUP($A15,'Return Data'!$B$7:$R$2292,3,0)</f>
        <v>44477</v>
      </c>
      <c r="C15" s="65">
        <f>VLOOKUP($A15,'Return Data'!$B$7:$R$2292,4,0)</f>
        <v>41.14</v>
      </c>
      <c r="D15" s="65">
        <f>VLOOKUP($A15,'Return Data'!$B$7:$R$2292,10,0)</f>
        <v>9.7944999999999993</v>
      </c>
      <c r="E15" s="66">
        <f t="shared" si="0"/>
        <v>19</v>
      </c>
      <c r="F15" s="65">
        <f>VLOOKUP($A15,'Return Data'!$B$7:$R$2292,11,0)</f>
        <v>19.073799999999999</v>
      </c>
      <c r="G15" s="66">
        <f t="shared" si="1"/>
        <v>13</v>
      </c>
      <c r="H15" s="65">
        <f>VLOOKUP($A15,'Return Data'!$B$7:$R$2292,12,0)</f>
        <v>24.102599999999999</v>
      </c>
      <c r="I15" s="66">
        <f t="shared" si="2"/>
        <v>16</v>
      </c>
      <c r="J15" s="65">
        <f>VLOOKUP($A15,'Return Data'!$B$7:$R$2292,13,0)</f>
        <v>48.5199</v>
      </c>
      <c r="K15" s="66">
        <f t="shared" si="3"/>
        <v>14</v>
      </c>
      <c r="L15" s="65">
        <f>VLOOKUP($A15,'Return Data'!$B$7:$R$2292,17,0)</f>
        <v>25.470600000000001</v>
      </c>
      <c r="M15" s="66">
        <f t="shared" si="4"/>
        <v>14</v>
      </c>
      <c r="N15" s="65">
        <f>VLOOKUP($A15,'Return Data'!$B$7:$R$2292,14,0)</f>
        <v>19.361899999999999</v>
      </c>
      <c r="O15" s="66">
        <f t="shared" si="6"/>
        <v>11</v>
      </c>
      <c r="P15" s="65">
        <f>VLOOKUP($A15,'Return Data'!$B$7:$R$2292,15,0)</f>
        <v>13.8</v>
      </c>
      <c r="Q15" s="66">
        <f>RANK(P15,P$8:P$40,0)</f>
        <v>11</v>
      </c>
      <c r="R15" s="65">
        <f>VLOOKUP($A15,'Return Data'!$B$7:$R$2292,16,0)</f>
        <v>14.192500000000001</v>
      </c>
      <c r="S15" s="67">
        <f t="shared" si="5"/>
        <v>21</v>
      </c>
    </row>
    <row r="16" spans="1:20" x14ac:dyDescent="0.3">
      <c r="A16" s="63" t="s">
        <v>493</v>
      </c>
      <c r="B16" s="64">
        <f>VLOOKUP($A16,'Return Data'!$B$7:$R$2292,3,0)</f>
        <v>44477</v>
      </c>
      <c r="C16" s="65">
        <f>VLOOKUP($A16,'Return Data'!$B$7:$R$2292,4,0)</f>
        <v>196.8878</v>
      </c>
      <c r="D16" s="65">
        <f>VLOOKUP($A16,'Return Data'!$B$7:$R$2292,10,0)</f>
        <v>8.7057000000000002</v>
      </c>
      <c r="E16" s="66">
        <f t="shared" si="0"/>
        <v>27</v>
      </c>
      <c r="F16" s="65">
        <f>VLOOKUP($A16,'Return Data'!$B$7:$R$2292,11,0)</f>
        <v>17.584099999999999</v>
      </c>
      <c r="G16" s="66">
        <f t="shared" si="1"/>
        <v>24</v>
      </c>
      <c r="H16" s="65">
        <f>VLOOKUP($A16,'Return Data'!$B$7:$R$2292,12,0)</f>
        <v>22.542899999999999</v>
      </c>
      <c r="I16" s="66">
        <f t="shared" si="2"/>
        <v>23</v>
      </c>
      <c r="J16" s="65">
        <f>VLOOKUP($A16,'Return Data'!$B$7:$R$2292,13,0)</f>
        <v>49.677399999999999</v>
      </c>
      <c r="K16" s="66">
        <f t="shared" si="3"/>
        <v>11</v>
      </c>
      <c r="L16" s="65">
        <f>VLOOKUP($A16,'Return Data'!$B$7:$R$2292,17,0)</f>
        <v>24.569400000000002</v>
      </c>
      <c r="M16" s="66">
        <f t="shared" si="4"/>
        <v>17</v>
      </c>
      <c r="N16" s="65">
        <f>VLOOKUP($A16,'Return Data'!$B$7:$R$2292,14,0)</f>
        <v>18.9434</v>
      </c>
      <c r="O16" s="66">
        <f t="shared" si="6"/>
        <v>13</v>
      </c>
      <c r="P16" s="65">
        <f>VLOOKUP($A16,'Return Data'!$B$7:$R$2292,15,0)</f>
        <v>13.307600000000001</v>
      </c>
      <c r="Q16" s="66">
        <f>RANK(P16,P$8:P$40,0)</f>
        <v>12</v>
      </c>
      <c r="R16" s="65">
        <f>VLOOKUP($A16,'Return Data'!$B$7:$R$2292,16,0)</f>
        <v>15.6104</v>
      </c>
      <c r="S16" s="67">
        <f t="shared" si="5"/>
        <v>17</v>
      </c>
    </row>
    <row r="17" spans="1:19" x14ac:dyDescent="0.3">
      <c r="A17" s="63" t="s">
        <v>495</v>
      </c>
      <c r="B17" s="64">
        <f>VLOOKUP($A17,'Return Data'!$B$7:$R$2292,3,0)</f>
        <v>44477</v>
      </c>
      <c r="C17" s="65">
        <f>VLOOKUP($A17,'Return Data'!$B$7:$R$2292,4,0)</f>
        <v>84.052999999999997</v>
      </c>
      <c r="D17" s="65">
        <f>VLOOKUP($A17,'Return Data'!$B$7:$R$2292,10,0)</f>
        <v>7.8944000000000001</v>
      </c>
      <c r="E17" s="66">
        <f t="shared" si="0"/>
        <v>31</v>
      </c>
      <c r="F17" s="65">
        <f>VLOOKUP($A17,'Return Data'!$B$7:$R$2292,11,0)</f>
        <v>17.563199999999998</v>
      </c>
      <c r="G17" s="66">
        <f t="shared" si="1"/>
        <v>25</v>
      </c>
      <c r="H17" s="65">
        <f>VLOOKUP($A17,'Return Data'!$B$7:$R$2292,12,0)</f>
        <v>24.0928</v>
      </c>
      <c r="I17" s="66">
        <f t="shared" si="2"/>
        <v>17</v>
      </c>
      <c r="J17" s="65">
        <f>VLOOKUP($A17,'Return Data'!$B$7:$R$2292,13,0)</f>
        <v>48.8401</v>
      </c>
      <c r="K17" s="66">
        <f t="shared" si="3"/>
        <v>13</v>
      </c>
      <c r="L17" s="65">
        <f>VLOOKUP($A17,'Return Data'!$B$7:$R$2292,17,0)</f>
        <v>24.273399999999999</v>
      </c>
      <c r="M17" s="66">
        <f t="shared" si="4"/>
        <v>19</v>
      </c>
      <c r="N17" s="65">
        <f>VLOOKUP($A17,'Return Data'!$B$7:$R$2292,14,0)</f>
        <v>18.823699999999999</v>
      </c>
      <c r="O17" s="66">
        <f t="shared" si="6"/>
        <v>14</v>
      </c>
      <c r="P17" s="65">
        <f>VLOOKUP($A17,'Return Data'!$B$7:$R$2292,15,0)</f>
        <v>13.867900000000001</v>
      </c>
      <c r="Q17" s="66">
        <f>RANK(P17,P$8:P$40,0)</f>
        <v>10</v>
      </c>
      <c r="R17" s="65">
        <f>VLOOKUP($A17,'Return Data'!$B$7:$R$2292,16,0)</f>
        <v>16.4755</v>
      </c>
      <c r="S17" s="67">
        <f t="shared" si="5"/>
        <v>11</v>
      </c>
    </row>
    <row r="18" spans="1:19" x14ac:dyDescent="0.3">
      <c r="A18" s="63" t="s">
        <v>496</v>
      </c>
      <c r="B18" s="64">
        <f>VLOOKUP($A18,'Return Data'!$B$7:$R$2292,3,0)</f>
        <v>44477</v>
      </c>
      <c r="C18" s="65">
        <f>VLOOKUP($A18,'Return Data'!$B$7:$R$2292,4,0)</f>
        <v>16.8841</v>
      </c>
      <c r="D18" s="65">
        <f>VLOOKUP($A18,'Return Data'!$B$7:$R$2292,10,0)</f>
        <v>10.4092</v>
      </c>
      <c r="E18" s="66">
        <f t="shared" si="0"/>
        <v>16</v>
      </c>
      <c r="F18" s="65">
        <f>VLOOKUP($A18,'Return Data'!$B$7:$R$2292,11,0)</f>
        <v>18.180499999999999</v>
      </c>
      <c r="G18" s="66">
        <f t="shared" si="1"/>
        <v>21</v>
      </c>
      <c r="H18" s="65">
        <f>VLOOKUP($A18,'Return Data'!$B$7:$R$2292,12,0)</f>
        <v>20.551600000000001</v>
      </c>
      <c r="I18" s="66">
        <f t="shared" si="2"/>
        <v>25</v>
      </c>
      <c r="J18" s="65">
        <f>VLOOKUP($A18,'Return Data'!$B$7:$R$2292,13,0)</f>
        <v>41.098300000000002</v>
      </c>
      <c r="K18" s="66">
        <f t="shared" si="3"/>
        <v>25</v>
      </c>
      <c r="L18" s="65"/>
      <c r="M18" s="66"/>
      <c r="N18" s="65"/>
      <c r="O18" s="66"/>
      <c r="P18" s="65"/>
      <c r="Q18" s="66"/>
      <c r="R18" s="65">
        <f>VLOOKUP($A18,'Return Data'!$B$7:$R$2292,16,0)</f>
        <v>19.326499999999999</v>
      </c>
      <c r="S18" s="67">
        <f t="shared" si="5"/>
        <v>2</v>
      </c>
    </row>
    <row r="19" spans="1:19" x14ac:dyDescent="0.3">
      <c r="A19" s="63" t="s">
        <v>499</v>
      </c>
      <c r="B19" s="64">
        <f>VLOOKUP($A19,'Return Data'!$B$7:$R$2292,3,0)</f>
        <v>44477</v>
      </c>
      <c r="C19" s="65">
        <f>VLOOKUP($A19,'Return Data'!$B$7:$R$2292,4,0)</f>
        <v>235.23</v>
      </c>
      <c r="D19" s="65">
        <f>VLOOKUP($A19,'Return Data'!$B$7:$R$2292,10,0)</f>
        <v>16.2606</v>
      </c>
      <c r="E19" s="66">
        <f t="shared" si="0"/>
        <v>1</v>
      </c>
      <c r="F19" s="65">
        <f>VLOOKUP($A19,'Return Data'!$B$7:$R$2292,11,0)</f>
        <v>25.5229</v>
      </c>
      <c r="G19" s="66">
        <f t="shared" si="1"/>
        <v>2</v>
      </c>
      <c r="H19" s="65">
        <f>VLOOKUP($A19,'Return Data'!$B$7:$R$2292,12,0)</f>
        <v>36.825299999999999</v>
      </c>
      <c r="I19" s="66">
        <f t="shared" si="2"/>
        <v>2</v>
      </c>
      <c r="J19" s="65">
        <f>VLOOKUP($A19,'Return Data'!$B$7:$R$2292,13,0)</f>
        <v>72.316999999999993</v>
      </c>
      <c r="K19" s="66">
        <f t="shared" si="3"/>
        <v>1</v>
      </c>
      <c r="L19" s="65">
        <f>VLOOKUP($A19,'Return Data'!$B$7:$R$2292,17,0)</f>
        <v>30.780899999999999</v>
      </c>
      <c r="M19" s="66">
        <f>RANK(L19,L$8:L$40,0)</f>
        <v>4</v>
      </c>
      <c r="N19" s="65">
        <f>VLOOKUP($A19,'Return Data'!$B$7:$R$2292,14,0)</f>
        <v>21.5336</v>
      </c>
      <c r="O19" s="66">
        <f>RANK(N19,N$8:N$40,0)</f>
        <v>7</v>
      </c>
      <c r="P19" s="65">
        <f>VLOOKUP($A19,'Return Data'!$B$7:$R$2292,15,0)</f>
        <v>16.2911</v>
      </c>
      <c r="Q19" s="66">
        <f>RANK(P19,P$8:P$40,0)</f>
        <v>3</v>
      </c>
      <c r="R19" s="65">
        <f>VLOOKUP($A19,'Return Data'!$B$7:$R$2292,16,0)</f>
        <v>17.733799999999999</v>
      </c>
      <c r="S19" s="67">
        <f t="shared" si="5"/>
        <v>6</v>
      </c>
    </row>
    <row r="20" spans="1:19" x14ac:dyDescent="0.3">
      <c r="A20" s="63" t="s">
        <v>501</v>
      </c>
      <c r="B20" s="64">
        <f>VLOOKUP($A20,'Return Data'!$B$7:$R$2292,3,0)</f>
        <v>44477</v>
      </c>
      <c r="C20" s="65">
        <f>VLOOKUP($A20,'Return Data'!$B$7:$R$2292,4,0)</f>
        <v>17.587800000000001</v>
      </c>
      <c r="D20" s="65">
        <f>VLOOKUP($A20,'Return Data'!$B$7:$R$2292,10,0)</f>
        <v>11.842499999999999</v>
      </c>
      <c r="E20" s="66">
        <f t="shared" si="0"/>
        <v>7</v>
      </c>
      <c r="F20" s="65">
        <f>VLOOKUP($A20,'Return Data'!$B$7:$R$2292,11,0)</f>
        <v>18.5657</v>
      </c>
      <c r="G20" s="66">
        <f t="shared" si="1"/>
        <v>17</v>
      </c>
      <c r="H20" s="65">
        <f>VLOOKUP($A20,'Return Data'!$B$7:$R$2292,12,0)</f>
        <v>20.187799999999999</v>
      </c>
      <c r="I20" s="66">
        <f t="shared" si="2"/>
        <v>27</v>
      </c>
      <c r="J20" s="65">
        <f>VLOOKUP($A20,'Return Data'!$B$7:$R$2292,13,0)</f>
        <v>38.4343</v>
      </c>
      <c r="K20" s="66">
        <f t="shared" si="3"/>
        <v>28</v>
      </c>
      <c r="L20" s="65">
        <f>VLOOKUP($A20,'Return Data'!$B$7:$R$2292,17,0)</f>
        <v>22.846299999999999</v>
      </c>
      <c r="M20" s="66">
        <f>RANK(L20,L$8:L$40,0)</f>
        <v>24</v>
      </c>
      <c r="N20" s="65">
        <f>VLOOKUP($A20,'Return Data'!$B$7:$R$2292,14,0)</f>
        <v>16.065200000000001</v>
      </c>
      <c r="O20" s="66">
        <f>RANK(N20,N$8:N$40,0)</f>
        <v>25</v>
      </c>
      <c r="P20" s="65"/>
      <c r="Q20" s="66"/>
      <c r="R20" s="65">
        <f>VLOOKUP($A20,'Return Data'!$B$7:$R$2292,16,0)</f>
        <v>12.0595</v>
      </c>
      <c r="S20" s="67">
        <f t="shared" si="5"/>
        <v>32</v>
      </c>
    </row>
    <row r="21" spans="1:19" x14ac:dyDescent="0.3">
      <c r="A21" s="63" t="s">
        <v>502</v>
      </c>
      <c r="B21" s="64">
        <f>VLOOKUP($A21,'Return Data'!$B$7:$R$2292,3,0)</f>
        <v>44477</v>
      </c>
      <c r="C21" s="65">
        <f>VLOOKUP($A21,'Return Data'!$B$7:$R$2292,4,0)</f>
        <v>18.77</v>
      </c>
      <c r="D21" s="65">
        <f>VLOOKUP($A21,'Return Data'!$B$7:$R$2292,10,0)</f>
        <v>11.1967</v>
      </c>
      <c r="E21" s="66">
        <f t="shared" si="0"/>
        <v>8</v>
      </c>
      <c r="F21" s="65">
        <f>VLOOKUP($A21,'Return Data'!$B$7:$R$2292,11,0)</f>
        <v>21.803999999999998</v>
      </c>
      <c r="G21" s="66">
        <f t="shared" si="1"/>
        <v>6</v>
      </c>
      <c r="H21" s="65">
        <f>VLOOKUP($A21,'Return Data'!$B$7:$R$2292,12,0)</f>
        <v>28.122900000000001</v>
      </c>
      <c r="I21" s="66">
        <f t="shared" si="2"/>
        <v>5</v>
      </c>
      <c r="J21" s="65">
        <f>VLOOKUP($A21,'Return Data'!$B$7:$R$2292,13,0)</f>
        <v>50.04</v>
      </c>
      <c r="K21" s="66">
        <f t="shared" si="3"/>
        <v>9</v>
      </c>
      <c r="L21" s="65">
        <f>VLOOKUP($A21,'Return Data'!$B$7:$R$2292,17,0)</f>
        <v>27.175799999999999</v>
      </c>
      <c r="M21" s="66">
        <f>RANK(L21,L$8:L$40,0)</f>
        <v>9</v>
      </c>
      <c r="N21" s="65">
        <f>VLOOKUP($A21,'Return Data'!$B$7:$R$2292,14,0)</f>
        <v>19.5501</v>
      </c>
      <c r="O21" s="66">
        <f>RANK(N21,N$8:N$40,0)</f>
        <v>10</v>
      </c>
      <c r="P21" s="65"/>
      <c r="Q21" s="66"/>
      <c r="R21" s="65">
        <f>VLOOKUP($A21,'Return Data'!$B$7:$R$2292,16,0)</f>
        <v>14.094799999999999</v>
      </c>
      <c r="S21" s="67">
        <f t="shared" si="5"/>
        <v>22</v>
      </c>
    </row>
    <row r="22" spans="1:19" x14ac:dyDescent="0.3">
      <c r="A22" s="63" t="s">
        <v>504</v>
      </c>
      <c r="B22" s="64">
        <f>VLOOKUP($A22,'Return Data'!$B$7:$R$2292,3,0)</f>
        <v>44477</v>
      </c>
      <c r="C22" s="65">
        <f>VLOOKUP($A22,'Return Data'!$B$7:$R$2292,4,0)</f>
        <v>15.7569</v>
      </c>
      <c r="D22" s="65">
        <f>VLOOKUP($A22,'Return Data'!$B$7:$R$2292,10,0)</f>
        <v>10.926600000000001</v>
      </c>
      <c r="E22" s="66">
        <f t="shared" si="0"/>
        <v>10</v>
      </c>
      <c r="F22" s="65">
        <f>VLOOKUP($A22,'Return Data'!$B$7:$R$2292,11,0)</f>
        <v>14.3345</v>
      </c>
      <c r="G22" s="66">
        <f t="shared" si="1"/>
        <v>31</v>
      </c>
      <c r="H22" s="65">
        <f>VLOOKUP($A22,'Return Data'!$B$7:$R$2292,12,0)</f>
        <v>18.8581</v>
      </c>
      <c r="I22" s="66">
        <f t="shared" si="2"/>
        <v>30</v>
      </c>
      <c r="J22" s="65">
        <f>VLOOKUP($A22,'Return Data'!$B$7:$R$2292,13,0)</f>
        <v>40.004100000000001</v>
      </c>
      <c r="K22" s="66">
        <f t="shared" si="3"/>
        <v>26</v>
      </c>
      <c r="L22" s="65"/>
      <c r="M22" s="66"/>
      <c r="N22" s="65"/>
      <c r="O22" s="66"/>
      <c r="P22" s="65"/>
      <c r="Q22" s="66"/>
      <c r="R22" s="65">
        <f>VLOOKUP($A22,'Return Data'!$B$7:$R$2292,16,0)</f>
        <v>17.483699999999999</v>
      </c>
      <c r="S22" s="67">
        <f t="shared" si="5"/>
        <v>8</v>
      </c>
    </row>
    <row r="23" spans="1:19" x14ac:dyDescent="0.3">
      <c r="A23" s="63" t="s">
        <v>506</v>
      </c>
      <c r="B23" s="64">
        <f>VLOOKUP($A23,'Return Data'!$B$7:$R$2292,3,0)</f>
        <v>44477</v>
      </c>
      <c r="C23" s="65">
        <f>VLOOKUP($A23,'Return Data'!$B$7:$R$2292,4,0)</f>
        <v>15.4604</v>
      </c>
      <c r="D23" s="65">
        <f>VLOOKUP($A23,'Return Data'!$B$7:$R$2292,10,0)</f>
        <v>8.5168999999999997</v>
      </c>
      <c r="E23" s="66">
        <f t="shared" si="0"/>
        <v>29</v>
      </c>
      <c r="F23" s="65">
        <f>VLOOKUP($A23,'Return Data'!$B$7:$R$2292,11,0)</f>
        <v>16.1676</v>
      </c>
      <c r="G23" s="66">
        <f t="shared" si="1"/>
        <v>27</v>
      </c>
      <c r="H23" s="65">
        <f>VLOOKUP($A23,'Return Data'!$B$7:$R$2292,12,0)</f>
        <v>19.296900000000001</v>
      </c>
      <c r="I23" s="66">
        <f t="shared" si="2"/>
        <v>29</v>
      </c>
      <c r="J23" s="65">
        <f>VLOOKUP($A23,'Return Data'!$B$7:$R$2292,13,0)</f>
        <v>35.679400000000001</v>
      </c>
      <c r="K23" s="66">
        <f t="shared" si="3"/>
        <v>31</v>
      </c>
      <c r="L23" s="65">
        <f>VLOOKUP($A23,'Return Data'!$B$7:$R$2292,17,0)</f>
        <v>20.43</v>
      </c>
      <c r="M23" s="66">
        <f>RANK(L23,L$8:L$40,0)</f>
        <v>26</v>
      </c>
      <c r="N23" s="65"/>
      <c r="O23" s="66"/>
      <c r="P23" s="65"/>
      <c r="Q23" s="66"/>
      <c r="R23" s="65">
        <f>VLOOKUP($A23,'Return Data'!$B$7:$R$2292,16,0)</f>
        <v>14.221299999999999</v>
      </c>
      <c r="S23" s="67">
        <f t="shared" si="5"/>
        <v>20</v>
      </c>
    </row>
    <row r="24" spans="1:19" x14ac:dyDescent="0.3">
      <c r="A24" s="63" t="s">
        <v>509</v>
      </c>
      <c r="B24" s="64">
        <f>VLOOKUP($A24,'Return Data'!$B$7:$R$2292,3,0)</f>
        <v>44477</v>
      </c>
      <c r="C24" s="65">
        <f>VLOOKUP($A24,'Return Data'!$B$7:$R$2292,4,0)</f>
        <v>76.959699999999998</v>
      </c>
      <c r="D24" s="65">
        <f>VLOOKUP($A24,'Return Data'!$B$7:$R$2292,10,0)</f>
        <v>11.9991</v>
      </c>
      <c r="E24" s="66">
        <f t="shared" si="0"/>
        <v>6</v>
      </c>
      <c r="F24" s="65">
        <f>VLOOKUP($A24,'Return Data'!$B$7:$R$2292,11,0)</f>
        <v>18.8767</v>
      </c>
      <c r="G24" s="66">
        <f t="shared" si="1"/>
        <v>15</v>
      </c>
      <c r="H24" s="65">
        <f>VLOOKUP($A24,'Return Data'!$B$7:$R$2292,12,0)</f>
        <v>25.297899999999998</v>
      </c>
      <c r="I24" s="66">
        <f t="shared" si="2"/>
        <v>10</v>
      </c>
      <c r="J24" s="65">
        <f>VLOOKUP($A24,'Return Data'!$B$7:$R$2292,13,0)</f>
        <v>52.481499999999997</v>
      </c>
      <c r="K24" s="66">
        <f t="shared" si="3"/>
        <v>6</v>
      </c>
      <c r="L24" s="65">
        <f>VLOOKUP($A24,'Return Data'!$B$7:$R$2292,17,0)</f>
        <v>34.978400000000001</v>
      </c>
      <c r="M24" s="66">
        <f>RANK(L24,L$8:L$40,0)</f>
        <v>3</v>
      </c>
      <c r="N24" s="65">
        <f>VLOOKUP($A24,'Return Data'!$B$7:$R$2292,14,0)</f>
        <v>17.742100000000001</v>
      </c>
      <c r="O24" s="66">
        <f>RANK(N24,N$8:N$40,0)</f>
        <v>19</v>
      </c>
      <c r="P24" s="65">
        <f>VLOOKUP($A24,'Return Data'!$B$7:$R$2292,15,0)</f>
        <v>13.2834</v>
      </c>
      <c r="Q24" s="66">
        <f>RANK(P24,P$8:P$40,0)</f>
        <v>13</v>
      </c>
      <c r="R24" s="65">
        <f>VLOOKUP($A24,'Return Data'!$B$7:$R$2292,16,0)</f>
        <v>13.6736</v>
      </c>
      <c r="S24" s="67">
        <f t="shared" si="5"/>
        <v>24</v>
      </c>
    </row>
    <row r="25" spans="1:19" x14ac:dyDescent="0.3">
      <c r="A25" s="63" t="s">
        <v>1834</v>
      </c>
      <c r="B25" s="64">
        <f>VLOOKUP($A25,'Return Data'!$B$7:$R$2292,3,0)</f>
        <v>44477</v>
      </c>
      <c r="C25" s="65">
        <f>VLOOKUP($A25,'Return Data'!$B$7:$R$2292,4,0)</f>
        <v>44.33</v>
      </c>
      <c r="D25" s="65">
        <f>VLOOKUP($A25,'Return Data'!$B$7:$R$2292,10,0)</f>
        <v>8.9939</v>
      </c>
      <c r="E25" s="66">
        <f t="shared" si="0"/>
        <v>26</v>
      </c>
      <c r="F25" s="65">
        <f>VLOOKUP($A25,'Return Data'!$B$7:$R$2292,11,0)</f>
        <v>16.851600000000001</v>
      </c>
      <c r="G25" s="66">
        <f t="shared" si="1"/>
        <v>26</v>
      </c>
      <c r="H25" s="65">
        <f>VLOOKUP($A25,'Return Data'!$B$7:$R$2292,12,0)</f>
        <v>25.434999999999999</v>
      </c>
      <c r="I25" s="66">
        <f t="shared" si="2"/>
        <v>9</v>
      </c>
      <c r="J25" s="65">
        <f>VLOOKUP($A25,'Return Data'!$B$7:$R$2292,13,0)</f>
        <v>50.931199999999997</v>
      </c>
      <c r="K25" s="66">
        <f t="shared" si="3"/>
        <v>7</v>
      </c>
      <c r="L25" s="65">
        <f>VLOOKUP($A25,'Return Data'!$B$7:$R$2292,17,0)</f>
        <v>28.569099999999999</v>
      </c>
      <c r="M25" s="66">
        <f>RANK(L25,L$8:L$40,0)</f>
        <v>5</v>
      </c>
      <c r="N25" s="65">
        <f>VLOOKUP($A25,'Return Data'!$B$7:$R$2292,14,0)</f>
        <v>23.151299999999999</v>
      </c>
      <c r="O25" s="66">
        <f>RANK(N25,N$8:N$40,0)</f>
        <v>4</v>
      </c>
      <c r="P25" s="65">
        <f>VLOOKUP($A25,'Return Data'!$B$7:$R$2292,15,0)</f>
        <v>14.779</v>
      </c>
      <c r="Q25" s="66">
        <f>RANK(P25,P$8:P$40,0)</f>
        <v>7</v>
      </c>
      <c r="R25" s="65">
        <f>VLOOKUP($A25,'Return Data'!$B$7:$R$2292,16,0)</f>
        <v>13.9405</v>
      </c>
      <c r="S25" s="67">
        <f t="shared" si="5"/>
        <v>23</v>
      </c>
    </row>
    <row r="26" spans="1:19" x14ac:dyDescent="0.3">
      <c r="A26" s="63" t="s">
        <v>510</v>
      </c>
      <c r="B26" s="64">
        <f>VLOOKUP($A26,'Return Data'!$B$7:$R$2292,3,0)</f>
        <v>44477</v>
      </c>
      <c r="C26" s="65">
        <f>VLOOKUP($A26,'Return Data'!$B$7:$R$2292,4,0)</f>
        <v>41.326999999999998</v>
      </c>
      <c r="D26" s="65">
        <f>VLOOKUP($A26,'Return Data'!$B$7:$R$2292,10,0)</f>
        <v>9.3943999999999992</v>
      </c>
      <c r="E26" s="66">
        <f t="shared" si="0"/>
        <v>23</v>
      </c>
      <c r="F26" s="65">
        <f>VLOOKUP($A26,'Return Data'!$B$7:$R$2292,11,0)</f>
        <v>15.898300000000001</v>
      </c>
      <c r="G26" s="66">
        <f t="shared" si="1"/>
        <v>28</v>
      </c>
      <c r="H26" s="65">
        <f>VLOOKUP($A26,'Return Data'!$B$7:$R$2292,12,0)</f>
        <v>20.346499999999999</v>
      </c>
      <c r="I26" s="66">
        <f t="shared" si="2"/>
        <v>26</v>
      </c>
      <c r="J26" s="65">
        <f>VLOOKUP($A26,'Return Data'!$B$7:$R$2292,13,0)</f>
        <v>39.396900000000002</v>
      </c>
      <c r="K26" s="66">
        <f t="shared" si="3"/>
        <v>27</v>
      </c>
      <c r="L26" s="65">
        <f>VLOOKUP($A26,'Return Data'!$B$7:$R$2292,17,0)</f>
        <v>23.375900000000001</v>
      </c>
      <c r="M26" s="66">
        <f>RANK(L26,L$8:L$40,0)</f>
        <v>22</v>
      </c>
      <c r="N26" s="65">
        <f>VLOOKUP($A26,'Return Data'!$B$7:$R$2292,14,0)</f>
        <v>17.0579</v>
      </c>
      <c r="O26" s="66">
        <f>RANK(N26,N$8:N$40,0)</f>
        <v>22</v>
      </c>
      <c r="P26" s="65">
        <f>VLOOKUP($A26,'Return Data'!$B$7:$R$2292,15,0)</f>
        <v>12.7128</v>
      </c>
      <c r="Q26" s="66">
        <f>RANK(P26,P$8:P$40,0)</f>
        <v>15</v>
      </c>
      <c r="R26" s="65">
        <f>VLOOKUP($A26,'Return Data'!$B$7:$R$2292,16,0)</f>
        <v>15.6557</v>
      </c>
      <c r="S26" s="67">
        <f t="shared" si="5"/>
        <v>16</v>
      </c>
    </row>
    <row r="27" spans="1:19" x14ac:dyDescent="0.3">
      <c r="A27" s="63" t="s">
        <v>513</v>
      </c>
      <c r="B27" s="64">
        <f>VLOOKUP($A27,'Return Data'!$B$7:$R$2292,3,0)</f>
        <v>44477</v>
      </c>
      <c r="C27" s="65">
        <f>VLOOKUP($A27,'Return Data'!$B$7:$R$2292,4,0)</f>
        <v>152.3227</v>
      </c>
      <c r="D27" s="65">
        <f>VLOOKUP($A27,'Return Data'!$B$7:$R$2292,10,0)</f>
        <v>7.5892999999999997</v>
      </c>
      <c r="E27" s="66">
        <f t="shared" si="0"/>
        <v>33</v>
      </c>
      <c r="F27" s="65">
        <f>VLOOKUP($A27,'Return Data'!$B$7:$R$2292,11,0)</f>
        <v>14.0471</v>
      </c>
      <c r="G27" s="66">
        <f t="shared" si="1"/>
        <v>32</v>
      </c>
      <c r="H27" s="65">
        <f>VLOOKUP($A27,'Return Data'!$B$7:$R$2292,12,0)</f>
        <v>14.7918</v>
      </c>
      <c r="I27" s="66">
        <f t="shared" si="2"/>
        <v>32</v>
      </c>
      <c r="J27" s="65">
        <f>VLOOKUP($A27,'Return Data'!$B$7:$R$2292,13,0)</f>
        <v>33.627800000000001</v>
      </c>
      <c r="K27" s="66">
        <f t="shared" si="3"/>
        <v>33</v>
      </c>
      <c r="L27" s="65">
        <f>VLOOKUP($A27,'Return Data'!$B$7:$R$2292,17,0)</f>
        <v>18.053100000000001</v>
      </c>
      <c r="M27" s="66">
        <f>RANK(L27,L$8:L$40,0)</f>
        <v>28</v>
      </c>
      <c r="N27" s="65">
        <f>VLOOKUP($A27,'Return Data'!$B$7:$R$2292,14,0)</f>
        <v>16.630800000000001</v>
      </c>
      <c r="O27" s="66">
        <f>RANK(N27,N$8:N$40,0)</f>
        <v>23</v>
      </c>
      <c r="P27" s="65">
        <f>VLOOKUP($A27,'Return Data'!$B$7:$R$2292,15,0)</f>
        <v>10.731</v>
      </c>
      <c r="Q27" s="66">
        <f>RANK(P27,P$8:P$40,0)</f>
        <v>21</v>
      </c>
      <c r="R27" s="65">
        <f>VLOOKUP($A27,'Return Data'!$B$7:$R$2292,16,0)</f>
        <v>11.229200000000001</v>
      </c>
      <c r="S27" s="67">
        <f t="shared" si="5"/>
        <v>33</v>
      </c>
    </row>
    <row r="28" spans="1:19" x14ac:dyDescent="0.3">
      <c r="A28" s="63" t="s">
        <v>514</v>
      </c>
      <c r="B28" s="64">
        <f>VLOOKUP($A28,'Return Data'!$B$7:$R$2292,3,0)</f>
        <v>44477</v>
      </c>
      <c r="C28" s="65">
        <f>VLOOKUP($A28,'Return Data'!$B$7:$R$2292,4,0)</f>
        <v>17.686299999999999</v>
      </c>
      <c r="D28" s="65">
        <f>VLOOKUP($A28,'Return Data'!$B$7:$R$2292,10,0)</f>
        <v>10.9061</v>
      </c>
      <c r="E28" s="66">
        <f t="shared" si="0"/>
        <v>12</v>
      </c>
      <c r="F28" s="65">
        <f>VLOOKUP($A28,'Return Data'!$B$7:$R$2292,11,0)</f>
        <v>20.988199999999999</v>
      </c>
      <c r="G28" s="66">
        <f t="shared" si="1"/>
        <v>7</v>
      </c>
      <c r="H28" s="65">
        <f>VLOOKUP($A28,'Return Data'!$B$7:$R$2292,12,0)</f>
        <v>29.745799999999999</v>
      </c>
      <c r="I28" s="66">
        <f t="shared" si="2"/>
        <v>4</v>
      </c>
      <c r="J28" s="65">
        <f>VLOOKUP($A28,'Return Data'!$B$7:$R$2292,13,0)</f>
        <v>54.637</v>
      </c>
      <c r="K28" s="66">
        <f t="shared" si="3"/>
        <v>4</v>
      </c>
      <c r="L28" s="65"/>
      <c r="M28" s="66"/>
      <c r="N28" s="65"/>
      <c r="O28" s="66"/>
      <c r="P28" s="65"/>
      <c r="Q28" s="66"/>
      <c r="R28" s="65">
        <f>VLOOKUP($A28,'Return Data'!$B$7:$R$2292,16,0)</f>
        <v>29.215499999999999</v>
      </c>
      <c r="S28" s="67">
        <f t="shared" si="5"/>
        <v>1</v>
      </c>
    </row>
    <row r="29" spans="1:19" x14ac:dyDescent="0.3">
      <c r="A29" s="63" t="s">
        <v>517</v>
      </c>
      <c r="B29" s="64">
        <f>VLOOKUP($A29,'Return Data'!$B$7:$R$2292,3,0)</f>
        <v>44477</v>
      </c>
      <c r="C29" s="65">
        <f>VLOOKUP($A29,'Return Data'!$B$7:$R$2292,4,0)</f>
        <v>24.759</v>
      </c>
      <c r="D29" s="65">
        <f>VLOOKUP($A29,'Return Data'!$B$7:$R$2292,10,0)</f>
        <v>9.7472999999999992</v>
      </c>
      <c r="E29" s="66">
        <f t="shared" si="0"/>
        <v>20</v>
      </c>
      <c r="F29" s="65">
        <f>VLOOKUP($A29,'Return Data'!$B$7:$R$2292,11,0)</f>
        <v>18.537800000000001</v>
      </c>
      <c r="G29" s="66">
        <f t="shared" si="1"/>
        <v>18</v>
      </c>
      <c r="H29" s="65">
        <f>VLOOKUP($A29,'Return Data'!$B$7:$R$2292,12,0)</f>
        <v>23.412400000000002</v>
      </c>
      <c r="I29" s="66">
        <f t="shared" si="2"/>
        <v>18</v>
      </c>
      <c r="J29" s="65">
        <f>VLOOKUP($A29,'Return Data'!$B$7:$R$2292,13,0)</f>
        <v>44.207599999999999</v>
      </c>
      <c r="K29" s="66">
        <f t="shared" si="3"/>
        <v>23</v>
      </c>
      <c r="L29" s="65">
        <f>VLOOKUP($A29,'Return Data'!$B$7:$R$2292,17,0)</f>
        <v>26.513400000000001</v>
      </c>
      <c r="M29" s="66">
        <f>RANK(L29,L$8:L$40,0)</f>
        <v>12</v>
      </c>
      <c r="N29" s="65">
        <f>VLOOKUP($A29,'Return Data'!$B$7:$R$2292,14,0)</f>
        <v>21.149000000000001</v>
      </c>
      <c r="O29" s="66">
        <f>RANK(N29,N$8:N$40,0)</f>
        <v>8</v>
      </c>
      <c r="P29" s="65">
        <f>VLOOKUP($A29,'Return Data'!$B$7:$R$2292,15,0)</f>
        <v>16.503299999999999</v>
      </c>
      <c r="Q29" s="66">
        <f>RANK(P29,P$8:P$40,0)</f>
        <v>2</v>
      </c>
      <c r="R29" s="65">
        <f>VLOOKUP($A29,'Return Data'!$B$7:$R$2292,16,0)</f>
        <v>15.745799999999999</v>
      </c>
      <c r="S29" s="67">
        <f t="shared" si="5"/>
        <v>14</v>
      </c>
    </row>
    <row r="30" spans="1:19" x14ac:dyDescent="0.3">
      <c r="A30" s="63" t="s">
        <v>519</v>
      </c>
      <c r="B30" s="64">
        <f>VLOOKUP($A30,'Return Data'!$B$7:$R$2292,3,0)</f>
        <v>44477</v>
      </c>
      <c r="C30" s="65">
        <f>VLOOKUP($A30,'Return Data'!$B$7:$R$2292,4,0)</f>
        <v>16.404699999999998</v>
      </c>
      <c r="D30" s="65">
        <f>VLOOKUP($A30,'Return Data'!$B$7:$R$2292,10,0)</f>
        <v>8.6476000000000006</v>
      </c>
      <c r="E30" s="66">
        <f t="shared" si="0"/>
        <v>28</v>
      </c>
      <c r="F30" s="65">
        <f>VLOOKUP($A30,'Return Data'!$B$7:$R$2292,11,0)</f>
        <v>13.689399999999999</v>
      </c>
      <c r="G30" s="66">
        <f t="shared" si="1"/>
        <v>33</v>
      </c>
      <c r="H30" s="65">
        <f>VLOOKUP($A30,'Return Data'!$B$7:$R$2292,12,0)</f>
        <v>14.7455</v>
      </c>
      <c r="I30" s="66">
        <f t="shared" si="2"/>
        <v>33</v>
      </c>
      <c r="J30" s="65">
        <f>VLOOKUP($A30,'Return Data'!$B$7:$R$2292,13,0)</f>
        <v>34.259</v>
      </c>
      <c r="K30" s="66">
        <f t="shared" si="3"/>
        <v>32</v>
      </c>
      <c r="L30" s="65"/>
      <c r="M30" s="66"/>
      <c r="N30" s="65"/>
      <c r="O30" s="66"/>
      <c r="P30" s="65"/>
      <c r="Q30" s="66"/>
      <c r="R30" s="65">
        <f>VLOOKUP($A30,'Return Data'!$B$7:$R$2292,16,0)</f>
        <v>17.505099999999999</v>
      </c>
      <c r="S30" s="67">
        <f t="shared" si="5"/>
        <v>7</v>
      </c>
    </row>
    <row r="31" spans="1:19" x14ac:dyDescent="0.3">
      <c r="A31" s="63" t="s">
        <v>2007</v>
      </c>
      <c r="B31" s="64">
        <f>VLOOKUP($A31,'Return Data'!$B$7:$R$2292,3,0)</f>
        <v>44477</v>
      </c>
      <c r="C31" s="65">
        <f>VLOOKUP($A31,'Return Data'!$B$7:$R$2292,4,0)</f>
        <v>15.251099999999999</v>
      </c>
      <c r="D31" s="65">
        <f>VLOOKUP($A31,'Return Data'!$B$7:$R$2292,10,0)</f>
        <v>10.2277</v>
      </c>
      <c r="E31" s="66">
        <f t="shared" si="0"/>
        <v>17</v>
      </c>
      <c r="F31" s="65">
        <f>VLOOKUP($A31,'Return Data'!$B$7:$R$2292,11,0)</f>
        <v>17.811</v>
      </c>
      <c r="G31" s="66">
        <f t="shared" si="1"/>
        <v>23</v>
      </c>
      <c r="H31" s="65">
        <f>VLOOKUP($A31,'Return Data'!$B$7:$R$2292,12,0)</f>
        <v>19.462800000000001</v>
      </c>
      <c r="I31" s="66">
        <f t="shared" si="2"/>
        <v>28</v>
      </c>
      <c r="J31" s="65">
        <f>VLOOKUP($A31,'Return Data'!$B$7:$R$2292,13,0)</f>
        <v>37.769599999999997</v>
      </c>
      <c r="K31" s="66">
        <f t="shared" si="3"/>
        <v>29</v>
      </c>
      <c r="L31" s="65">
        <f>VLOOKUP($A31,'Return Data'!$B$7:$R$2292,17,0)</f>
        <v>19.7636</v>
      </c>
      <c r="M31" s="66">
        <f t="shared" ref="M31:M40" si="7">RANK(L31,L$8:L$40,0)</f>
        <v>27</v>
      </c>
      <c r="N31" s="65"/>
      <c r="O31" s="66"/>
      <c r="P31" s="65"/>
      <c r="Q31" s="66"/>
      <c r="R31" s="65">
        <f>VLOOKUP($A31,'Return Data'!$B$7:$R$2292,16,0)</f>
        <v>13.038399999999999</v>
      </c>
      <c r="S31" s="67">
        <f t="shared" si="5"/>
        <v>28</v>
      </c>
    </row>
    <row r="32" spans="1:19" x14ac:dyDescent="0.3">
      <c r="A32" s="63" t="s">
        <v>522</v>
      </c>
      <c r="B32" s="64">
        <f>VLOOKUP($A32,'Return Data'!$B$7:$R$2292,3,0)</f>
        <v>44477</v>
      </c>
      <c r="C32" s="65">
        <f>VLOOKUP($A32,'Return Data'!$B$7:$R$2292,4,0)</f>
        <v>72.577699999999993</v>
      </c>
      <c r="D32" s="65">
        <f>VLOOKUP($A32,'Return Data'!$B$7:$R$2292,10,0)</f>
        <v>7.7953999999999999</v>
      </c>
      <c r="E32" s="66">
        <f t="shared" si="0"/>
        <v>32</v>
      </c>
      <c r="F32" s="65">
        <f>VLOOKUP($A32,'Return Data'!$B$7:$R$2292,11,0)</f>
        <v>15.6792</v>
      </c>
      <c r="G32" s="66">
        <f t="shared" si="1"/>
        <v>29</v>
      </c>
      <c r="H32" s="65">
        <f>VLOOKUP($A32,'Return Data'!$B$7:$R$2292,12,0)</f>
        <v>26.242899999999999</v>
      </c>
      <c r="I32" s="66">
        <f t="shared" si="2"/>
        <v>7</v>
      </c>
      <c r="J32" s="65">
        <f>VLOOKUP($A32,'Return Data'!$B$7:$R$2292,13,0)</f>
        <v>50.104999999999997</v>
      </c>
      <c r="K32" s="66">
        <f t="shared" si="3"/>
        <v>8</v>
      </c>
      <c r="L32" s="65">
        <f>VLOOKUP($A32,'Return Data'!$B$7:$R$2292,17,0)</f>
        <v>14.980399999999999</v>
      </c>
      <c r="M32" s="66">
        <f t="shared" si="7"/>
        <v>29</v>
      </c>
      <c r="N32" s="65">
        <f>VLOOKUP($A32,'Return Data'!$B$7:$R$2292,14,0)</f>
        <v>9.6780000000000008</v>
      </c>
      <c r="O32" s="66">
        <f t="shared" ref="O32:O40" si="8">RANK(N32,N$8:N$40,0)</f>
        <v>26</v>
      </c>
      <c r="P32" s="65">
        <f>VLOOKUP($A32,'Return Data'!$B$7:$R$2292,15,0)</f>
        <v>9.0737000000000005</v>
      </c>
      <c r="Q32" s="66">
        <f t="shared" ref="Q32:Q40" si="9">RANK(P32,P$8:P$40,0)</f>
        <v>22</v>
      </c>
      <c r="R32" s="65">
        <f>VLOOKUP($A32,'Return Data'!$B$7:$R$2292,16,0)</f>
        <v>12.5198</v>
      </c>
      <c r="S32" s="67">
        <f t="shared" si="5"/>
        <v>31</v>
      </c>
    </row>
    <row r="33" spans="1:19" x14ac:dyDescent="0.3">
      <c r="A33" s="63" t="s">
        <v>528</v>
      </c>
      <c r="B33" s="64">
        <f>VLOOKUP($A33,'Return Data'!$B$7:$R$2292,3,0)</f>
        <v>44477</v>
      </c>
      <c r="C33" s="65">
        <f>VLOOKUP($A33,'Return Data'!$B$7:$R$2292,4,0)</f>
        <v>113.12</v>
      </c>
      <c r="D33" s="65">
        <f>VLOOKUP($A33,'Return Data'!$B$7:$R$2292,10,0)</f>
        <v>9.3792000000000009</v>
      </c>
      <c r="E33" s="66">
        <f t="shared" si="0"/>
        <v>24</v>
      </c>
      <c r="F33" s="65">
        <f>VLOOKUP($A33,'Return Data'!$B$7:$R$2292,11,0)</f>
        <v>19.3627</v>
      </c>
      <c r="G33" s="66">
        <f t="shared" si="1"/>
        <v>11</v>
      </c>
      <c r="H33" s="65">
        <f>VLOOKUP($A33,'Return Data'!$B$7:$R$2292,12,0)</f>
        <v>24.540400000000002</v>
      </c>
      <c r="I33" s="66">
        <f t="shared" si="2"/>
        <v>15</v>
      </c>
      <c r="J33" s="65">
        <f>VLOOKUP($A33,'Return Data'!$B$7:$R$2292,13,0)</f>
        <v>45.249099999999999</v>
      </c>
      <c r="K33" s="66">
        <f t="shared" si="3"/>
        <v>22</v>
      </c>
      <c r="L33" s="65">
        <f>VLOOKUP($A33,'Return Data'!$B$7:$R$2292,17,0)</f>
        <v>24.8523</v>
      </c>
      <c r="M33" s="66">
        <f t="shared" si="7"/>
        <v>15</v>
      </c>
      <c r="N33" s="65">
        <f>VLOOKUP($A33,'Return Data'!$B$7:$R$2292,14,0)</f>
        <v>18.1816</v>
      </c>
      <c r="O33" s="66">
        <f t="shared" si="8"/>
        <v>16</v>
      </c>
      <c r="P33" s="65">
        <f>VLOOKUP($A33,'Return Data'!$B$7:$R$2292,15,0)</f>
        <v>12.6053</v>
      </c>
      <c r="Q33" s="66">
        <f t="shared" si="9"/>
        <v>16</v>
      </c>
      <c r="R33" s="65">
        <f>VLOOKUP($A33,'Return Data'!$B$7:$R$2292,16,0)</f>
        <v>13.631399999999999</v>
      </c>
      <c r="S33" s="67">
        <f t="shared" si="5"/>
        <v>25</v>
      </c>
    </row>
    <row r="34" spans="1:19" x14ac:dyDescent="0.3">
      <c r="A34" s="63" t="s">
        <v>530</v>
      </c>
      <c r="B34" s="64">
        <f>VLOOKUP($A34,'Return Data'!$B$7:$R$2292,3,0)</f>
        <v>44477</v>
      </c>
      <c r="C34" s="65">
        <f>VLOOKUP($A34,'Return Data'!$B$7:$R$2292,4,0)</f>
        <v>124.99</v>
      </c>
      <c r="D34" s="65">
        <f>VLOOKUP($A34,'Return Data'!$B$7:$R$2292,10,0)</f>
        <v>12.7661</v>
      </c>
      <c r="E34" s="66">
        <f t="shared" si="0"/>
        <v>4</v>
      </c>
      <c r="F34" s="65">
        <f>VLOOKUP($A34,'Return Data'!$B$7:$R$2292,11,0)</f>
        <v>20.553599999999999</v>
      </c>
      <c r="G34" s="66">
        <f t="shared" si="1"/>
        <v>10</v>
      </c>
      <c r="H34" s="65">
        <f>VLOOKUP($A34,'Return Data'!$B$7:$R$2292,12,0)</f>
        <v>25.1402</v>
      </c>
      <c r="I34" s="66">
        <f t="shared" si="2"/>
        <v>12</v>
      </c>
      <c r="J34" s="65">
        <f>VLOOKUP($A34,'Return Data'!$B$7:$R$2292,13,0)</f>
        <v>47.829700000000003</v>
      </c>
      <c r="K34" s="66">
        <f t="shared" si="3"/>
        <v>16</v>
      </c>
      <c r="L34" s="65">
        <f>VLOOKUP($A34,'Return Data'!$B$7:$R$2292,17,0)</f>
        <v>27.1907</v>
      </c>
      <c r="M34" s="66">
        <f t="shared" si="7"/>
        <v>8</v>
      </c>
      <c r="N34" s="65">
        <f>VLOOKUP($A34,'Return Data'!$B$7:$R$2292,14,0)</f>
        <v>18.009499999999999</v>
      </c>
      <c r="O34" s="66">
        <f t="shared" si="8"/>
        <v>17</v>
      </c>
      <c r="P34" s="65">
        <f>VLOOKUP($A34,'Return Data'!$B$7:$R$2292,15,0)</f>
        <v>15.2812</v>
      </c>
      <c r="Q34" s="66">
        <f t="shared" si="9"/>
        <v>5</v>
      </c>
      <c r="R34" s="65">
        <f>VLOOKUP($A34,'Return Data'!$B$7:$R$2292,16,0)</f>
        <v>15.831899999999999</v>
      </c>
      <c r="S34" s="67">
        <f t="shared" si="5"/>
        <v>13</v>
      </c>
    </row>
    <row r="35" spans="1:19" x14ac:dyDescent="0.3">
      <c r="A35" s="63" t="s">
        <v>532</v>
      </c>
      <c r="B35" s="64">
        <f>VLOOKUP($A35,'Return Data'!$B$7:$R$2292,3,0)</f>
        <v>44477</v>
      </c>
      <c r="C35" s="65">
        <f>VLOOKUP($A35,'Return Data'!$B$7:$R$2292,4,0)</f>
        <v>280.26690000000002</v>
      </c>
      <c r="D35" s="65">
        <f>VLOOKUP($A35,'Return Data'!$B$7:$R$2292,10,0)</f>
        <v>9.4605999999999995</v>
      </c>
      <c r="E35" s="66">
        <f t="shared" si="0"/>
        <v>22</v>
      </c>
      <c r="F35" s="65">
        <f>VLOOKUP($A35,'Return Data'!$B$7:$R$2292,11,0)</f>
        <v>24.628499999999999</v>
      </c>
      <c r="G35" s="66">
        <f t="shared" si="1"/>
        <v>3</v>
      </c>
      <c r="H35" s="65">
        <f>VLOOKUP($A35,'Return Data'!$B$7:$R$2292,12,0)</f>
        <v>36.630400000000002</v>
      </c>
      <c r="I35" s="66">
        <f t="shared" si="2"/>
        <v>3</v>
      </c>
      <c r="J35" s="65">
        <f>VLOOKUP($A35,'Return Data'!$B$7:$R$2292,13,0)</f>
        <v>67.837100000000007</v>
      </c>
      <c r="K35" s="66">
        <f t="shared" si="3"/>
        <v>3</v>
      </c>
      <c r="L35" s="65">
        <f>VLOOKUP($A35,'Return Data'!$B$7:$R$2292,17,0)</f>
        <v>43.6967</v>
      </c>
      <c r="M35" s="66">
        <f t="shared" si="7"/>
        <v>2</v>
      </c>
      <c r="N35" s="65">
        <f>VLOOKUP($A35,'Return Data'!$B$7:$R$2292,14,0)</f>
        <v>31.1907</v>
      </c>
      <c r="O35" s="66">
        <f t="shared" si="8"/>
        <v>1</v>
      </c>
      <c r="P35" s="65">
        <f>VLOOKUP($A35,'Return Data'!$B$7:$R$2292,15,0)</f>
        <v>19.547499999999999</v>
      </c>
      <c r="Q35" s="66">
        <f t="shared" si="9"/>
        <v>1</v>
      </c>
      <c r="R35" s="65">
        <f>VLOOKUP($A35,'Return Data'!$B$7:$R$2292,16,0)</f>
        <v>18.478300000000001</v>
      </c>
      <c r="S35" s="67">
        <f t="shared" si="5"/>
        <v>4</v>
      </c>
    </row>
    <row r="36" spans="1:19" x14ac:dyDescent="0.3">
      <c r="A36" s="63" t="s">
        <v>1838</v>
      </c>
      <c r="B36" s="64">
        <f>VLOOKUP($A36,'Return Data'!$B$7:$R$2292,3,0)</f>
        <v>44477</v>
      </c>
      <c r="C36" s="65">
        <f>VLOOKUP($A36,'Return Data'!$B$7:$R$2292,4,0)</f>
        <v>222.34960000000001</v>
      </c>
      <c r="D36" s="65">
        <f>VLOOKUP($A36,'Return Data'!$B$7:$R$2292,10,0)</f>
        <v>11.1213</v>
      </c>
      <c r="E36" s="66">
        <f t="shared" si="0"/>
        <v>9</v>
      </c>
      <c r="F36" s="65">
        <f>VLOOKUP($A36,'Return Data'!$B$7:$R$2292,11,0)</f>
        <v>18.7881</v>
      </c>
      <c r="G36" s="66">
        <f t="shared" si="1"/>
        <v>16</v>
      </c>
      <c r="H36" s="65">
        <f>VLOOKUP($A36,'Return Data'!$B$7:$R$2292,12,0)</f>
        <v>22.830200000000001</v>
      </c>
      <c r="I36" s="66">
        <f t="shared" si="2"/>
        <v>22</v>
      </c>
      <c r="J36" s="65">
        <f>VLOOKUP($A36,'Return Data'!$B$7:$R$2292,13,0)</f>
        <v>46.811199999999999</v>
      </c>
      <c r="K36" s="66">
        <f t="shared" si="3"/>
        <v>18</v>
      </c>
      <c r="L36" s="65">
        <f>VLOOKUP($A36,'Return Data'!$B$7:$R$2292,17,0)</f>
        <v>23.5943</v>
      </c>
      <c r="M36" s="66">
        <f t="shared" si="7"/>
        <v>21</v>
      </c>
      <c r="N36" s="65">
        <f>VLOOKUP($A36,'Return Data'!$B$7:$R$2292,14,0)</f>
        <v>20.6935</v>
      </c>
      <c r="O36" s="66">
        <f t="shared" si="8"/>
        <v>9</v>
      </c>
      <c r="P36" s="65">
        <f>VLOOKUP($A36,'Return Data'!$B$7:$R$2292,15,0)</f>
        <v>15.0379</v>
      </c>
      <c r="Q36" s="66">
        <f t="shared" si="9"/>
        <v>6</v>
      </c>
      <c r="R36" s="65">
        <f>VLOOKUP($A36,'Return Data'!$B$7:$R$2292,16,0)</f>
        <v>16.8506</v>
      </c>
      <c r="S36" s="67">
        <f t="shared" si="5"/>
        <v>10</v>
      </c>
    </row>
    <row r="37" spans="1:19" x14ac:dyDescent="0.3">
      <c r="A37" s="63" t="s">
        <v>533</v>
      </c>
      <c r="B37" s="64">
        <f>VLOOKUP($A37,'Return Data'!$B$7:$R$2292,3,0)</f>
        <v>44477</v>
      </c>
      <c r="C37" s="65">
        <f>VLOOKUP($A37,'Return Data'!$B$7:$R$2292,4,0)</f>
        <v>25.3568</v>
      </c>
      <c r="D37" s="65">
        <f>VLOOKUP($A37,'Return Data'!$B$7:$R$2292,10,0)</f>
        <v>10.068899999999999</v>
      </c>
      <c r="E37" s="66">
        <f t="shared" si="0"/>
        <v>18</v>
      </c>
      <c r="F37" s="65">
        <f>VLOOKUP($A37,'Return Data'!$B$7:$R$2292,11,0)</f>
        <v>15.3893</v>
      </c>
      <c r="G37" s="66">
        <f t="shared" si="1"/>
        <v>30</v>
      </c>
      <c r="H37" s="65">
        <f>VLOOKUP($A37,'Return Data'!$B$7:$R$2292,12,0)</f>
        <v>17.047999999999998</v>
      </c>
      <c r="I37" s="66">
        <f t="shared" si="2"/>
        <v>31</v>
      </c>
      <c r="J37" s="65">
        <f>VLOOKUP($A37,'Return Data'!$B$7:$R$2292,13,0)</f>
        <v>36.513300000000001</v>
      </c>
      <c r="K37" s="66">
        <f t="shared" si="3"/>
        <v>30</v>
      </c>
      <c r="L37" s="65">
        <f>VLOOKUP($A37,'Return Data'!$B$7:$R$2292,17,0)</f>
        <v>20.737400000000001</v>
      </c>
      <c r="M37" s="66">
        <f t="shared" si="7"/>
        <v>25</v>
      </c>
      <c r="N37" s="65">
        <f>VLOOKUP($A37,'Return Data'!$B$7:$R$2292,14,0)</f>
        <v>16.381499999999999</v>
      </c>
      <c r="O37" s="66">
        <f t="shared" si="8"/>
        <v>24</v>
      </c>
      <c r="P37" s="65">
        <f>VLOOKUP($A37,'Return Data'!$B$7:$R$2292,15,0)</f>
        <v>11.897399999999999</v>
      </c>
      <c r="Q37" s="66">
        <f t="shared" si="9"/>
        <v>19</v>
      </c>
      <c r="R37" s="65">
        <f>VLOOKUP($A37,'Return Data'!$B$7:$R$2292,16,0)</f>
        <v>12.6028</v>
      </c>
      <c r="S37" s="67">
        <f t="shared" si="5"/>
        <v>30</v>
      </c>
    </row>
    <row r="38" spans="1:19" x14ac:dyDescent="0.3">
      <c r="A38" s="63" t="s">
        <v>536</v>
      </c>
      <c r="B38" s="64">
        <f>VLOOKUP($A38,'Return Data'!$B$7:$R$2292,3,0)</f>
        <v>44477</v>
      </c>
      <c r="C38" s="65">
        <f>VLOOKUP($A38,'Return Data'!$B$7:$R$2292,4,0)</f>
        <v>147.0839</v>
      </c>
      <c r="D38" s="65">
        <f>VLOOKUP($A38,'Return Data'!$B$7:$R$2292,10,0)</f>
        <v>10.7479</v>
      </c>
      <c r="E38" s="66">
        <f t="shared" si="0"/>
        <v>14</v>
      </c>
      <c r="F38" s="65">
        <f>VLOOKUP($A38,'Return Data'!$B$7:$R$2292,11,0)</f>
        <v>20.693999999999999</v>
      </c>
      <c r="G38" s="66">
        <f t="shared" si="1"/>
        <v>9</v>
      </c>
      <c r="H38" s="65">
        <f>VLOOKUP($A38,'Return Data'!$B$7:$R$2292,12,0)</f>
        <v>25.235600000000002</v>
      </c>
      <c r="I38" s="66">
        <f t="shared" si="2"/>
        <v>11</v>
      </c>
      <c r="J38" s="65">
        <f>VLOOKUP($A38,'Return Data'!$B$7:$R$2292,13,0)</f>
        <v>47.124400000000001</v>
      </c>
      <c r="K38" s="66">
        <f t="shared" si="3"/>
        <v>17</v>
      </c>
      <c r="L38" s="65">
        <f>VLOOKUP($A38,'Return Data'!$B$7:$R$2292,17,0)</f>
        <v>24.416899999999998</v>
      </c>
      <c r="M38" s="66">
        <f t="shared" si="7"/>
        <v>18</v>
      </c>
      <c r="N38" s="65">
        <f>VLOOKUP($A38,'Return Data'!$B$7:$R$2292,14,0)</f>
        <v>19.042200000000001</v>
      </c>
      <c r="O38" s="66">
        <f t="shared" si="8"/>
        <v>12</v>
      </c>
      <c r="P38" s="65">
        <f>VLOOKUP($A38,'Return Data'!$B$7:$R$2292,15,0)</f>
        <v>14.766299999999999</v>
      </c>
      <c r="Q38" s="66">
        <f t="shared" si="9"/>
        <v>8</v>
      </c>
      <c r="R38" s="65">
        <f>VLOOKUP($A38,'Return Data'!$B$7:$R$2292,16,0)</f>
        <v>13.0192</v>
      </c>
      <c r="S38" s="67">
        <f t="shared" si="5"/>
        <v>29</v>
      </c>
    </row>
    <row r="39" spans="1:19" x14ac:dyDescent="0.3">
      <c r="A39" s="63" t="s">
        <v>537</v>
      </c>
      <c r="B39" s="64">
        <f>VLOOKUP($A39,'Return Data'!$B$7:$R$2292,3,0)</f>
        <v>44477</v>
      </c>
      <c r="C39" s="65">
        <f>VLOOKUP($A39,'Return Data'!$B$7:$R$2292,4,0)</f>
        <v>332.30770000000001</v>
      </c>
      <c r="D39" s="65">
        <f>VLOOKUP($A39,'Return Data'!$B$7:$R$2292,10,0)</f>
        <v>10.769</v>
      </c>
      <c r="E39" s="66">
        <f t="shared" si="0"/>
        <v>13</v>
      </c>
      <c r="F39" s="65">
        <f>VLOOKUP($A39,'Return Data'!$B$7:$R$2292,11,0)</f>
        <v>18.340800000000002</v>
      </c>
      <c r="G39" s="66">
        <f t="shared" si="1"/>
        <v>19</v>
      </c>
      <c r="H39" s="65">
        <f>VLOOKUP($A39,'Return Data'!$B$7:$R$2292,12,0)</f>
        <v>24.951599999999999</v>
      </c>
      <c r="I39" s="66">
        <f t="shared" si="2"/>
        <v>13</v>
      </c>
      <c r="J39" s="65">
        <f>VLOOKUP($A39,'Return Data'!$B$7:$R$2292,13,0)</f>
        <v>45.4831</v>
      </c>
      <c r="K39" s="66">
        <f t="shared" si="3"/>
        <v>19</v>
      </c>
      <c r="L39" s="65">
        <f>VLOOKUP($A39,'Return Data'!$B$7:$R$2292,17,0)</f>
        <v>22.987400000000001</v>
      </c>
      <c r="M39" s="66">
        <f t="shared" si="7"/>
        <v>23</v>
      </c>
      <c r="N39" s="65">
        <f>VLOOKUP($A39,'Return Data'!$B$7:$R$2292,14,0)</f>
        <v>17.876999999999999</v>
      </c>
      <c r="O39" s="66">
        <f t="shared" si="8"/>
        <v>18</v>
      </c>
      <c r="P39" s="65">
        <f>VLOOKUP($A39,'Return Data'!$B$7:$R$2292,15,0)</f>
        <v>11.5562</v>
      </c>
      <c r="Q39" s="66">
        <f t="shared" si="9"/>
        <v>20</v>
      </c>
      <c r="R39" s="65">
        <f>VLOOKUP($A39,'Return Data'!$B$7:$R$2292,16,0)</f>
        <v>14.774699999999999</v>
      </c>
      <c r="S39" s="67">
        <f t="shared" si="5"/>
        <v>19</v>
      </c>
    </row>
    <row r="40" spans="1:19" x14ac:dyDescent="0.3">
      <c r="A40" s="63" t="s">
        <v>539</v>
      </c>
      <c r="B40" s="64">
        <f>VLOOKUP($A40,'Return Data'!$B$7:$R$2292,3,0)</f>
        <v>44477</v>
      </c>
      <c r="C40" s="65">
        <f>VLOOKUP($A40,'Return Data'!$B$7:$R$2292,4,0)</f>
        <v>263.9221</v>
      </c>
      <c r="D40" s="65">
        <f>VLOOKUP($A40,'Return Data'!$B$7:$R$2292,10,0)</f>
        <v>10.561199999999999</v>
      </c>
      <c r="E40" s="66">
        <f t="shared" si="0"/>
        <v>15</v>
      </c>
      <c r="F40" s="65">
        <f>VLOOKUP($A40,'Return Data'!$B$7:$R$2292,11,0)</f>
        <v>20.708400000000001</v>
      </c>
      <c r="G40" s="66">
        <f t="shared" si="1"/>
        <v>8</v>
      </c>
      <c r="H40" s="65">
        <f>VLOOKUP($A40,'Return Data'!$B$7:$R$2292,12,0)</f>
        <v>27.955300000000001</v>
      </c>
      <c r="I40" s="66">
        <f t="shared" si="2"/>
        <v>6</v>
      </c>
      <c r="J40" s="65">
        <f>VLOOKUP($A40,'Return Data'!$B$7:$R$2292,13,0)</f>
        <v>53.281199999999998</v>
      </c>
      <c r="K40" s="66">
        <f t="shared" si="3"/>
        <v>5</v>
      </c>
      <c r="L40" s="65">
        <f>VLOOKUP($A40,'Return Data'!$B$7:$R$2292,17,0)</f>
        <v>27.078499999999998</v>
      </c>
      <c r="M40" s="66">
        <f t="shared" si="7"/>
        <v>10</v>
      </c>
      <c r="N40" s="65">
        <f>VLOOKUP($A40,'Return Data'!$B$7:$R$2292,14,0)</f>
        <v>17.575800000000001</v>
      </c>
      <c r="O40" s="66">
        <f t="shared" si="8"/>
        <v>20</v>
      </c>
      <c r="P40" s="65">
        <f>VLOOKUP($A40,'Return Data'!$B$7:$R$2292,15,0)</f>
        <v>12.564500000000001</v>
      </c>
      <c r="Q40" s="66">
        <f t="shared" si="9"/>
        <v>17</v>
      </c>
      <c r="R40" s="65">
        <f>VLOOKUP($A40,'Return Data'!$B$7:$R$2292,16,0)</f>
        <v>13.3139</v>
      </c>
      <c r="S40" s="67">
        <f t="shared" si="5"/>
        <v>27</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10.420339393939393</v>
      </c>
      <c r="E42" s="74"/>
      <c r="F42" s="75">
        <f>AVERAGE(F8:F40)</f>
        <v>19.146136363636362</v>
      </c>
      <c r="G42" s="74"/>
      <c r="H42" s="75">
        <f>AVERAGE(H8:H40)</f>
        <v>24.439163636363634</v>
      </c>
      <c r="I42" s="74"/>
      <c r="J42" s="75">
        <f>AVERAGE(J8:J40)</f>
        <v>47.330769696969696</v>
      </c>
      <c r="K42" s="74"/>
      <c r="L42" s="75">
        <f>AVERAGE(L8:L40)</f>
        <v>26.118613793103439</v>
      </c>
      <c r="M42" s="74"/>
      <c r="N42" s="75">
        <f>AVERAGE(N8:N40)</f>
        <v>19.590842307692309</v>
      </c>
      <c r="O42" s="74"/>
      <c r="P42" s="75">
        <f>AVERAGE(P8:P40)</f>
        <v>13.791940909090908</v>
      </c>
      <c r="Q42" s="74"/>
      <c r="R42" s="75">
        <f>AVERAGE(R8:R40)</f>
        <v>15.652696969696972</v>
      </c>
      <c r="S42" s="76"/>
    </row>
    <row r="43" spans="1:19" x14ac:dyDescent="0.3">
      <c r="A43" s="73" t="s">
        <v>28</v>
      </c>
      <c r="B43" s="74"/>
      <c r="C43" s="74"/>
      <c r="D43" s="75">
        <f>MIN(D8:D40)</f>
        <v>7.5892999999999997</v>
      </c>
      <c r="E43" s="74"/>
      <c r="F43" s="75">
        <f>MIN(F8:F40)</f>
        <v>13.689399999999999</v>
      </c>
      <c r="G43" s="74"/>
      <c r="H43" s="75">
        <f>MIN(H8:H40)</f>
        <v>14.7455</v>
      </c>
      <c r="I43" s="74"/>
      <c r="J43" s="75">
        <f>MIN(J8:J40)</f>
        <v>33.627800000000001</v>
      </c>
      <c r="K43" s="74"/>
      <c r="L43" s="75">
        <f>MIN(L8:L40)</f>
        <v>14.980399999999999</v>
      </c>
      <c r="M43" s="74"/>
      <c r="N43" s="75">
        <f>MIN(N8:N40)</f>
        <v>9.6780000000000008</v>
      </c>
      <c r="O43" s="74"/>
      <c r="P43" s="75">
        <f>MIN(P8:P40)</f>
        <v>9.0737000000000005</v>
      </c>
      <c r="Q43" s="74"/>
      <c r="R43" s="75">
        <f>MIN(R8:R40)</f>
        <v>11.229200000000001</v>
      </c>
      <c r="S43" s="76"/>
    </row>
    <row r="44" spans="1:19" ht="15" thickBot="1" x14ac:dyDescent="0.35">
      <c r="A44" s="77" t="s">
        <v>29</v>
      </c>
      <c r="B44" s="78"/>
      <c r="C44" s="78"/>
      <c r="D44" s="79">
        <f>MAX(D8:D40)</f>
        <v>16.2606</v>
      </c>
      <c r="E44" s="78"/>
      <c r="F44" s="79">
        <f>MAX(F8:F40)</f>
        <v>33.099400000000003</v>
      </c>
      <c r="G44" s="78"/>
      <c r="H44" s="79">
        <f>MAX(H8:H40)</f>
        <v>45.771700000000003</v>
      </c>
      <c r="I44" s="78"/>
      <c r="J44" s="79">
        <f>MAX(J8:J40)</f>
        <v>72.316999999999993</v>
      </c>
      <c r="K44" s="78"/>
      <c r="L44" s="79">
        <f>MAX(L8:L40)</f>
        <v>44.326799999999999</v>
      </c>
      <c r="M44" s="78"/>
      <c r="N44" s="79">
        <f>MAX(N8:N40)</f>
        <v>31.1907</v>
      </c>
      <c r="O44" s="78"/>
      <c r="P44" s="79">
        <f>MAX(P8:P40)</f>
        <v>19.547499999999999</v>
      </c>
      <c r="Q44" s="78"/>
      <c r="R44" s="79">
        <f>MAX(R8:R40)</f>
        <v>29.215499999999999</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Data'!$B$7:$R$2292,3,0)</f>
        <v>44477</v>
      </c>
      <c r="C8" s="65">
        <f>VLOOKUP($A8,'Return Data'!$B$7:$R$2292,4,0)</f>
        <v>1099.18</v>
      </c>
      <c r="D8" s="65">
        <f>VLOOKUP($A8,'Return Data'!$B$7:$R$2292,10,0)</f>
        <v>10.6873</v>
      </c>
      <c r="E8" s="66">
        <f t="shared" ref="E8:E40" si="0">RANK(D8,D$8:D$40,0)</f>
        <v>10</v>
      </c>
      <c r="F8" s="65">
        <f>VLOOKUP($A8,'Return Data'!$B$7:$R$2292,11,0)</f>
        <v>18.539400000000001</v>
      </c>
      <c r="G8" s="66">
        <f t="shared" ref="G8:G40" si="1">RANK(F8,F$8:F$40,0)</f>
        <v>11</v>
      </c>
      <c r="H8" s="65">
        <f>VLOOKUP($A8,'Return Data'!$B$7:$R$2292,12,0)</f>
        <v>23.918299999999999</v>
      </c>
      <c r="I8" s="66">
        <f t="shared" ref="I8:I40" si="2">RANK(H8,H$8:H$40,0)</f>
        <v>14</v>
      </c>
      <c r="J8" s="65">
        <f>VLOOKUP($A8,'Return Data'!$B$7:$R$2292,13,0)</f>
        <v>48.119500000000002</v>
      </c>
      <c r="K8" s="66">
        <f t="shared" ref="K8:K40" si="3">RANK(J8,J$8:J$40,0)</f>
        <v>12</v>
      </c>
      <c r="L8" s="65">
        <f>VLOOKUP($A8,'Return Data'!$B$7:$R$2292,17,0)</f>
        <v>23.139199999999999</v>
      </c>
      <c r="M8" s="66">
        <f t="shared" ref="M8:M17" si="4">RANK(L8,L$8:L$40,0)</f>
        <v>17</v>
      </c>
      <c r="N8" s="65">
        <f>VLOOKUP($A8,'Return Data'!$B$7:$R$2292,14,0)</f>
        <v>16.2897</v>
      </c>
      <c r="O8" s="66">
        <f>RANK(N8,N$8:N$40,0)</f>
        <v>21</v>
      </c>
      <c r="P8" s="65">
        <f>VLOOKUP($A8,'Return Data'!$B$7:$R$2292,15,0)</f>
        <v>11.024699999999999</v>
      </c>
      <c r="Q8" s="66">
        <f>RANK(P8,P$8:P$40,0)</f>
        <v>17</v>
      </c>
      <c r="R8" s="65">
        <f>VLOOKUP($A8,'Return Data'!$B$7:$R$2292,16,0)</f>
        <v>19.264500000000002</v>
      </c>
      <c r="S8" s="67">
        <f t="shared" ref="S8:S40" si="5">RANK(R8,R$8:R$40,0)</f>
        <v>2</v>
      </c>
    </row>
    <row r="9" spans="1:20" x14ac:dyDescent="0.3">
      <c r="A9" s="63" t="s">
        <v>481</v>
      </c>
      <c r="B9" s="64">
        <f>VLOOKUP($A9,'Return Data'!$B$7:$R$2292,3,0)</f>
        <v>44477</v>
      </c>
      <c r="C9" s="65">
        <f>VLOOKUP($A9,'Return Data'!$B$7:$R$2292,4,0)</f>
        <v>16.03</v>
      </c>
      <c r="D9" s="65">
        <f>VLOOKUP($A9,'Return Data'!$B$7:$R$2292,10,0)</f>
        <v>13.0465</v>
      </c>
      <c r="E9" s="66">
        <f t="shared" si="0"/>
        <v>3</v>
      </c>
      <c r="F9" s="65">
        <f>VLOOKUP($A9,'Return Data'!$B$7:$R$2292,11,0)</f>
        <v>21.623699999999999</v>
      </c>
      <c r="G9" s="66">
        <f t="shared" si="1"/>
        <v>5</v>
      </c>
      <c r="H9" s="65">
        <f>VLOOKUP($A9,'Return Data'!$B$7:$R$2292,12,0)</f>
        <v>21.808499999999999</v>
      </c>
      <c r="I9" s="66">
        <f t="shared" si="2"/>
        <v>21</v>
      </c>
      <c r="J9" s="65">
        <f>VLOOKUP($A9,'Return Data'!$B$7:$R$2292,13,0)</f>
        <v>43.381</v>
      </c>
      <c r="K9" s="66">
        <f t="shared" si="3"/>
        <v>20</v>
      </c>
      <c r="L9" s="65">
        <f>VLOOKUP($A9,'Return Data'!$B$7:$R$2292,17,0)</f>
        <v>23.020499999999998</v>
      </c>
      <c r="M9" s="66">
        <f t="shared" si="4"/>
        <v>19</v>
      </c>
      <c r="N9" s="65"/>
      <c r="O9" s="66"/>
      <c r="P9" s="65"/>
      <c r="Q9" s="66"/>
      <c r="R9" s="65">
        <f>VLOOKUP($A9,'Return Data'!$B$7:$R$2292,16,0)</f>
        <v>16.066400000000002</v>
      </c>
      <c r="S9" s="67">
        <f t="shared" si="5"/>
        <v>7</v>
      </c>
    </row>
    <row r="10" spans="1:20" x14ac:dyDescent="0.3">
      <c r="A10" s="63" t="s">
        <v>482</v>
      </c>
      <c r="B10" s="64">
        <f>VLOOKUP($A10,'Return Data'!$B$7:$R$2292,3,0)</f>
        <v>44477</v>
      </c>
      <c r="C10" s="65">
        <f>VLOOKUP($A10,'Return Data'!$B$7:$R$2292,4,0)</f>
        <v>84.65</v>
      </c>
      <c r="D10" s="65">
        <f>VLOOKUP($A10,'Return Data'!$B$7:$R$2292,10,0)</f>
        <v>14.283799999999999</v>
      </c>
      <c r="E10" s="66">
        <f t="shared" si="0"/>
        <v>2</v>
      </c>
      <c r="F10" s="65">
        <f>VLOOKUP($A10,'Return Data'!$B$7:$R$2292,11,0)</f>
        <v>21.640999999999998</v>
      </c>
      <c r="G10" s="66">
        <f t="shared" si="1"/>
        <v>4</v>
      </c>
      <c r="H10" s="65">
        <f>VLOOKUP($A10,'Return Data'!$B$7:$R$2292,12,0)</f>
        <v>25.612100000000002</v>
      </c>
      <c r="I10" s="66">
        <f t="shared" si="2"/>
        <v>7</v>
      </c>
      <c r="J10" s="65">
        <f>VLOOKUP($A10,'Return Data'!$B$7:$R$2292,13,0)</f>
        <v>48.717500000000001</v>
      </c>
      <c r="K10" s="66">
        <f t="shared" si="3"/>
        <v>9</v>
      </c>
      <c r="L10" s="65">
        <f>VLOOKUP($A10,'Return Data'!$B$7:$R$2292,17,0)</f>
        <v>26.908799999999999</v>
      </c>
      <c r="M10" s="66">
        <f t="shared" si="4"/>
        <v>5</v>
      </c>
      <c r="N10" s="65">
        <f>VLOOKUP($A10,'Return Data'!$B$7:$R$2292,14,0)</f>
        <v>17.860900000000001</v>
      </c>
      <c r="O10" s="66">
        <f t="shared" ref="O10:O17" si="6">RANK(N10,N$8:N$40,0)</f>
        <v>12</v>
      </c>
      <c r="P10" s="65">
        <f>VLOOKUP($A10,'Return Data'!$B$7:$R$2292,15,0)</f>
        <v>11.978</v>
      </c>
      <c r="Q10" s="66">
        <f>RANK(P10,P$8:P$40,0)</f>
        <v>12</v>
      </c>
      <c r="R10" s="65">
        <f>VLOOKUP($A10,'Return Data'!$B$7:$R$2292,16,0)</f>
        <v>12.536300000000001</v>
      </c>
      <c r="S10" s="67">
        <f t="shared" si="5"/>
        <v>21</v>
      </c>
    </row>
    <row r="11" spans="1:20" x14ac:dyDescent="0.3">
      <c r="A11" s="63" t="s">
        <v>1777</v>
      </c>
      <c r="B11" s="64">
        <f>VLOOKUP($A11,'Return Data'!$B$7:$R$2292,3,0)</f>
        <v>44477</v>
      </c>
      <c r="C11" s="65">
        <f>VLOOKUP($A11,'Return Data'!$B$7:$R$2292,4,0)</f>
        <v>18.812799999999999</v>
      </c>
      <c r="D11" s="65">
        <f>VLOOKUP($A11,'Return Data'!$B$7:$R$2292,10,0)</f>
        <v>7.8461999999999996</v>
      </c>
      <c r="E11" s="66">
        <f t="shared" si="0"/>
        <v>30</v>
      </c>
      <c r="F11" s="65">
        <f>VLOOKUP($A11,'Return Data'!$B$7:$R$2292,11,0)</f>
        <v>18.249600000000001</v>
      </c>
      <c r="G11" s="66">
        <f t="shared" si="1"/>
        <v>15</v>
      </c>
      <c r="H11" s="65">
        <f>VLOOKUP($A11,'Return Data'!$B$7:$R$2292,12,0)</f>
        <v>21.6492</v>
      </c>
      <c r="I11" s="66">
        <f t="shared" si="2"/>
        <v>22</v>
      </c>
      <c r="J11" s="65">
        <f>VLOOKUP($A11,'Return Data'!$B$7:$R$2292,13,0)</f>
        <v>42.989199999999997</v>
      </c>
      <c r="K11" s="66">
        <f t="shared" si="3"/>
        <v>21</v>
      </c>
      <c r="L11" s="65">
        <f>VLOOKUP($A11,'Return Data'!$B$7:$R$2292,17,0)</f>
        <v>24.503699999999998</v>
      </c>
      <c r="M11" s="66">
        <f t="shared" si="4"/>
        <v>13</v>
      </c>
      <c r="N11" s="65">
        <f>VLOOKUP($A11,'Return Data'!$B$7:$R$2292,14,0)</f>
        <v>21.3843</v>
      </c>
      <c r="O11" s="66">
        <f t="shared" si="6"/>
        <v>5</v>
      </c>
      <c r="P11" s="65"/>
      <c r="Q11" s="66"/>
      <c r="R11" s="65">
        <f>VLOOKUP($A11,'Return Data'!$B$7:$R$2292,16,0)</f>
        <v>15.0527</v>
      </c>
      <c r="S11" s="67">
        <f t="shared" si="5"/>
        <v>12</v>
      </c>
    </row>
    <row r="12" spans="1:20" x14ac:dyDescent="0.3">
      <c r="A12" s="63" t="s">
        <v>485</v>
      </c>
      <c r="B12" s="64">
        <f>VLOOKUP($A12,'Return Data'!$B$7:$R$2292,3,0)</f>
        <v>44477</v>
      </c>
      <c r="C12" s="65">
        <f>VLOOKUP($A12,'Return Data'!$B$7:$R$2292,4,0)</f>
        <v>23.56</v>
      </c>
      <c r="D12" s="65">
        <f>VLOOKUP($A12,'Return Data'!$B$7:$R$2292,10,0)</f>
        <v>12.1905</v>
      </c>
      <c r="E12" s="66">
        <f t="shared" si="0"/>
        <v>5</v>
      </c>
      <c r="F12" s="65">
        <f>VLOOKUP($A12,'Return Data'!$B$7:$R$2292,11,0)</f>
        <v>32.582999999999998</v>
      </c>
      <c r="G12" s="66">
        <f t="shared" si="1"/>
        <v>1</v>
      </c>
      <c r="H12" s="65">
        <f>VLOOKUP($A12,'Return Data'!$B$7:$R$2292,12,0)</f>
        <v>44.806399999999996</v>
      </c>
      <c r="I12" s="66">
        <f t="shared" si="2"/>
        <v>1</v>
      </c>
      <c r="J12" s="65">
        <f>VLOOKUP($A12,'Return Data'!$B$7:$R$2292,13,0)</f>
        <v>69.010000000000005</v>
      </c>
      <c r="K12" s="66">
        <f t="shared" si="3"/>
        <v>2</v>
      </c>
      <c r="L12" s="65">
        <f>VLOOKUP($A12,'Return Data'!$B$7:$R$2292,17,0)</f>
        <v>43.116599999999998</v>
      </c>
      <c r="M12" s="66">
        <f t="shared" si="4"/>
        <v>1</v>
      </c>
      <c r="N12" s="65">
        <f>VLOOKUP($A12,'Return Data'!$B$7:$R$2292,14,0)</f>
        <v>25.681899999999999</v>
      </c>
      <c r="O12" s="66">
        <f t="shared" si="6"/>
        <v>2</v>
      </c>
      <c r="P12" s="65"/>
      <c r="Q12" s="66"/>
      <c r="R12" s="65">
        <f>VLOOKUP($A12,'Return Data'!$B$7:$R$2292,16,0)</f>
        <v>17.834299999999999</v>
      </c>
      <c r="S12" s="67">
        <f t="shared" si="5"/>
        <v>3</v>
      </c>
    </row>
    <row r="13" spans="1:20" x14ac:dyDescent="0.3">
      <c r="A13" s="63" t="s">
        <v>487</v>
      </c>
      <c r="B13" s="64">
        <f>VLOOKUP($A13,'Return Data'!$B$7:$R$2292,3,0)</f>
        <v>44477</v>
      </c>
      <c r="C13" s="65">
        <f>VLOOKUP($A13,'Return Data'!$B$7:$R$2292,4,0)</f>
        <v>249.36</v>
      </c>
      <c r="D13" s="65">
        <f>VLOOKUP($A13,'Return Data'!$B$7:$R$2292,10,0)</f>
        <v>9.2056000000000004</v>
      </c>
      <c r="E13" s="66">
        <f t="shared" si="0"/>
        <v>22</v>
      </c>
      <c r="F13" s="65">
        <f>VLOOKUP($A13,'Return Data'!$B$7:$R$2292,11,0)</f>
        <v>17.180499999999999</v>
      </c>
      <c r="G13" s="66">
        <f t="shared" si="1"/>
        <v>23</v>
      </c>
      <c r="H13" s="65">
        <f>VLOOKUP($A13,'Return Data'!$B$7:$R$2292,12,0)</f>
        <v>20.9605</v>
      </c>
      <c r="I13" s="66">
        <f t="shared" si="2"/>
        <v>24</v>
      </c>
      <c r="J13" s="65">
        <f>VLOOKUP($A13,'Return Data'!$B$7:$R$2292,13,0)</f>
        <v>39.6584</v>
      </c>
      <c r="K13" s="66">
        <f t="shared" si="3"/>
        <v>24</v>
      </c>
      <c r="L13" s="65">
        <f>VLOOKUP($A13,'Return Data'!$B$7:$R$2292,17,0)</f>
        <v>25.9314</v>
      </c>
      <c r="M13" s="66">
        <f t="shared" si="4"/>
        <v>8</v>
      </c>
      <c r="N13" s="65">
        <f>VLOOKUP($A13,'Return Data'!$B$7:$R$2292,14,0)</f>
        <v>20.4955</v>
      </c>
      <c r="O13" s="66">
        <f t="shared" si="6"/>
        <v>7</v>
      </c>
      <c r="P13" s="65">
        <f>VLOOKUP($A13,'Return Data'!$B$7:$R$2292,15,0)</f>
        <v>14.4626</v>
      </c>
      <c r="Q13" s="66">
        <f>RANK(P13,P$8:P$40,0)</f>
        <v>4</v>
      </c>
      <c r="R13" s="65">
        <f>VLOOKUP($A13,'Return Data'!$B$7:$R$2292,16,0)</f>
        <v>11.8581</v>
      </c>
      <c r="S13" s="67">
        <f t="shared" si="5"/>
        <v>27</v>
      </c>
    </row>
    <row r="14" spans="1:20" x14ac:dyDescent="0.3">
      <c r="A14" s="63" t="s">
        <v>489</v>
      </c>
      <c r="B14" s="64">
        <f>VLOOKUP($A14,'Return Data'!$B$7:$R$2292,3,0)</f>
        <v>44477</v>
      </c>
      <c r="C14" s="65">
        <f>VLOOKUP($A14,'Return Data'!$B$7:$R$2292,4,0)</f>
        <v>241.08199999999999</v>
      </c>
      <c r="D14" s="65">
        <f>VLOOKUP($A14,'Return Data'!$B$7:$R$2292,10,0)</f>
        <v>8.7507999999999999</v>
      </c>
      <c r="E14" s="66">
        <f t="shared" si="0"/>
        <v>25</v>
      </c>
      <c r="F14" s="65">
        <f>VLOOKUP($A14,'Return Data'!$B$7:$R$2292,11,0)</f>
        <v>17.6647</v>
      </c>
      <c r="G14" s="66">
        <f t="shared" si="1"/>
        <v>20</v>
      </c>
      <c r="H14" s="65">
        <f>VLOOKUP($A14,'Return Data'!$B$7:$R$2292,12,0)</f>
        <v>22.1615</v>
      </c>
      <c r="I14" s="66">
        <f t="shared" si="2"/>
        <v>19</v>
      </c>
      <c r="J14" s="65">
        <f>VLOOKUP($A14,'Return Data'!$B$7:$R$2292,13,0)</f>
        <v>46.7149</v>
      </c>
      <c r="K14" s="66">
        <f t="shared" si="3"/>
        <v>14</v>
      </c>
      <c r="L14" s="65">
        <f>VLOOKUP($A14,'Return Data'!$B$7:$R$2292,17,0)</f>
        <v>24.9648</v>
      </c>
      <c r="M14" s="66">
        <f t="shared" si="4"/>
        <v>11</v>
      </c>
      <c r="N14" s="65">
        <f>VLOOKUP($A14,'Return Data'!$B$7:$R$2292,14,0)</f>
        <v>21.492100000000001</v>
      </c>
      <c r="O14" s="66">
        <f t="shared" si="6"/>
        <v>4</v>
      </c>
      <c r="P14" s="65">
        <f>VLOOKUP($A14,'Return Data'!$B$7:$R$2292,15,0)</f>
        <v>13.4513</v>
      </c>
      <c r="Q14" s="66">
        <f>RANK(P14,P$8:P$40,0)</f>
        <v>7</v>
      </c>
      <c r="R14" s="65">
        <f>VLOOKUP($A14,'Return Data'!$B$7:$R$2292,16,0)</f>
        <v>15.278700000000001</v>
      </c>
      <c r="S14" s="67">
        <f t="shared" si="5"/>
        <v>10</v>
      </c>
    </row>
    <row r="15" spans="1:20" x14ac:dyDescent="0.3">
      <c r="A15" s="63" t="s">
        <v>491</v>
      </c>
      <c r="B15" s="64">
        <f>VLOOKUP($A15,'Return Data'!$B$7:$R$2292,3,0)</f>
        <v>44477</v>
      </c>
      <c r="C15" s="65">
        <f>VLOOKUP($A15,'Return Data'!$B$7:$R$2292,4,0)</f>
        <v>38.22</v>
      </c>
      <c r="D15" s="65">
        <f>VLOOKUP($A15,'Return Data'!$B$7:$R$2292,10,0)</f>
        <v>9.3248999999999995</v>
      </c>
      <c r="E15" s="66">
        <f t="shared" si="0"/>
        <v>21</v>
      </c>
      <c r="F15" s="65">
        <f>VLOOKUP($A15,'Return Data'!$B$7:$R$2292,11,0)</f>
        <v>17.999400000000001</v>
      </c>
      <c r="G15" s="66">
        <f t="shared" si="1"/>
        <v>17</v>
      </c>
      <c r="H15" s="65">
        <f>VLOOKUP($A15,'Return Data'!$B$7:$R$2292,12,0)</f>
        <v>22.421500000000002</v>
      </c>
      <c r="I15" s="66">
        <f t="shared" si="2"/>
        <v>17</v>
      </c>
      <c r="J15" s="65">
        <f>VLOOKUP($A15,'Return Data'!$B$7:$R$2292,13,0)</f>
        <v>45.822200000000002</v>
      </c>
      <c r="K15" s="66">
        <f t="shared" si="3"/>
        <v>16</v>
      </c>
      <c r="L15" s="65">
        <f>VLOOKUP($A15,'Return Data'!$B$7:$R$2292,17,0)</f>
        <v>23.376300000000001</v>
      </c>
      <c r="M15" s="66">
        <f t="shared" si="4"/>
        <v>15</v>
      </c>
      <c r="N15" s="65">
        <f>VLOOKUP($A15,'Return Data'!$B$7:$R$2292,14,0)</f>
        <v>17.499500000000001</v>
      </c>
      <c r="O15" s="66">
        <f t="shared" si="6"/>
        <v>15</v>
      </c>
      <c r="P15" s="65">
        <f>VLOOKUP($A15,'Return Data'!$B$7:$R$2292,15,0)</f>
        <v>12.442500000000001</v>
      </c>
      <c r="Q15" s="66">
        <f>RANK(P15,P$8:P$40,0)</f>
        <v>10</v>
      </c>
      <c r="R15" s="65">
        <f>VLOOKUP($A15,'Return Data'!$B$7:$R$2292,16,0)</f>
        <v>11.649699999999999</v>
      </c>
      <c r="S15" s="67">
        <f t="shared" si="5"/>
        <v>29</v>
      </c>
    </row>
    <row r="16" spans="1:20" x14ac:dyDescent="0.3">
      <c r="A16" s="63" t="s">
        <v>492</v>
      </c>
      <c r="B16" s="64">
        <f>VLOOKUP($A16,'Return Data'!$B$7:$R$2292,3,0)</f>
        <v>44477</v>
      </c>
      <c r="C16" s="65">
        <f>VLOOKUP($A16,'Return Data'!$B$7:$R$2292,4,0)</f>
        <v>179.22389999999999</v>
      </c>
      <c r="D16" s="65">
        <f>VLOOKUP($A16,'Return Data'!$B$7:$R$2292,10,0)</f>
        <v>8.4237000000000002</v>
      </c>
      <c r="E16" s="66">
        <f t="shared" si="0"/>
        <v>27</v>
      </c>
      <c r="F16" s="65">
        <f>VLOOKUP($A16,'Return Data'!$B$7:$R$2292,11,0)</f>
        <v>16.991499999999998</v>
      </c>
      <c r="G16" s="66">
        <f t="shared" si="1"/>
        <v>24</v>
      </c>
      <c r="H16" s="65">
        <f>VLOOKUP($A16,'Return Data'!$B$7:$R$2292,12,0)</f>
        <v>21.622399999999999</v>
      </c>
      <c r="I16" s="66">
        <f t="shared" si="2"/>
        <v>23</v>
      </c>
      <c r="J16" s="65">
        <f>VLOOKUP($A16,'Return Data'!$B$7:$R$2292,13,0)</f>
        <v>48.180500000000002</v>
      </c>
      <c r="K16" s="66">
        <f t="shared" si="3"/>
        <v>11</v>
      </c>
      <c r="L16" s="65">
        <f>VLOOKUP($A16,'Return Data'!$B$7:$R$2292,17,0)</f>
        <v>23.319099999999999</v>
      </c>
      <c r="M16" s="66">
        <f t="shared" si="4"/>
        <v>16</v>
      </c>
      <c r="N16" s="65">
        <f>VLOOKUP($A16,'Return Data'!$B$7:$R$2292,14,0)</f>
        <v>17.713100000000001</v>
      </c>
      <c r="O16" s="66">
        <f t="shared" si="6"/>
        <v>14</v>
      </c>
      <c r="P16" s="65">
        <f>VLOOKUP($A16,'Return Data'!$B$7:$R$2292,15,0)</f>
        <v>11.9613</v>
      </c>
      <c r="Q16" s="66">
        <f>RANK(P16,P$8:P$40,0)</f>
        <v>13</v>
      </c>
      <c r="R16" s="65">
        <f>VLOOKUP($A16,'Return Data'!$B$7:$R$2292,16,0)</f>
        <v>14.1248</v>
      </c>
      <c r="S16" s="67">
        <f t="shared" si="5"/>
        <v>14</v>
      </c>
    </row>
    <row r="17" spans="1:19" x14ac:dyDescent="0.3">
      <c r="A17" s="63" t="s">
        <v>494</v>
      </c>
      <c r="B17" s="64">
        <f>VLOOKUP($A17,'Return Data'!$B$7:$R$2292,3,0)</f>
        <v>44477</v>
      </c>
      <c r="C17" s="65">
        <f>VLOOKUP($A17,'Return Data'!$B$7:$R$2292,4,0)</f>
        <v>79.445999999999998</v>
      </c>
      <c r="D17" s="65">
        <f>VLOOKUP($A17,'Return Data'!$B$7:$R$2292,10,0)</f>
        <v>7.7233999999999998</v>
      </c>
      <c r="E17" s="66">
        <f t="shared" si="0"/>
        <v>31</v>
      </c>
      <c r="F17" s="65">
        <f>VLOOKUP($A17,'Return Data'!$B$7:$R$2292,11,0)</f>
        <v>17.190799999999999</v>
      </c>
      <c r="G17" s="66">
        <f t="shared" si="1"/>
        <v>22</v>
      </c>
      <c r="H17" s="65">
        <f>VLOOKUP($A17,'Return Data'!$B$7:$R$2292,12,0)</f>
        <v>23.510999999999999</v>
      </c>
      <c r="I17" s="66">
        <f t="shared" si="2"/>
        <v>15</v>
      </c>
      <c r="J17" s="65">
        <f>VLOOKUP($A17,'Return Data'!$B$7:$R$2292,13,0)</f>
        <v>47.916600000000003</v>
      </c>
      <c r="K17" s="66">
        <f t="shared" si="3"/>
        <v>13</v>
      </c>
      <c r="L17" s="65">
        <f>VLOOKUP($A17,'Return Data'!$B$7:$R$2292,17,0)</f>
        <v>23.492699999999999</v>
      </c>
      <c r="M17" s="66">
        <f t="shared" si="4"/>
        <v>14</v>
      </c>
      <c r="N17" s="65">
        <f>VLOOKUP($A17,'Return Data'!$B$7:$R$2292,14,0)</f>
        <v>18.035299999999999</v>
      </c>
      <c r="O17" s="66">
        <f t="shared" si="6"/>
        <v>10</v>
      </c>
      <c r="P17" s="65">
        <f>VLOOKUP($A17,'Return Data'!$B$7:$R$2292,15,0)</f>
        <v>11.5922</v>
      </c>
      <c r="Q17" s="66">
        <f>RANK(P17,P$8:P$40,0)</f>
        <v>15</v>
      </c>
      <c r="R17" s="65">
        <f>VLOOKUP($A17,'Return Data'!$B$7:$R$2292,16,0)</f>
        <v>13.3681</v>
      </c>
      <c r="S17" s="67">
        <f t="shared" si="5"/>
        <v>17</v>
      </c>
    </row>
    <row r="18" spans="1:19" x14ac:dyDescent="0.3">
      <c r="A18" s="63" t="s">
        <v>497</v>
      </c>
      <c r="B18" s="64">
        <f>VLOOKUP($A18,'Return Data'!$B$7:$R$2292,3,0)</f>
        <v>44477</v>
      </c>
      <c r="C18" s="65">
        <f>VLOOKUP($A18,'Return Data'!$B$7:$R$2292,4,0)</f>
        <v>16.186199999999999</v>
      </c>
      <c r="D18" s="65">
        <f>VLOOKUP($A18,'Return Data'!$B$7:$R$2292,10,0)</f>
        <v>9.9986999999999995</v>
      </c>
      <c r="E18" s="66">
        <f t="shared" si="0"/>
        <v>16</v>
      </c>
      <c r="F18" s="65">
        <f>VLOOKUP($A18,'Return Data'!$B$7:$R$2292,11,0)</f>
        <v>17.311699999999998</v>
      </c>
      <c r="G18" s="66">
        <f t="shared" si="1"/>
        <v>21</v>
      </c>
      <c r="H18" s="65">
        <f>VLOOKUP($A18,'Return Data'!$B$7:$R$2292,12,0)</f>
        <v>19.224799999999998</v>
      </c>
      <c r="I18" s="66">
        <f t="shared" si="2"/>
        <v>27</v>
      </c>
      <c r="J18" s="65">
        <f>VLOOKUP($A18,'Return Data'!$B$7:$R$2292,13,0)</f>
        <v>39.024500000000003</v>
      </c>
      <c r="K18" s="66">
        <f t="shared" si="3"/>
        <v>25</v>
      </c>
      <c r="L18" s="65"/>
      <c r="M18" s="66"/>
      <c r="N18" s="65"/>
      <c r="O18" s="66"/>
      <c r="P18" s="65"/>
      <c r="Q18" s="66"/>
      <c r="R18" s="65">
        <f>VLOOKUP($A18,'Return Data'!$B$7:$R$2292,16,0)</f>
        <v>17.639299999999999</v>
      </c>
      <c r="S18" s="67">
        <f t="shared" si="5"/>
        <v>4</v>
      </c>
    </row>
    <row r="19" spans="1:19" x14ac:dyDescent="0.3">
      <c r="A19" s="63" t="s">
        <v>498</v>
      </c>
      <c r="B19" s="64">
        <f>VLOOKUP($A19,'Return Data'!$B$7:$R$2292,3,0)</f>
        <v>44477</v>
      </c>
      <c r="C19" s="65">
        <f>VLOOKUP($A19,'Return Data'!$B$7:$R$2292,4,0)</f>
        <v>216.67</v>
      </c>
      <c r="D19" s="65">
        <f>VLOOKUP($A19,'Return Data'!$B$7:$R$2292,10,0)</f>
        <v>16.120899999999999</v>
      </c>
      <c r="E19" s="66">
        <f t="shared" si="0"/>
        <v>1</v>
      </c>
      <c r="F19" s="65">
        <f>VLOOKUP($A19,'Return Data'!$B$7:$R$2292,11,0)</f>
        <v>25.2211</v>
      </c>
      <c r="G19" s="66">
        <f t="shared" si="1"/>
        <v>2</v>
      </c>
      <c r="H19" s="65">
        <f>VLOOKUP($A19,'Return Data'!$B$7:$R$2292,12,0)</f>
        <v>36.3476</v>
      </c>
      <c r="I19" s="66">
        <f t="shared" si="2"/>
        <v>3</v>
      </c>
      <c r="J19" s="65">
        <f>VLOOKUP($A19,'Return Data'!$B$7:$R$2292,13,0)</f>
        <v>71.483999999999995</v>
      </c>
      <c r="K19" s="66">
        <f t="shared" si="3"/>
        <v>1</v>
      </c>
      <c r="L19" s="65">
        <f>VLOOKUP($A19,'Return Data'!$B$7:$R$2292,17,0)</f>
        <v>30.133299999999998</v>
      </c>
      <c r="M19" s="66">
        <f>RANK(L19,L$8:L$40,0)</f>
        <v>4</v>
      </c>
      <c r="N19" s="65">
        <f>VLOOKUP($A19,'Return Data'!$B$7:$R$2292,14,0)</f>
        <v>20.826000000000001</v>
      </c>
      <c r="O19" s="66">
        <f>RANK(N19,N$8:N$40,0)</f>
        <v>6</v>
      </c>
      <c r="P19" s="65">
        <f>VLOOKUP($A19,'Return Data'!$B$7:$R$2292,15,0)</f>
        <v>15.2559</v>
      </c>
      <c r="Q19" s="66">
        <f>RANK(P19,P$8:P$40,0)</f>
        <v>2</v>
      </c>
      <c r="R19" s="65">
        <f>VLOOKUP($A19,'Return Data'!$B$7:$R$2292,16,0)</f>
        <v>15.045500000000001</v>
      </c>
      <c r="S19" s="67">
        <f t="shared" si="5"/>
        <v>13</v>
      </c>
    </row>
    <row r="20" spans="1:19" x14ac:dyDescent="0.3">
      <c r="A20" s="63" t="s">
        <v>500</v>
      </c>
      <c r="B20" s="64">
        <f>VLOOKUP($A20,'Return Data'!$B$7:$R$2292,3,0)</f>
        <v>44477</v>
      </c>
      <c r="C20" s="65">
        <f>VLOOKUP($A20,'Return Data'!$B$7:$R$2292,4,0)</f>
        <v>16.3919</v>
      </c>
      <c r="D20" s="65">
        <f>VLOOKUP($A20,'Return Data'!$B$7:$R$2292,10,0)</f>
        <v>11.5862</v>
      </c>
      <c r="E20" s="66">
        <f t="shared" si="0"/>
        <v>7</v>
      </c>
      <c r="F20" s="65">
        <f>VLOOKUP($A20,'Return Data'!$B$7:$R$2292,11,0)</f>
        <v>18.029199999999999</v>
      </c>
      <c r="G20" s="66">
        <f t="shared" si="1"/>
        <v>16</v>
      </c>
      <c r="H20" s="65">
        <f>VLOOKUP($A20,'Return Data'!$B$7:$R$2292,12,0)</f>
        <v>19.443100000000001</v>
      </c>
      <c r="I20" s="66">
        <f t="shared" si="2"/>
        <v>26</v>
      </c>
      <c r="J20" s="65">
        <f>VLOOKUP($A20,'Return Data'!$B$7:$R$2292,13,0)</f>
        <v>37.285600000000002</v>
      </c>
      <c r="K20" s="66">
        <f t="shared" si="3"/>
        <v>27</v>
      </c>
      <c r="L20" s="65">
        <f>VLOOKUP($A20,'Return Data'!$B$7:$R$2292,17,0)</f>
        <v>21.829000000000001</v>
      </c>
      <c r="M20" s="66">
        <f>RANK(L20,L$8:L$40,0)</f>
        <v>23</v>
      </c>
      <c r="N20" s="65">
        <f>VLOOKUP($A20,'Return Data'!$B$7:$R$2292,14,0)</f>
        <v>14.8423</v>
      </c>
      <c r="O20" s="66">
        <f>RANK(N20,N$8:N$40,0)</f>
        <v>24</v>
      </c>
      <c r="P20" s="65"/>
      <c r="Q20" s="66"/>
      <c r="R20" s="65">
        <f>VLOOKUP($A20,'Return Data'!$B$7:$R$2292,16,0)</f>
        <v>10.4795</v>
      </c>
      <c r="S20" s="67">
        <f t="shared" si="5"/>
        <v>32</v>
      </c>
    </row>
    <row r="21" spans="1:19" x14ac:dyDescent="0.3">
      <c r="A21" s="63" t="s">
        <v>503</v>
      </c>
      <c r="B21" s="64">
        <f>VLOOKUP($A21,'Return Data'!$B$7:$R$2292,3,0)</f>
        <v>44477</v>
      </c>
      <c r="C21" s="65">
        <f>VLOOKUP($A21,'Return Data'!$B$7:$R$2292,4,0)</f>
        <v>17.45</v>
      </c>
      <c r="D21" s="65">
        <f>VLOOKUP($A21,'Return Data'!$B$7:$R$2292,10,0)</f>
        <v>10.864000000000001</v>
      </c>
      <c r="E21" s="66">
        <f t="shared" si="0"/>
        <v>9</v>
      </c>
      <c r="F21" s="65">
        <f>VLOOKUP($A21,'Return Data'!$B$7:$R$2292,11,0)</f>
        <v>21.096499999999999</v>
      </c>
      <c r="G21" s="66">
        <f t="shared" si="1"/>
        <v>6</v>
      </c>
      <c r="H21" s="65">
        <f>VLOOKUP($A21,'Return Data'!$B$7:$R$2292,12,0)</f>
        <v>27.0015</v>
      </c>
      <c r="I21" s="66">
        <f t="shared" si="2"/>
        <v>6</v>
      </c>
      <c r="J21" s="65">
        <f>VLOOKUP($A21,'Return Data'!$B$7:$R$2292,13,0)</f>
        <v>48.258299999999998</v>
      </c>
      <c r="K21" s="66">
        <f t="shared" si="3"/>
        <v>10</v>
      </c>
      <c r="L21" s="65">
        <f>VLOOKUP($A21,'Return Data'!$B$7:$R$2292,17,0)</f>
        <v>25.5306</v>
      </c>
      <c r="M21" s="66">
        <f>RANK(L21,L$8:L$40,0)</f>
        <v>10</v>
      </c>
      <c r="N21" s="65">
        <f>VLOOKUP($A21,'Return Data'!$B$7:$R$2292,14,0)</f>
        <v>17.984400000000001</v>
      </c>
      <c r="O21" s="66">
        <f>RANK(N21,N$8:N$40,0)</f>
        <v>11</v>
      </c>
      <c r="P21" s="65"/>
      <c r="Q21" s="66"/>
      <c r="R21" s="65">
        <f>VLOOKUP($A21,'Return Data'!$B$7:$R$2292,16,0)</f>
        <v>12.3658</v>
      </c>
      <c r="S21" s="67">
        <f t="shared" si="5"/>
        <v>24</v>
      </c>
    </row>
    <row r="22" spans="1:19" x14ac:dyDescent="0.3">
      <c r="A22" s="63" t="s">
        <v>505</v>
      </c>
      <c r="B22" s="64">
        <f>VLOOKUP($A22,'Return Data'!$B$7:$R$2292,3,0)</f>
        <v>44477</v>
      </c>
      <c r="C22" s="65">
        <f>VLOOKUP($A22,'Return Data'!$B$7:$R$2292,4,0)</f>
        <v>14.883100000000001</v>
      </c>
      <c r="D22" s="65">
        <f>VLOOKUP($A22,'Return Data'!$B$7:$R$2292,10,0)</f>
        <v>10.377599999999999</v>
      </c>
      <c r="E22" s="66">
        <f t="shared" si="0"/>
        <v>14</v>
      </c>
      <c r="F22" s="65">
        <f>VLOOKUP($A22,'Return Data'!$B$7:$R$2292,11,0)</f>
        <v>13.213900000000001</v>
      </c>
      <c r="G22" s="66">
        <f t="shared" si="1"/>
        <v>32</v>
      </c>
      <c r="H22" s="65">
        <f>VLOOKUP($A22,'Return Data'!$B$7:$R$2292,12,0)</f>
        <v>17.113199999999999</v>
      </c>
      <c r="I22" s="66">
        <f t="shared" si="2"/>
        <v>30</v>
      </c>
      <c r="J22" s="65">
        <f>VLOOKUP($A22,'Return Data'!$B$7:$R$2292,13,0)</f>
        <v>37.258699999999997</v>
      </c>
      <c r="K22" s="66">
        <f t="shared" si="3"/>
        <v>28</v>
      </c>
      <c r="L22" s="65"/>
      <c r="M22" s="66"/>
      <c r="N22" s="65"/>
      <c r="O22" s="66"/>
      <c r="P22" s="65"/>
      <c r="Q22" s="66"/>
      <c r="R22" s="65">
        <f>VLOOKUP($A22,'Return Data'!$B$7:$R$2292,16,0)</f>
        <v>15.132300000000001</v>
      </c>
      <c r="S22" s="67">
        <f t="shared" si="5"/>
        <v>11</v>
      </c>
    </row>
    <row r="23" spans="1:19" x14ac:dyDescent="0.3">
      <c r="A23" s="63" t="s">
        <v>507</v>
      </c>
      <c r="B23" s="64">
        <f>VLOOKUP($A23,'Return Data'!$B$7:$R$2292,3,0)</f>
        <v>44477</v>
      </c>
      <c r="C23" s="65">
        <f>VLOOKUP($A23,'Return Data'!$B$7:$R$2292,4,0)</f>
        <v>14.705399999999999</v>
      </c>
      <c r="D23" s="65">
        <f>VLOOKUP($A23,'Return Data'!$B$7:$R$2292,10,0)</f>
        <v>8.0810999999999993</v>
      </c>
      <c r="E23" s="66">
        <f t="shared" si="0"/>
        <v>29</v>
      </c>
      <c r="F23" s="65">
        <f>VLOOKUP($A23,'Return Data'!$B$7:$R$2292,11,0)</f>
        <v>15.2235</v>
      </c>
      <c r="G23" s="66">
        <f t="shared" si="1"/>
        <v>29</v>
      </c>
      <c r="H23" s="65">
        <f>VLOOKUP($A23,'Return Data'!$B$7:$R$2292,12,0)</f>
        <v>17.8308</v>
      </c>
      <c r="I23" s="66">
        <f t="shared" si="2"/>
        <v>28</v>
      </c>
      <c r="J23" s="65">
        <f>VLOOKUP($A23,'Return Data'!$B$7:$R$2292,13,0)</f>
        <v>33.453699999999998</v>
      </c>
      <c r="K23" s="66">
        <f t="shared" si="3"/>
        <v>31</v>
      </c>
      <c r="L23" s="65">
        <f>VLOOKUP($A23,'Return Data'!$B$7:$R$2292,17,0)</f>
        <v>18.582100000000001</v>
      </c>
      <c r="M23" s="66">
        <f>RANK(L23,L$8:L$40,0)</f>
        <v>26</v>
      </c>
      <c r="N23" s="65"/>
      <c r="O23" s="66"/>
      <c r="P23" s="65"/>
      <c r="Q23" s="66"/>
      <c r="R23" s="65">
        <f>VLOOKUP($A23,'Return Data'!$B$7:$R$2292,16,0)</f>
        <v>12.4893</v>
      </c>
      <c r="S23" s="67">
        <f t="shared" si="5"/>
        <v>22</v>
      </c>
    </row>
    <row r="24" spans="1:19" x14ac:dyDescent="0.3">
      <c r="A24" s="63" t="s">
        <v>508</v>
      </c>
      <c r="B24" s="64">
        <f>VLOOKUP($A24,'Return Data'!$B$7:$R$2292,3,0)</f>
        <v>44477</v>
      </c>
      <c r="C24" s="65">
        <f>VLOOKUP($A24,'Return Data'!$B$7:$R$2292,4,0)</f>
        <v>210.91691647566199</v>
      </c>
      <c r="D24" s="65">
        <f>VLOOKUP($A24,'Return Data'!$B$7:$R$2292,10,0)</f>
        <v>11.7791</v>
      </c>
      <c r="E24" s="66">
        <f t="shared" si="0"/>
        <v>6</v>
      </c>
      <c r="F24" s="65">
        <f>VLOOKUP($A24,'Return Data'!$B$7:$R$2292,11,0)</f>
        <v>18.412600000000001</v>
      </c>
      <c r="G24" s="66">
        <f t="shared" si="1"/>
        <v>12</v>
      </c>
      <c r="H24" s="65">
        <f>VLOOKUP($A24,'Return Data'!$B$7:$R$2292,12,0)</f>
        <v>24.569700000000001</v>
      </c>
      <c r="I24" s="66">
        <f t="shared" si="2"/>
        <v>9</v>
      </c>
      <c r="J24" s="65">
        <f>VLOOKUP($A24,'Return Data'!$B$7:$R$2292,13,0)</f>
        <v>51.297800000000002</v>
      </c>
      <c r="K24" s="66">
        <f t="shared" si="3"/>
        <v>6</v>
      </c>
      <c r="L24" s="65">
        <f>VLOOKUP($A24,'Return Data'!$B$7:$R$2292,17,0)</f>
        <v>33.921399999999998</v>
      </c>
      <c r="M24" s="66">
        <f>RANK(L24,L$8:L$40,0)</f>
        <v>3</v>
      </c>
      <c r="N24" s="65">
        <f>VLOOKUP($A24,'Return Data'!$B$7:$R$2292,14,0)</f>
        <v>16.581299999999999</v>
      </c>
      <c r="O24" s="66">
        <f>RANK(N24,N$8:N$40,0)</f>
        <v>18</v>
      </c>
      <c r="P24" s="65">
        <f>VLOOKUP($A24,'Return Data'!$B$7:$R$2292,15,0)</f>
        <v>12.436199999999999</v>
      </c>
      <c r="Q24" s="66">
        <f>RANK(P24,P$8:P$40,0)</f>
        <v>11</v>
      </c>
      <c r="R24" s="65">
        <f>VLOOKUP($A24,'Return Data'!$B$7:$R$2292,16,0)</f>
        <v>12.1739</v>
      </c>
      <c r="S24" s="67">
        <f t="shared" si="5"/>
        <v>26</v>
      </c>
    </row>
    <row r="25" spans="1:19" x14ac:dyDescent="0.3">
      <c r="A25" s="63" t="s">
        <v>1833</v>
      </c>
      <c r="B25" s="64">
        <f>VLOOKUP($A25,'Return Data'!$B$7:$R$2292,3,0)</f>
        <v>44477</v>
      </c>
      <c r="C25" s="65">
        <f>VLOOKUP($A25,'Return Data'!$B$7:$R$2292,4,0)</f>
        <v>39.746000000000002</v>
      </c>
      <c r="D25" s="65">
        <f>VLOOKUP($A25,'Return Data'!$B$7:$R$2292,10,0)</f>
        <v>8.6074999999999999</v>
      </c>
      <c r="E25" s="66">
        <f t="shared" si="0"/>
        <v>26</v>
      </c>
      <c r="F25" s="65">
        <f>VLOOKUP($A25,'Return Data'!$B$7:$R$2292,11,0)</f>
        <v>16.043299999999999</v>
      </c>
      <c r="G25" s="66">
        <f t="shared" si="1"/>
        <v>26</v>
      </c>
      <c r="H25" s="65">
        <f>VLOOKUP($A25,'Return Data'!$B$7:$R$2292,12,0)</f>
        <v>24.167400000000001</v>
      </c>
      <c r="I25" s="66">
        <f t="shared" si="2"/>
        <v>10</v>
      </c>
      <c r="J25" s="65">
        <f>VLOOKUP($A25,'Return Data'!$B$7:$R$2292,13,0)</f>
        <v>48.922800000000002</v>
      </c>
      <c r="K25" s="66">
        <f t="shared" si="3"/>
        <v>8</v>
      </c>
      <c r="L25" s="65">
        <f>VLOOKUP($A25,'Return Data'!$B$7:$R$2292,17,0)</f>
        <v>26.895399999999999</v>
      </c>
      <c r="M25" s="66">
        <f>RANK(L25,L$8:L$40,0)</f>
        <v>6</v>
      </c>
      <c r="N25" s="65">
        <f>VLOOKUP($A25,'Return Data'!$B$7:$R$2292,14,0)</f>
        <v>21.584</v>
      </c>
      <c r="O25" s="66">
        <f>RANK(N25,N$8:N$40,0)</f>
        <v>3</v>
      </c>
      <c r="P25" s="65">
        <f>VLOOKUP($A25,'Return Data'!$B$7:$R$2292,15,0)</f>
        <v>13.248900000000001</v>
      </c>
      <c r="Q25" s="66">
        <f>RANK(P25,P$8:P$40,0)</f>
        <v>9</v>
      </c>
      <c r="R25" s="65">
        <f>VLOOKUP($A25,'Return Data'!$B$7:$R$2292,16,0)</f>
        <v>12.3911</v>
      </c>
      <c r="S25" s="67">
        <f t="shared" si="5"/>
        <v>23</v>
      </c>
    </row>
    <row r="26" spans="1:19" x14ac:dyDescent="0.3">
      <c r="A26" s="63" t="s">
        <v>511</v>
      </c>
      <c r="B26" s="64">
        <f>VLOOKUP($A26,'Return Data'!$B$7:$R$2292,3,0)</f>
        <v>44477</v>
      </c>
      <c r="C26" s="65">
        <f>VLOOKUP($A26,'Return Data'!$B$7:$R$2292,4,0)</f>
        <v>37.816000000000003</v>
      </c>
      <c r="D26" s="65">
        <f>VLOOKUP($A26,'Return Data'!$B$7:$R$2292,10,0)</f>
        <v>9.1150000000000002</v>
      </c>
      <c r="E26" s="66">
        <f t="shared" si="0"/>
        <v>23</v>
      </c>
      <c r="F26" s="65">
        <f>VLOOKUP($A26,'Return Data'!$B$7:$R$2292,11,0)</f>
        <v>15.306699999999999</v>
      </c>
      <c r="G26" s="66">
        <f t="shared" si="1"/>
        <v>27</v>
      </c>
      <c r="H26" s="65">
        <f>VLOOKUP($A26,'Return Data'!$B$7:$R$2292,12,0)</f>
        <v>19.444099999999999</v>
      </c>
      <c r="I26" s="66">
        <f t="shared" si="2"/>
        <v>25</v>
      </c>
      <c r="J26" s="65">
        <f>VLOOKUP($A26,'Return Data'!$B$7:$R$2292,13,0)</f>
        <v>37.984400000000001</v>
      </c>
      <c r="K26" s="66">
        <f t="shared" si="3"/>
        <v>26</v>
      </c>
      <c r="L26" s="65">
        <f>VLOOKUP($A26,'Return Data'!$B$7:$R$2292,17,0)</f>
        <v>22.075500000000002</v>
      </c>
      <c r="M26" s="66">
        <f>RANK(L26,L$8:L$40,0)</f>
        <v>22</v>
      </c>
      <c r="N26" s="65">
        <f>VLOOKUP($A26,'Return Data'!$B$7:$R$2292,14,0)</f>
        <v>15.855600000000001</v>
      </c>
      <c r="O26" s="66">
        <f>RANK(N26,N$8:N$40,0)</f>
        <v>22</v>
      </c>
      <c r="P26" s="65">
        <f>VLOOKUP($A26,'Return Data'!$B$7:$R$2292,15,0)</f>
        <v>11.5388</v>
      </c>
      <c r="Q26" s="66">
        <f>RANK(P26,P$8:P$40,0)</f>
        <v>16</v>
      </c>
      <c r="R26" s="65">
        <f>VLOOKUP($A26,'Return Data'!$B$7:$R$2292,16,0)</f>
        <v>13.2713</v>
      </c>
      <c r="S26" s="67">
        <f t="shared" si="5"/>
        <v>18</v>
      </c>
    </row>
    <row r="27" spans="1:19" x14ac:dyDescent="0.3">
      <c r="A27" s="63" t="s">
        <v>512</v>
      </c>
      <c r="B27" s="64">
        <f>VLOOKUP($A27,'Return Data'!$B$7:$R$2292,3,0)</f>
        <v>44477</v>
      </c>
      <c r="C27" s="65">
        <f>VLOOKUP($A27,'Return Data'!$B$7:$R$2292,4,0)</f>
        <v>139.82390000000001</v>
      </c>
      <c r="D27" s="65">
        <f>VLOOKUP($A27,'Return Data'!$B$7:$R$2292,10,0)</f>
        <v>7.2572999999999999</v>
      </c>
      <c r="E27" s="66">
        <f t="shared" si="0"/>
        <v>33</v>
      </c>
      <c r="F27" s="65">
        <f>VLOOKUP($A27,'Return Data'!$B$7:$R$2292,11,0)</f>
        <v>13.348599999999999</v>
      </c>
      <c r="G27" s="66">
        <f t="shared" si="1"/>
        <v>31</v>
      </c>
      <c r="H27" s="65">
        <f>VLOOKUP($A27,'Return Data'!$B$7:$R$2292,12,0)</f>
        <v>13.748699999999999</v>
      </c>
      <c r="I27" s="66">
        <f t="shared" si="2"/>
        <v>32</v>
      </c>
      <c r="J27" s="65">
        <f>VLOOKUP($A27,'Return Data'!$B$7:$R$2292,13,0)</f>
        <v>32.0274</v>
      </c>
      <c r="K27" s="66">
        <f t="shared" si="3"/>
        <v>33</v>
      </c>
      <c r="L27" s="65">
        <f>VLOOKUP($A27,'Return Data'!$B$7:$R$2292,17,0)</f>
        <v>16.689499999999999</v>
      </c>
      <c r="M27" s="66">
        <f>RANK(L27,L$8:L$40,0)</f>
        <v>28</v>
      </c>
      <c r="N27" s="65">
        <f>VLOOKUP($A27,'Return Data'!$B$7:$R$2292,14,0)</f>
        <v>15.3805</v>
      </c>
      <c r="O27" s="66">
        <f>RANK(N27,N$8:N$40,0)</f>
        <v>23</v>
      </c>
      <c r="P27" s="65">
        <f>VLOOKUP($A27,'Return Data'!$B$7:$R$2292,15,0)</f>
        <v>9.4016999999999999</v>
      </c>
      <c r="Q27" s="66">
        <f>RANK(P27,P$8:P$40,0)</f>
        <v>21</v>
      </c>
      <c r="R27" s="65">
        <f>VLOOKUP($A27,'Return Data'!$B$7:$R$2292,16,0)</f>
        <v>8.9450000000000003</v>
      </c>
      <c r="S27" s="67">
        <f t="shared" si="5"/>
        <v>33</v>
      </c>
    </row>
    <row r="28" spans="1:19" x14ac:dyDescent="0.3">
      <c r="A28" s="63" t="s">
        <v>515</v>
      </c>
      <c r="B28" s="64">
        <f>VLOOKUP($A28,'Return Data'!$B$7:$R$2292,3,0)</f>
        <v>44477</v>
      </c>
      <c r="C28" s="65">
        <f>VLOOKUP($A28,'Return Data'!$B$7:$R$2292,4,0)</f>
        <v>16.968299999999999</v>
      </c>
      <c r="D28" s="65">
        <f>VLOOKUP($A28,'Return Data'!$B$7:$R$2292,10,0)</f>
        <v>10.355</v>
      </c>
      <c r="E28" s="66">
        <f t="shared" si="0"/>
        <v>15</v>
      </c>
      <c r="F28" s="65">
        <f>VLOOKUP($A28,'Return Data'!$B$7:$R$2292,11,0)</f>
        <v>19.813199999999998</v>
      </c>
      <c r="G28" s="66">
        <f t="shared" si="1"/>
        <v>9</v>
      </c>
      <c r="H28" s="65">
        <f>VLOOKUP($A28,'Return Data'!$B$7:$R$2292,12,0)</f>
        <v>27.898499999999999</v>
      </c>
      <c r="I28" s="66">
        <f t="shared" si="2"/>
        <v>4</v>
      </c>
      <c r="J28" s="65">
        <f>VLOOKUP($A28,'Return Data'!$B$7:$R$2292,13,0)</f>
        <v>51.745199999999997</v>
      </c>
      <c r="K28" s="66">
        <f t="shared" si="3"/>
        <v>5</v>
      </c>
      <c r="L28" s="65"/>
      <c r="M28" s="66"/>
      <c r="N28" s="65"/>
      <c r="O28" s="66"/>
      <c r="P28" s="65"/>
      <c r="Q28" s="66"/>
      <c r="R28" s="65">
        <f>VLOOKUP($A28,'Return Data'!$B$7:$R$2292,16,0)</f>
        <v>26.8306</v>
      </c>
      <c r="S28" s="67">
        <f t="shared" si="5"/>
        <v>1</v>
      </c>
    </row>
    <row r="29" spans="1:19" x14ac:dyDescent="0.3">
      <c r="A29" s="63" t="s">
        <v>518</v>
      </c>
      <c r="B29" s="64">
        <f>VLOOKUP($A29,'Return Data'!$B$7:$R$2292,3,0)</f>
        <v>44477</v>
      </c>
      <c r="C29" s="65">
        <f>VLOOKUP($A29,'Return Data'!$B$7:$R$2292,4,0)</f>
        <v>22.338999999999999</v>
      </c>
      <c r="D29" s="65">
        <f>VLOOKUP($A29,'Return Data'!$B$7:$R$2292,10,0)</f>
        <v>9.3495000000000008</v>
      </c>
      <c r="E29" s="66">
        <f t="shared" si="0"/>
        <v>20</v>
      </c>
      <c r="F29" s="65">
        <f>VLOOKUP($A29,'Return Data'!$B$7:$R$2292,11,0)</f>
        <v>17.703800000000001</v>
      </c>
      <c r="G29" s="66">
        <f t="shared" si="1"/>
        <v>19</v>
      </c>
      <c r="H29" s="65">
        <f>VLOOKUP($A29,'Return Data'!$B$7:$R$2292,12,0)</f>
        <v>22.091100000000001</v>
      </c>
      <c r="I29" s="66">
        <f t="shared" si="2"/>
        <v>20</v>
      </c>
      <c r="J29" s="65">
        <f>VLOOKUP($A29,'Return Data'!$B$7:$R$2292,13,0)</f>
        <v>42.1327</v>
      </c>
      <c r="K29" s="66">
        <f t="shared" si="3"/>
        <v>23</v>
      </c>
      <c r="L29" s="65">
        <f>VLOOKUP($A29,'Return Data'!$B$7:$R$2292,17,0)</f>
        <v>24.654399999999999</v>
      </c>
      <c r="M29" s="66">
        <f>RANK(L29,L$8:L$40,0)</f>
        <v>12</v>
      </c>
      <c r="N29" s="65">
        <f>VLOOKUP($A29,'Return Data'!$B$7:$R$2292,14,0)</f>
        <v>19.285499999999999</v>
      </c>
      <c r="O29" s="66">
        <f>RANK(N29,N$8:N$40,0)</f>
        <v>9</v>
      </c>
      <c r="P29" s="65">
        <f>VLOOKUP($A29,'Return Data'!$B$7:$R$2292,15,0)</f>
        <v>14.614599999999999</v>
      </c>
      <c r="Q29" s="66">
        <f>RANK(P29,P$8:P$40,0)</f>
        <v>3</v>
      </c>
      <c r="R29" s="65">
        <f>VLOOKUP($A29,'Return Data'!$B$7:$R$2292,16,0)</f>
        <v>13.8415</v>
      </c>
      <c r="S29" s="67">
        <f t="shared" si="5"/>
        <v>16</v>
      </c>
    </row>
    <row r="30" spans="1:19" x14ac:dyDescent="0.3">
      <c r="A30" s="63" t="s">
        <v>520</v>
      </c>
      <c r="B30" s="64">
        <f>VLOOKUP($A30,'Return Data'!$B$7:$R$2292,3,0)</f>
        <v>44477</v>
      </c>
      <c r="C30" s="65">
        <f>VLOOKUP($A30,'Return Data'!$B$7:$R$2292,4,0)</f>
        <v>15.616</v>
      </c>
      <c r="D30" s="65">
        <f>VLOOKUP($A30,'Return Data'!$B$7:$R$2292,10,0)</f>
        <v>8.2151999999999994</v>
      </c>
      <c r="E30" s="66">
        <f t="shared" si="0"/>
        <v>28</v>
      </c>
      <c r="F30" s="65">
        <f>VLOOKUP($A30,'Return Data'!$B$7:$R$2292,11,0)</f>
        <v>12.791600000000001</v>
      </c>
      <c r="G30" s="66">
        <f t="shared" si="1"/>
        <v>33</v>
      </c>
      <c r="H30" s="65">
        <f>VLOOKUP($A30,'Return Data'!$B$7:$R$2292,12,0)</f>
        <v>13.3903</v>
      </c>
      <c r="I30" s="66">
        <f t="shared" si="2"/>
        <v>33</v>
      </c>
      <c r="J30" s="65">
        <f>VLOOKUP($A30,'Return Data'!$B$7:$R$2292,13,0)</f>
        <v>32.138500000000001</v>
      </c>
      <c r="K30" s="66">
        <f t="shared" si="3"/>
        <v>32</v>
      </c>
      <c r="L30" s="65"/>
      <c r="M30" s="66"/>
      <c r="N30" s="65"/>
      <c r="O30" s="66"/>
      <c r="P30" s="65"/>
      <c r="Q30" s="66"/>
      <c r="R30" s="65">
        <f>VLOOKUP($A30,'Return Data'!$B$7:$R$2292,16,0)</f>
        <v>15.6333</v>
      </c>
      <c r="S30" s="67">
        <f t="shared" si="5"/>
        <v>8</v>
      </c>
    </row>
    <row r="31" spans="1:19" x14ac:dyDescent="0.3">
      <c r="A31" s="63" t="s">
        <v>2008</v>
      </c>
      <c r="B31" s="64">
        <f>VLOOKUP($A31,'Return Data'!$B$7:$R$2292,3,0)</f>
        <v>44477</v>
      </c>
      <c r="C31" s="65">
        <f>VLOOKUP($A31,'Return Data'!$B$7:$R$2292,4,0)</f>
        <v>14.3619</v>
      </c>
      <c r="D31" s="65">
        <f>VLOOKUP($A31,'Return Data'!$B$7:$R$2292,10,0)</f>
        <v>9.7317</v>
      </c>
      <c r="E31" s="66">
        <f t="shared" si="0"/>
        <v>17</v>
      </c>
      <c r="F31" s="65">
        <f>VLOOKUP($A31,'Return Data'!$B$7:$R$2292,11,0)</f>
        <v>16.727399999999999</v>
      </c>
      <c r="G31" s="66">
        <f t="shared" si="1"/>
        <v>25</v>
      </c>
      <c r="H31" s="65">
        <f>VLOOKUP($A31,'Return Data'!$B$7:$R$2292,12,0)</f>
        <v>17.8248</v>
      </c>
      <c r="I31" s="66">
        <f t="shared" si="2"/>
        <v>29</v>
      </c>
      <c r="J31" s="65">
        <f>VLOOKUP($A31,'Return Data'!$B$7:$R$2292,13,0)</f>
        <v>35.231900000000003</v>
      </c>
      <c r="K31" s="66">
        <f t="shared" si="3"/>
        <v>29</v>
      </c>
      <c r="L31" s="65">
        <f>VLOOKUP($A31,'Return Data'!$B$7:$R$2292,17,0)</f>
        <v>17.665900000000001</v>
      </c>
      <c r="M31" s="66">
        <f t="shared" ref="M31:M40" si="7">RANK(L31,L$8:L$40,0)</f>
        <v>27</v>
      </c>
      <c r="N31" s="65"/>
      <c r="O31" s="66"/>
      <c r="P31" s="65"/>
      <c r="Q31" s="66"/>
      <c r="R31" s="65">
        <f>VLOOKUP($A31,'Return Data'!$B$7:$R$2292,16,0)</f>
        <v>11.0837</v>
      </c>
      <c r="S31" s="67">
        <f t="shared" si="5"/>
        <v>31</v>
      </c>
    </row>
    <row r="32" spans="1:19" x14ac:dyDescent="0.3">
      <c r="A32" s="63" t="s">
        <v>521</v>
      </c>
      <c r="B32" s="64">
        <f>VLOOKUP($A32,'Return Data'!$B$7:$R$2292,3,0)</f>
        <v>44477</v>
      </c>
      <c r="C32" s="65">
        <f>VLOOKUP($A32,'Return Data'!$B$7:$R$2292,4,0)</f>
        <v>66.352199999999996</v>
      </c>
      <c r="D32" s="65">
        <f>VLOOKUP($A32,'Return Data'!$B$7:$R$2292,10,0)</f>
        <v>7.5968999999999998</v>
      </c>
      <c r="E32" s="66">
        <f t="shared" si="0"/>
        <v>32</v>
      </c>
      <c r="F32" s="65">
        <f>VLOOKUP($A32,'Return Data'!$B$7:$R$2292,11,0)</f>
        <v>15.236800000000001</v>
      </c>
      <c r="G32" s="66">
        <f t="shared" si="1"/>
        <v>28</v>
      </c>
      <c r="H32" s="65">
        <f>VLOOKUP($A32,'Return Data'!$B$7:$R$2292,12,0)</f>
        <v>25.497299999999999</v>
      </c>
      <c r="I32" s="66">
        <f t="shared" si="2"/>
        <v>8</v>
      </c>
      <c r="J32" s="65">
        <f>VLOOKUP($A32,'Return Data'!$B$7:$R$2292,13,0)</f>
        <v>48.932000000000002</v>
      </c>
      <c r="K32" s="66">
        <f t="shared" si="3"/>
        <v>7</v>
      </c>
      <c r="L32" s="65">
        <f>VLOOKUP($A32,'Return Data'!$B$7:$R$2292,17,0)</f>
        <v>14.0868</v>
      </c>
      <c r="M32" s="66">
        <f t="shared" si="7"/>
        <v>29</v>
      </c>
      <c r="N32" s="65">
        <f>VLOOKUP($A32,'Return Data'!$B$7:$R$2292,14,0)</f>
        <v>8.8061000000000007</v>
      </c>
      <c r="O32" s="66">
        <f t="shared" ref="O32:O40" si="8">RANK(N32,N$8:N$40,0)</f>
        <v>26</v>
      </c>
      <c r="P32" s="65">
        <f>VLOOKUP($A32,'Return Data'!$B$7:$R$2292,15,0)</f>
        <v>7.9082999999999997</v>
      </c>
      <c r="Q32" s="66">
        <f t="shared" ref="Q32:Q40" si="9">RANK(P32,P$8:P$40,0)</f>
        <v>22</v>
      </c>
      <c r="R32" s="65">
        <f>VLOOKUP($A32,'Return Data'!$B$7:$R$2292,16,0)</f>
        <v>12.2789</v>
      </c>
      <c r="S32" s="67">
        <f t="shared" si="5"/>
        <v>25</v>
      </c>
    </row>
    <row r="33" spans="1:19" x14ac:dyDescent="0.3">
      <c r="A33" s="63" t="s">
        <v>527</v>
      </c>
      <c r="B33" s="64">
        <f>VLOOKUP($A33,'Return Data'!$B$7:$R$2292,3,0)</f>
        <v>44477</v>
      </c>
      <c r="C33" s="65">
        <f>VLOOKUP($A33,'Return Data'!$B$7:$R$2292,4,0)</f>
        <v>100.66</v>
      </c>
      <c r="D33" s="65">
        <f>VLOOKUP($A33,'Return Data'!$B$7:$R$2292,10,0)</f>
        <v>8.8923000000000005</v>
      </c>
      <c r="E33" s="66">
        <f t="shared" si="0"/>
        <v>24</v>
      </c>
      <c r="F33" s="65">
        <f>VLOOKUP($A33,'Return Data'!$B$7:$R$2292,11,0)</f>
        <v>18.3261</v>
      </c>
      <c r="G33" s="66">
        <f t="shared" si="1"/>
        <v>14</v>
      </c>
      <c r="H33" s="65">
        <f>VLOOKUP($A33,'Return Data'!$B$7:$R$2292,12,0)</f>
        <v>22.966000000000001</v>
      </c>
      <c r="I33" s="66">
        <f t="shared" si="2"/>
        <v>16</v>
      </c>
      <c r="J33" s="65">
        <f>VLOOKUP($A33,'Return Data'!$B$7:$R$2292,13,0)</f>
        <v>42.820700000000002</v>
      </c>
      <c r="K33" s="66">
        <f t="shared" si="3"/>
        <v>22</v>
      </c>
      <c r="L33" s="65">
        <f>VLOOKUP($A33,'Return Data'!$B$7:$R$2292,17,0)</f>
        <v>22.824200000000001</v>
      </c>
      <c r="M33" s="66">
        <f t="shared" si="7"/>
        <v>20</v>
      </c>
      <c r="N33" s="65">
        <f>VLOOKUP($A33,'Return Data'!$B$7:$R$2292,14,0)</f>
        <v>16.326899999999998</v>
      </c>
      <c r="O33" s="66">
        <f t="shared" si="8"/>
        <v>20</v>
      </c>
      <c r="P33" s="65">
        <f>VLOOKUP($A33,'Return Data'!$B$7:$R$2292,15,0)</f>
        <v>10.9084</v>
      </c>
      <c r="Q33" s="66">
        <f t="shared" si="9"/>
        <v>18</v>
      </c>
      <c r="R33" s="65">
        <f>VLOOKUP($A33,'Return Data'!$B$7:$R$2292,16,0)</f>
        <v>13.948</v>
      </c>
      <c r="S33" s="67">
        <f t="shared" si="5"/>
        <v>15</v>
      </c>
    </row>
    <row r="34" spans="1:19" x14ac:dyDescent="0.3">
      <c r="A34" s="63" t="s">
        <v>529</v>
      </c>
      <c r="B34" s="64">
        <f>VLOOKUP($A34,'Return Data'!$B$7:$R$2292,3,0)</f>
        <v>44477</v>
      </c>
      <c r="C34" s="65">
        <f>VLOOKUP($A34,'Return Data'!$B$7:$R$2292,4,0)</f>
        <v>114</v>
      </c>
      <c r="D34" s="65">
        <f>VLOOKUP($A34,'Return Data'!$B$7:$R$2292,10,0)</f>
        <v>12.4039</v>
      </c>
      <c r="E34" s="66">
        <f t="shared" si="0"/>
        <v>4</v>
      </c>
      <c r="F34" s="65">
        <f>VLOOKUP($A34,'Return Data'!$B$7:$R$2292,11,0)</f>
        <v>19.798200000000001</v>
      </c>
      <c r="G34" s="66">
        <f t="shared" si="1"/>
        <v>10</v>
      </c>
      <c r="H34" s="65">
        <f>VLOOKUP($A34,'Return Data'!$B$7:$R$2292,12,0)</f>
        <v>23.980399999999999</v>
      </c>
      <c r="I34" s="66">
        <f t="shared" si="2"/>
        <v>13</v>
      </c>
      <c r="J34" s="65">
        <f>VLOOKUP($A34,'Return Data'!$B$7:$R$2292,13,0)</f>
        <v>46.022799999999997</v>
      </c>
      <c r="K34" s="66">
        <f t="shared" si="3"/>
        <v>15</v>
      </c>
      <c r="L34" s="65">
        <f>VLOOKUP($A34,'Return Data'!$B$7:$R$2292,17,0)</f>
        <v>25.621200000000002</v>
      </c>
      <c r="M34" s="66">
        <f t="shared" si="7"/>
        <v>9</v>
      </c>
      <c r="N34" s="65">
        <f>VLOOKUP($A34,'Return Data'!$B$7:$R$2292,14,0)</f>
        <v>16.569199999999999</v>
      </c>
      <c r="O34" s="66">
        <f t="shared" si="8"/>
        <v>19</v>
      </c>
      <c r="P34" s="65">
        <f>VLOOKUP($A34,'Return Data'!$B$7:$R$2292,15,0)</f>
        <v>13.871700000000001</v>
      </c>
      <c r="Q34" s="66">
        <f t="shared" si="9"/>
        <v>6</v>
      </c>
      <c r="R34" s="65">
        <f>VLOOKUP($A34,'Return Data'!$B$7:$R$2292,16,0)</f>
        <v>11.840199999999999</v>
      </c>
      <c r="S34" s="67">
        <f t="shared" si="5"/>
        <v>28</v>
      </c>
    </row>
    <row r="35" spans="1:19" x14ac:dyDescent="0.3">
      <c r="A35" s="63" t="s">
        <v>531</v>
      </c>
      <c r="B35" s="64">
        <f>VLOOKUP($A35,'Return Data'!$B$7:$R$2292,3,0)</f>
        <v>44477</v>
      </c>
      <c r="C35" s="65">
        <f>VLOOKUP($A35,'Return Data'!$B$7:$R$2292,4,0)</f>
        <v>270.99810000000002</v>
      </c>
      <c r="D35" s="65">
        <f>VLOOKUP($A35,'Return Data'!$B$7:$R$2292,10,0)</f>
        <v>9.4461999999999993</v>
      </c>
      <c r="E35" s="66">
        <f t="shared" si="0"/>
        <v>19</v>
      </c>
      <c r="F35" s="65">
        <f>VLOOKUP($A35,'Return Data'!$B$7:$R$2292,11,0)</f>
        <v>24.619900000000001</v>
      </c>
      <c r="G35" s="66">
        <f t="shared" si="1"/>
        <v>3</v>
      </c>
      <c r="H35" s="65">
        <f>VLOOKUP($A35,'Return Data'!$B$7:$R$2292,12,0)</f>
        <v>36.582799999999999</v>
      </c>
      <c r="I35" s="66">
        <f t="shared" si="2"/>
        <v>2</v>
      </c>
      <c r="J35" s="65">
        <f>VLOOKUP($A35,'Return Data'!$B$7:$R$2292,13,0)</f>
        <v>67.713899999999995</v>
      </c>
      <c r="K35" s="66">
        <f t="shared" si="3"/>
        <v>3</v>
      </c>
      <c r="L35" s="65">
        <f>VLOOKUP($A35,'Return Data'!$B$7:$R$2292,17,0)</f>
        <v>42.641100000000002</v>
      </c>
      <c r="M35" s="66">
        <f t="shared" si="7"/>
        <v>2</v>
      </c>
      <c r="N35" s="65">
        <f>VLOOKUP($A35,'Return Data'!$B$7:$R$2292,14,0)</f>
        <v>30.1386</v>
      </c>
      <c r="O35" s="66">
        <f t="shared" si="8"/>
        <v>1</v>
      </c>
      <c r="P35" s="65">
        <f>VLOOKUP($A35,'Return Data'!$B$7:$R$2292,15,0)</f>
        <v>18.842700000000001</v>
      </c>
      <c r="Q35" s="66">
        <f t="shared" si="9"/>
        <v>1</v>
      </c>
      <c r="R35" s="65">
        <f>VLOOKUP($A35,'Return Data'!$B$7:$R$2292,16,0)</f>
        <v>17.401199999999999</v>
      </c>
      <c r="S35" s="67">
        <f t="shared" si="5"/>
        <v>5</v>
      </c>
    </row>
    <row r="36" spans="1:19" x14ac:dyDescent="0.3">
      <c r="A36" s="63" t="s">
        <v>1839</v>
      </c>
      <c r="B36" s="64">
        <f>VLOOKUP($A36,'Return Data'!$B$7:$R$2292,3,0)</f>
        <v>44477</v>
      </c>
      <c r="C36" s="65">
        <f>VLOOKUP($A36,'Return Data'!$B$7:$R$2292,4,0)</f>
        <v>490.63287441907602</v>
      </c>
      <c r="D36" s="65">
        <f>VLOOKUP($A36,'Return Data'!$B$7:$R$2292,10,0)</f>
        <v>10.9213</v>
      </c>
      <c r="E36" s="66">
        <f t="shared" si="0"/>
        <v>8</v>
      </c>
      <c r="F36" s="65">
        <f>VLOOKUP($A36,'Return Data'!$B$7:$R$2292,11,0)</f>
        <v>18.363499999999998</v>
      </c>
      <c r="G36" s="66">
        <f t="shared" si="1"/>
        <v>13</v>
      </c>
      <c r="H36" s="65">
        <f>VLOOKUP($A36,'Return Data'!$B$7:$R$2292,12,0)</f>
        <v>22.174199999999999</v>
      </c>
      <c r="I36" s="66">
        <f t="shared" si="2"/>
        <v>18</v>
      </c>
      <c r="J36" s="65">
        <f>VLOOKUP($A36,'Return Data'!$B$7:$R$2292,13,0)</f>
        <v>45.782699999999998</v>
      </c>
      <c r="K36" s="66">
        <f t="shared" si="3"/>
        <v>17</v>
      </c>
      <c r="L36" s="65">
        <f>VLOOKUP($A36,'Return Data'!$B$7:$R$2292,17,0)</f>
        <v>22.759399999999999</v>
      </c>
      <c r="M36" s="66">
        <f t="shared" si="7"/>
        <v>21</v>
      </c>
      <c r="N36" s="65">
        <f>VLOOKUP($A36,'Return Data'!$B$7:$R$2292,14,0)</f>
        <v>19.876100000000001</v>
      </c>
      <c r="O36" s="66">
        <f t="shared" si="8"/>
        <v>8</v>
      </c>
      <c r="P36" s="65">
        <f>VLOOKUP($A36,'Return Data'!$B$7:$R$2292,15,0)</f>
        <v>14.085900000000001</v>
      </c>
      <c r="Q36" s="66">
        <f t="shared" si="9"/>
        <v>5</v>
      </c>
      <c r="R36" s="65">
        <f>VLOOKUP($A36,'Return Data'!$B$7:$R$2292,16,0)</f>
        <v>16.2776</v>
      </c>
      <c r="S36" s="67">
        <f t="shared" si="5"/>
        <v>6</v>
      </c>
    </row>
    <row r="37" spans="1:19" x14ac:dyDescent="0.3">
      <c r="A37" s="63" t="s">
        <v>534</v>
      </c>
      <c r="B37" s="64">
        <f>VLOOKUP($A37,'Return Data'!$B$7:$R$2292,3,0)</f>
        <v>44477</v>
      </c>
      <c r="C37" s="65">
        <f>VLOOKUP($A37,'Return Data'!$B$7:$R$2292,4,0)</f>
        <v>23.531099999999999</v>
      </c>
      <c r="D37" s="65">
        <f>VLOOKUP($A37,'Return Data'!$B$7:$R$2292,10,0)</f>
        <v>9.6504999999999992</v>
      </c>
      <c r="E37" s="66">
        <f t="shared" si="0"/>
        <v>18</v>
      </c>
      <c r="F37" s="65">
        <f>VLOOKUP($A37,'Return Data'!$B$7:$R$2292,11,0)</f>
        <v>14.517200000000001</v>
      </c>
      <c r="G37" s="66">
        <f t="shared" si="1"/>
        <v>30</v>
      </c>
      <c r="H37" s="65">
        <f>VLOOKUP($A37,'Return Data'!$B$7:$R$2292,12,0)</f>
        <v>15.733700000000001</v>
      </c>
      <c r="I37" s="66">
        <f t="shared" si="2"/>
        <v>31</v>
      </c>
      <c r="J37" s="65">
        <f>VLOOKUP($A37,'Return Data'!$B$7:$R$2292,13,0)</f>
        <v>34.4696</v>
      </c>
      <c r="K37" s="66">
        <f t="shared" si="3"/>
        <v>30</v>
      </c>
      <c r="L37" s="65">
        <f>VLOOKUP($A37,'Return Data'!$B$7:$R$2292,17,0)</f>
        <v>18.924299999999999</v>
      </c>
      <c r="M37" s="66">
        <f t="shared" si="7"/>
        <v>25</v>
      </c>
      <c r="N37" s="65">
        <f>VLOOKUP($A37,'Return Data'!$B$7:$R$2292,14,0)</f>
        <v>14.6303</v>
      </c>
      <c r="O37" s="66">
        <f t="shared" si="8"/>
        <v>25</v>
      </c>
      <c r="P37" s="65">
        <f>VLOOKUP($A37,'Return Data'!$B$7:$R$2292,15,0)</f>
        <v>10.6021</v>
      </c>
      <c r="Q37" s="66">
        <f t="shared" si="9"/>
        <v>19</v>
      </c>
      <c r="R37" s="65">
        <f>VLOOKUP($A37,'Return Data'!$B$7:$R$2292,16,0)</f>
        <v>11.5367</v>
      </c>
      <c r="S37" s="67">
        <f t="shared" si="5"/>
        <v>30</v>
      </c>
    </row>
    <row r="38" spans="1:19" x14ac:dyDescent="0.3">
      <c r="A38" s="63" t="s">
        <v>535</v>
      </c>
      <c r="B38" s="64">
        <f>VLOOKUP($A38,'Return Data'!$B$7:$R$2292,3,0)</f>
        <v>44477</v>
      </c>
      <c r="C38" s="65">
        <f>VLOOKUP($A38,'Return Data'!$B$7:$R$2292,4,0)</f>
        <v>136.23560000000001</v>
      </c>
      <c r="D38" s="65">
        <f>VLOOKUP($A38,'Return Data'!$B$7:$R$2292,10,0)</f>
        <v>10.3819</v>
      </c>
      <c r="E38" s="66">
        <f t="shared" si="0"/>
        <v>13</v>
      </c>
      <c r="F38" s="65">
        <f>VLOOKUP($A38,'Return Data'!$B$7:$R$2292,11,0)</f>
        <v>19.908899999999999</v>
      </c>
      <c r="G38" s="66">
        <f t="shared" si="1"/>
        <v>8</v>
      </c>
      <c r="H38" s="65">
        <f>VLOOKUP($A38,'Return Data'!$B$7:$R$2292,12,0)</f>
        <v>24.031199999999998</v>
      </c>
      <c r="I38" s="66">
        <f t="shared" si="2"/>
        <v>12</v>
      </c>
      <c r="J38" s="65">
        <f>VLOOKUP($A38,'Return Data'!$B$7:$R$2292,13,0)</f>
        <v>45.3093</v>
      </c>
      <c r="K38" s="66">
        <f t="shared" si="3"/>
        <v>18</v>
      </c>
      <c r="L38" s="65">
        <f>VLOOKUP($A38,'Return Data'!$B$7:$R$2292,17,0)</f>
        <v>23.034199999999998</v>
      </c>
      <c r="M38" s="66">
        <f t="shared" si="7"/>
        <v>18</v>
      </c>
      <c r="N38" s="65">
        <f>VLOOKUP($A38,'Return Data'!$B$7:$R$2292,14,0)</f>
        <v>17.753</v>
      </c>
      <c r="O38" s="66">
        <f t="shared" si="8"/>
        <v>13</v>
      </c>
      <c r="P38" s="65">
        <f>VLOOKUP($A38,'Return Data'!$B$7:$R$2292,15,0)</f>
        <v>13.418200000000001</v>
      </c>
      <c r="Q38" s="66">
        <f t="shared" si="9"/>
        <v>8</v>
      </c>
      <c r="R38" s="65">
        <f>VLOOKUP($A38,'Return Data'!$B$7:$R$2292,16,0)</f>
        <v>13.0268</v>
      </c>
      <c r="S38" s="67">
        <f t="shared" si="5"/>
        <v>19</v>
      </c>
    </row>
    <row r="39" spans="1:19" x14ac:dyDescent="0.3">
      <c r="A39" s="63" t="s">
        <v>538</v>
      </c>
      <c r="B39" s="64">
        <f>VLOOKUP($A39,'Return Data'!$B$7:$R$2292,3,0)</f>
        <v>44477</v>
      </c>
      <c r="C39" s="65">
        <f>VLOOKUP($A39,'Return Data'!$B$7:$R$2292,4,0)</f>
        <v>418.03957343579401</v>
      </c>
      <c r="D39" s="65">
        <f>VLOOKUP($A39,'Return Data'!$B$7:$R$2292,10,0)</f>
        <v>10.5055</v>
      </c>
      <c r="E39" s="66">
        <f t="shared" si="0"/>
        <v>11</v>
      </c>
      <c r="F39" s="65">
        <f>VLOOKUP($A39,'Return Data'!$B$7:$R$2292,11,0)</f>
        <v>17.793500000000002</v>
      </c>
      <c r="G39" s="66">
        <f t="shared" si="1"/>
        <v>18</v>
      </c>
      <c r="H39" s="65">
        <f>VLOOKUP($A39,'Return Data'!$B$7:$R$2292,12,0)</f>
        <v>24.0578</v>
      </c>
      <c r="I39" s="66">
        <f t="shared" si="2"/>
        <v>11</v>
      </c>
      <c r="J39" s="65">
        <f>VLOOKUP($A39,'Return Data'!$B$7:$R$2292,13,0)</f>
        <v>44.061399999999999</v>
      </c>
      <c r="K39" s="66">
        <f t="shared" si="3"/>
        <v>19</v>
      </c>
      <c r="L39" s="65">
        <f>VLOOKUP($A39,'Return Data'!$B$7:$R$2292,17,0)</f>
        <v>21.745000000000001</v>
      </c>
      <c r="M39" s="66">
        <f t="shared" si="7"/>
        <v>24</v>
      </c>
      <c r="N39" s="65">
        <f>VLOOKUP($A39,'Return Data'!$B$7:$R$2292,14,0)</f>
        <v>16.5977</v>
      </c>
      <c r="O39" s="66">
        <f t="shared" si="8"/>
        <v>17</v>
      </c>
      <c r="P39" s="65">
        <f>VLOOKUP($A39,'Return Data'!$B$7:$R$2292,15,0)</f>
        <v>10.229100000000001</v>
      </c>
      <c r="Q39" s="66">
        <f t="shared" si="9"/>
        <v>20</v>
      </c>
      <c r="R39" s="65">
        <f>VLOOKUP($A39,'Return Data'!$B$7:$R$2292,16,0)</f>
        <v>15.427300000000001</v>
      </c>
      <c r="S39" s="67">
        <f t="shared" si="5"/>
        <v>9</v>
      </c>
    </row>
    <row r="40" spans="1:19" x14ac:dyDescent="0.3">
      <c r="A40" s="63" t="s">
        <v>540</v>
      </c>
      <c r="B40" s="64">
        <f>VLOOKUP($A40,'Return Data'!$B$7:$R$2292,3,0)</f>
        <v>44477</v>
      </c>
      <c r="C40" s="65">
        <f>VLOOKUP($A40,'Return Data'!$B$7:$R$2292,4,0)</f>
        <v>257.65211881424602</v>
      </c>
      <c r="D40" s="65">
        <f>VLOOKUP($A40,'Return Data'!$B$7:$R$2292,10,0)</f>
        <v>10.385999999999999</v>
      </c>
      <c r="E40" s="66">
        <f t="shared" si="0"/>
        <v>12</v>
      </c>
      <c r="F40" s="65">
        <f>VLOOKUP($A40,'Return Data'!$B$7:$R$2292,11,0)</f>
        <v>20.3185</v>
      </c>
      <c r="G40" s="66">
        <f t="shared" si="1"/>
        <v>7</v>
      </c>
      <c r="H40" s="65">
        <f>VLOOKUP($A40,'Return Data'!$B$7:$R$2292,12,0)</f>
        <v>27.332100000000001</v>
      </c>
      <c r="I40" s="66">
        <f t="shared" si="2"/>
        <v>5</v>
      </c>
      <c r="J40" s="65">
        <f>VLOOKUP($A40,'Return Data'!$B$7:$R$2292,13,0)</f>
        <v>52.279499999999999</v>
      </c>
      <c r="K40" s="66">
        <f t="shared" si="3"/>
        <v>4</v>
      </c>
      <c r="L40" s="65">
        <f>VLOOKUP($A40,'Return Data'!$B$7:$R$2292,17,0)</f>
        <v>26.151299999999999</v>
      </c>
      <c r="M40" s="66">
        <f t="shared" si="7"/>
        <v>7</v>
      </c>
      <c r="N40" s="65">
        <f>VLOOKUP($A40,'Return Data'!$B$7:$R$2292,14,0)</f>
        <v>16.7666</v>
      </c>
      <c r="O40" s="66">
        <f t="shared" si="8"/>
        <v>16</v>
      </c>
      <c r="P40" s="65">
        <f>VLOOKUP($A40,'Return Data'!$B$7:$R$2292,15,0)</f>
        <v>11.7677</v>
      </c>
      <c r="Q40" s="66">
        <f t="shared" si="9"/>
        <v>14</v>
      </c>
      <c r="R40" s="65">
        <f>VLOOKUP($A40,'Return Data'!$B$7:$R$2292,16,0)</f>
        <v>12.8971</v>
      </c>
      <c r="S40" s="67">
        <f t="shared" si="5"/>
        <v>20</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10.094121212121211</v>
      </c>
      <c r="E42" s="74"/>
      <c r="F42" s="75">
        <f>AVERAGE(F8:F40)</f>
        <v>18.448160606060608</v>
      </c>
      <c r="G42" s="74"/>
      <c r="H42" s="75">
        <f>AVERAGE(H8:H40)</f>
        <v>23.361287878787884</v>
      </c>
      <c r="I42" s="74"/>
      <c r="J42" s="75">
        <f>AVERAGE(J8:J40)</f>
        <v>45.640824242424245</v>
      </c>
      <c r="K42" s="74"/>
      <c r="L42" s="75">
        <f>AVERAGE(L8:L40)</f>
        <v>24.742679310344833</v>
      </c>
      <c r="M42" s="74"/>
      <c r="N42" s="75">
        <f>AVERAGE(N8:N40)</f>
        <v>18.317553846153842</v>
      </c>
      <c r="O42" s="74"/>
      <c r="P42" s="75">
        <f>AVERAGE(P8:P40)</f>
        <v>12.501945454545456</v>
      </c>
      <c r="Q42" s="74"/>
      <c r="R42" s="75">
        <f>AVERAGE(R8:R40)</f>
        <v>14.211803030303033</v>
      </c>
      <c r="S42" s="76"/>
    </row>
    <row r="43" spans="1:19" x14ac:dyDescent="0.3">
      <c r="A43" s="73" t="s">
        <v>28</v>
      </c>
      <c r="B43" s="74"/>
      <c r="C43" s="74"/>
      <c r="D43" s="75">
        <f>MIN(D8:D40)</f>
        <v>7.2572999999999999</v>
      </c>
      <c r="E43" s="74"/>
      <c r="F43" s="75">
        <f>MIN(F8:F40)</f>
        <v>12.791600000000001</v>
      </c>
      <c r="G43" s="74"/>
      <c r="H43" s="75">
        <f>MIN(H8:H40)</f>
        <v>13.3903</v>
      </c>
      <c r="I43" s="74"/>
      <c r="J43" s="75">
        <f>MIN(J8:J40)</f>
        <v>32.0274</v>
      </c>
      <c r="K43" s="74"/>
      <c r="L43" s="75">
        <f>MIN(L8:L40)</f>
        <v>14.0868</v>
      </c>
      <c r="M43" s="74"/>
      <c r="N43" s="75">
        <f>MIN(N8:N40)</f>
        <v>8.8061000000000007</v>
      </c>
      <c r="O43" s="74"/>
      <c r="P43" s="75">
        <f>MIN(P8:P40)</f>
        <v>7.9082999999999997</v>
      </c>
      <c r="Q43" s="74"/>
      <c r="R43" s="75">
        <f>MIN(R8:R40)</f>
        <v>8.9450000000000003</v>
      </c>
      <c r="S43" s="76"/>
    </row>
    <row r="44" spans="1:19" ht="15" thickBot="1" x14ac:dyDescent="0.35">
      <c r="A44" s="77" t="s">
        <v>29</v>
      </c>
      <c r="B44" s="78"/>
      <c r="C44" s="78"/>
      <c r="D44" s="79">
        <f>MAX(D8:D40)</f>
        <v>16.120899999999999</v>
      </c>
      <c r="E44" s="78"/>
      <c r="F44" s="79">
        <f>MAX(F8:F40)</f>
        <v>32.582999999999998</v>
      </c>
      <c r="G44" s="78"/>
      <c r="H44" s="79">
        <f>MAX(H8:H40)</f>
        <v>44.806399999999996</v>
      </c>
      <c r="I44" s="78"/>
      <c r="J44" s="79">
        <f>MAX(J8:J40)</f>
        <v>71.483999999999995</v>
      </c>
      <c r="K44" s="78"/>
      <c r="L44" s="79">
        <f>MAX(L8:L40)</f>
        <v>43.116599999999998</v>
      </c>
      <c r="M44" s="78"/>
      <c r="N44" s="79">
        <f>MAX(N8:N40)</f>
        <v>30.1386</v>
      </c>
      <c r="O44" s="78"/>
      <c r="P44" s="79">
        <f>MAX(P8:P40)</f>
        <v>18.842700000000001</v>
      </c>
      <c r="Q44" s="78"/>
      <c r="R44" s="79">
        <f>MAX(R8:R40)</f>
        <v>26.8306</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5"/>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1611</v>
      </c>
      <c r="B8" s="64">
        <f>VLOOKUP($A8,'Return Data'!$B$7:$R$2292,3,0)</f>
        <v>44477</v>
      </c>
      <c r="C8" s="65">
        <f>VLOOKUP($A8,'Return Data'!$B$7:$R$2292,4,0)</f>
        <v>53.930599999999998</v>
      </c>
      <c r="D8" s="65">
        <f>VLOOKUP($A8,'Return Data'!$B$7:$R$2292,10,0)</f>
        <v>19.355599999999999</v>
      </c>
      <c r="E8" s="66">
        <f t="shared" ref="E8:E29" si="0">RANK(D8,D$8:D$29,0)</f>
        <v>8</v>
      </c>
      <c r="F8" s="65">
        <f>VLOOKUP($A8,'Return Data'!$B$7:$R$2292,11,0)</f>
        <v>15.826700000000001</v>
      </c>
      <c r="G8" s="66">
        <f t="shared" ref="G8:G29" si="1">RANK(F8,F$8:F$29,0)</f>
        <v>9</v>
      </c>
      <c r="H8" s="65">
        <f>VLOOKUP($A8,'Return Data'!$B$7:$R$2292,12,0)</f>
        <v>14.803900000000001</v>
      </c>
      <c r="I8" s="66">
        <f t="shared" ref="I8:I29" si="2">RANK(H8,H$8:H$29,0)</f>
        <v>5</v>
      </c>
      <c r="J8" s="65">
        <f>VLOOKUP($A8,'Return Data'!$B$7:$R$2292,13,0)</f>
        <v>24.361799999999999</v>
      </c>
      <c r="K8" s="66">
        <f t="shared" ref="K8:K29" si="3">RANK(J8,J$8:J$29,0)</f>
        <v>1</v>
      </c>
      <c r="L8" s="65">
        <f>VLOOKUP($A8,'Return Data'!$B$7:$R$2292,17,0)</f>
        <v>13.4399</v>
      </c>
      <c r="M8" s="66">
        <f t="shared" ref="M8:M27" si="4">RANK(L8,L$8:L$29,0)</f>
        <v>8</v>
      </c>
      <c r="N8" s="65">
        <f>VLOOKUP($A8,'Return Data'!$B$7:$R$2292,14,0)</f>
        <v>11.5138</v>
      </c>
      <c r="O8" s="66">
        <f t="shared" ref="O8:O27" si="5">RANK(N8,N$8:N$29,0)</f>
        <v>8</v>
      </c>
      <c r="P8" s="65">
        <f>VLOOKUP($A8,'Return Data'!$B$7:$R$2292,15,0)</f>
        <v>8.4443000000000001</v>
      </c>
      <c r="Q8" s="66">
        <f t="shared" ref="Q8:Q27" si="6">RANK(P8,P$8:P$29,0)</f>
        <v>10</v>
      </c>
      <c r="R8" s="65">
        <f>VLOOKUP($A8,'Return Data'!$B$7:$R$2292,16,0)</f>
        <v>11.3896</v>
      </c>
      <c r="S8" s="67">
        <f t="shared" ref="S8:S29" si="7">RANK(R8,R$8:R$29,0)</f>
        <v>2</v>
      </c>
    </row>
    <row r="9" spans="1:20" x14ac:dyDescent="0.3">
      <c r="A9" s="63" t="s">
        <v>1612</v>
      </c>
      <c r="B9" s="64">
        <f>VLOOKUP($A9,'Return Data'!$B$7:$R$2292,3,0)</f>
        <v>44477</v>
      </c>
      <c r="C9" s="65">
        <f>VLOOKUP($A9,'Return Data'!$B$7:$R$2292,4,0)</f>
        <v>27.090399999999999</v>
      </c>
      <c r="D9" s="65">
        <f>VLOOKUP($A9,'Return Data'!$B$7:$R$2292,10,0)</f>
        <v>20.153400000000001</v>
      </c>
      <c r="E9" s="66">
        <f t="shared" si="0"/>
        <v>6</v>
      </c>
      <c r="F9" s="65">
        <f>VLOOKUP($A9,'Return Data'!$B$7:$R$2292,11,0)</f>
        <v>17.2105</v>
      </c>
      <c r="G9" s="66">
        <f t="shared" si="1"/>
        <v>6</v>
      </c>
      <c r="H9" s="65">
        <f>VLOOKUP($A9,'Return Data'!$B$7:$R$2292,12,0)</f>
        <v>13.444900000000001</v>
      </c>
      <c r="I9" s="66">
        <f t="shared" si="2"/>
        <v>7</v>
      </c>
      <c r="J9" s="65">
        <f>VLOOKUP($A9,'Return Data'!$B$7:$R$2292,13,0)</f>
        <v>18.516100000000002</v>
      </c>
      <c r="K9" s="66">
        <f t="shared" si="3"/>
        <v>7</v>
      </c>
      <c r="L9" s="65">
        <f>VLOOKUP($A9,'Return Data'!$B$7:$R$2292,17,0)</f>
        <v>14.464600000000001</v>
      </c>
      <c r="M9" s="66">
        <f t="shared" si="4"/>
        <v>4</v>
      </c>
      <c r="N9" s="65">
        <f>VLOOKUP($A9,'Return Data'!$B$7:$R$2292,14,0)</f>
        <v>10.785600000000001</v>
      </c>
      <c r="O9" s="66">
        <f t="shared" si="5"/>
        <v>10</v>
      </c>
      <c r="P9" s="65">
        <f>VLOOKUP($A9,'Return Data'!$B$7:$R$2292,15,0)</f>
        <v>8.6632999999999996</v>
      </c>
      <c r="Q9" s="66">
        <f t="shared" si="6"/>
        <v>8</v>
      </c>
      <c r="R9" s="65">
        <f>VLOOKUP($A9,'Return Data'!$B$7:$R$2292,16,0)</f>
        <v>9.9766999999999992</v>
      </c>
      <c r="S9" s="67">
        <f t="shared" si="7"/>
        <v>9</v>
      </c>
    </row>
    <row r="10" spans="1:20" x14ac:dyDescent="0.3">
      <c r="A10" s="63" t="s">
        <v>1613</v>
      </c>
      <c r="B10" s="64">
        <f>VLOOKUP($A10,'Return Data'!$B$7:$R$2292,3,0)</f>
        <v>44477</v>
      </c>
      <c r="C10" s="65">
        <f>VLOOKUP($A10,'Return Data'!$B$7:$R$2292,4,0)</f>
        <v>33.163699999999999</v>
      </c>
      <c r="D10" s="65">
        <f>VLOOKUP($A10,'Return Data'!$B$7:$R$2292,10,0)</f>
        <v>15.809699999999999</v>
      </c>
      <c r="E10" s="66">
        <f t="shared" si="0"/>
        <v>12</v>
      </c>
      <c r="F10" s="65">
        <f>VLOOKUP($A10,'Return Data'!$B$7:$R$2292,11,0)</f>
        <v>11.5162</v>
      </c>
      <c r="G10" s="66">
        <f t="shared" si="1"/>
        <v>20</v>
      </c>
      <c r="H10" s="65">
        <f>VLOOKUP($A10,'Return Data'!$B$7:$R$2292,12,0)</f>
        <v>7.3287000000000004</v>
      </c>
      <c r="I10" s="66">
        <f t="shared" si="2"/>
        <v>20</v>
      </c>
      <c r="J10" s="65">
        <f>VLOOKUP($A10,'Return Data'!$B$7:$R$2292,13,0)</f>
        <v>11.650600000000001</v>
      </c>
      <c r="K10" s="66">
        <f t="shared" si="3"/>
        <v>20</v>
      </c>
      <c r="L10" s="65">
        <f>VLOOKUP($A10,'Return Data'!$B$7:$R$2292,17,0)</f>
        <v>11.610099999999999</v>
      </c>
      <c r="M10" s="66">
        <f t="shared" si="4"/>
        <v>13</v>
      </c>
      <c r="N10" s="65">
        <f>VLOOKUP($A10,'Return Data'!$B$7:$R$2292,14,0)</f>
        <v>12.832000000000001</v>
      </c>
      <c r="O10" s="66">
        <f t="shared" si="5"/>
        <v>4</v>
      </c>
      <c r="P10" s="65">
        <f>VLOOKUP($A10,'Return Data'!$B$7:$R$2292,15,0)</f>
        <v>9.2416999999999998</v>
      </c>
      <c r="Q10" s="66">
        <f t="shared" si="6"/>
        <v>4</v>
      </c>
      <c r="R10" s="65">
        <f>VLOOKUP($A10,'Return Data'!$B$7:$R$2292,16,0)</f>
        <v>9.7071000000000005</v>
      </c>
      <c r="S10" s="67">
        <f t="shared" si="7"/>
        <v>10</v>
      </c>
    </row>
    <row r="11" spans="1:20" x14ac:dyDescent="0.3">
      <c r="A11" s="63" t="s">
        <v>1614</v>
      </c>
      <c r="B11" s="64">
        <f>VLOOKUP($A11,'Return Data'!$B$7:$R$2292,3,0)</f>
        <v>44477</v>
      </c>
      <c r="C11" s="65">
        <f>VLOOKUP($A11,'Return Data'!$B$7:$R$2292,4,0)</f>
        <v>40.243299999999998</v>
      </c>
      <c r="D11" s="65">
        <f>VLOOKUP($A11,'Return Data'!$B$7:$R$2292,10,0)</f>
        <v>15.591200000000001</v>
      </c>
      <c r="E11" s="66">
        <f t="shared" si="0"/>
        <v>14</v>
      </c>
      <c r="F11" s="65">
        <f>VLOOKUP($A11,'Return Data'!$B$7:$R$2292,11,0)</f>
        <v>13.385400000000001</v>
      </c>
      <c r="G11" s="66">
        <f t="shared" si="1"/>
        <v>14</v>
      </c>
      <c r="H11" s="65">
        <f>VLOOKUP($A11,'Return Data'!$B$7:$R$2292,12,0)</f>
        <v>9.8795000000000002</v>
      </c>
      <c r="I11" s="66">
        <f t="shared" si="2"/>
        <v>16</v>
      </c>
      <c r="J11" s="65">
        <f>VLOOKUP($A11,'Return Data'!$B$7:$R$2292,13,0)</f>
        <v>14.066000000000001</v>
      </c>
      <c r="K11" s="66">
        <f t="shared" si="3"/>
        <v>14</v>
      </c>
      <c r="L11" s="65">
        <f>VLOOKUP($A11,'Return Data'!$B$7:$R$2292,17,0)</f>
        <v>11.2059</v>
      </c>
      <c r="M11" s="66">
        <f t="shared" si="4"/>
        <v>14</v>
      </c>
      <c r="N11" s="65">
        <f>VLOOKUP($A11,'Return Data'!$B$7:$R$2292,14,0)</f>
        <v>10.9192</v>
      </c>
      <c r="O11" s="66">
        <f t="shared" si="5"/>
        <v>9</v>
      </c>
      <c r="P11" s="65">
        <f>VLOOKUP($A11,'Return Data'!$B$7:$R$2292,15,0)</f>
        <v>9.1455000000000002</v>
      </c>
      <c r="Q11" s="66">
        <f t="shared" si="6"/>
        <v>5</v>
      </c>
      <c r="R11" s="65">
        <f>VLOOKUP($A11,'Return Data'!$B$7:$R$2292,16,0)</f>
        <v>10.2376</v>
      </c>
      <c r="S11" s="67">
        <f t="shared" si="7"/>
        <v>7</v>
      </c>
    </row>
    <row r="12" spans="1:20" x14ac:dyDescent="0.3">
      <c r="A12" s="63" t="s">
        <v>1615</v>
      </c>
      <c r="B12" s="64">
        <f>VLOOKUP($A12,'Return Data'!$B$7:$R$2292,3,0)</f>
        <v>44477</v>
      </c>
      <c r="C12" s="65">
        <f>VLOOKUP($A12,'Return Data'!$B$7:$R$2292,4,0)</f>
        <v>24.034600000000001</v>
      </c>
      <c r="D12" s="65">
        <f>VLOOKUP($A12,'Return Data'!$B$7:$R$2292,10,0)</f>
        <v>16.082000000000001</v>
      </c>
      <c r="E12" s="66">
        <f t="shared" si="0"/>
        <v>11</v>
      </c>
      <c r="F12" s="65">
        <f>VLOOKUP($A12,'Return Data'!$B$7:$R$2292,11,0)</f>
        <v>14.5481</v>
      </c>
      <c r="G12" s="66">
        <f t="shared" si="1"/>
        <v>11</v>
      </c>
      <c r="H12" s="65">
        <f>VLOOKUP($A12,'Return Data'!$B$7:$R$2292,12,0)</f>
        <v>10.873699999999999</v>
      </c>
      <c r="I12" s="66">
        <f t="shared" si="2"/>
        <v>13</v>
      </c>
      <c r="J12" s="65">
        <f>VLOOKUP($A12,'Return Data'!$B$7:$R$2292,13,0)</f>
        <v>12.6091</v>
      </c>
      <c r="K12" s="66">
        <f t="shared" si="3"/>
        <v>16</v>
      </c>
      <c r="L12" s="65">
        <f>VLOOKUP($A12,'Return Data'!$B$7:$R$2292,17,0)</f>
        <v>12.263500000000001</v>
      </c>
      <c r="M12" s="66">
        <f t="shared" si="4"/>
        <v>12</v>
      </c>
      <c r="N12" s="65">
        <f>VLOOKUP($A12,'Return Data'!$B$7:$R$2292,14,0)</f>
        <v>5.327</v>
      </c>
      <c r="O12" s="66">
        <f t="shared" si="5"/>
        <v>19</v>
      </c>
      <c r="P12" s="65">
        <f>VLOOKUP($A12,'Return Data'!$B$7:$R$2292,15,0)</f>
        <v>4.9800000000000004</v>
      </c>
      <c r="Q12" s="66">
        <f t="shared" si="6"/>
        <v>19</v>
      </c>
      <c r="R12" s="65">
        <f>VLOOKUP($A12,'Return Data'!$B$7:$R$2292,16,0)</f>
        <v>7.2382</v>
      </c>
      <c r="S12" s="67">
        <f t="shared" si="7"/>
        <v>19</v>
      </c>
    </row>
    <row r="13" spans="1:20" x14ac:dyDescent="0.3">
      <c r="A13" s="63" t="s">
        <v>1616</v>
      </c>
      <c r="B13" s="64">
        <f>VLOOKUP($A13,'Return Data'!$B$7:$R$2292,3,0)</f>
        <v>44477</v>
      </c>
      <c r="C13" s="65">
        <f>VLOOKUP($A13,'Return Data'!$B$7:$R$2292,4,0)</f>
        <v>82.568799999999996</v>
      </c>
      <c r="D13" s="65">
        <f>VLOOKUP($A13,'Return Data'!$B$7:$R$2292,10,0)</f>
        <v>15.324999999999999</v>
      </c>
      <c r="E13" s="66">
        <f t="shared" si="0"/>
        <v>15</v>
      </c>
      <c r="F13" s="65">
        <f>VLOOKUP($A13,'Return Data'!$B$7:$R$2292,11,0)</f>
        <v>16.261600000000001</v>
      </c>
      <c r="G13" s="66">
        <f t="shared" si="1"/>
        <v>8</v>
      </c>
      <c r="H13" s="65">
        <f>VLOOKUP($A13,'Return Data'!$B$7:$R$2292,12,0)</f>
        <v>13.266500000000001</v>
      </c>
      <c r="I13" s="66">
        <f t="shared" si="2"/>
        <v>8</v>
      </c>
      <c r="J13" s="65">
        <f>VLOOKUP($A13,'Return Data'!$B$7:$R$2292,13,0)</f>
        <v>17.243099999999998</v>
      </c>
      <c r="K13" s="66">
        <f t="shared" si="3"/>
        <v>8</v>
      </c>
      <c r="L13" s="65">
        <f>VLOOKUP($A13,'Return Data'!$B$7:$R$2292,17,0)</f>
        <v>14.976599999999999</v>
      </c>
      <c r="M13" s="66">
        <f t="shared" si="4"/>
        <v>2</v>
      </c>
      <c r="N13" s="65">
        <f>VLOOKUP($A13,'Return Data'!$B$7:$R$2292,14,0)</f>
        <v>14.033899999999999</v>
      </c>
      <c r="O13" s="66">
        <f t="shared" si="5"/>
        <v>2</v>
      </c>
      <c r="P13" s="65">
        <f>VLOOKUP($A13,'Return Data'!$B$7:$R$2292,15,0)</f>
        <v>10.029999999999999</v>
      </c>
      <c r="Q13" s="66">
        <f t="shared" si="6"/>
        <v>3</v>
      </c>
      <c r="R13" s="65">
        <f>VLOOKUP($A13,'Return Data'!$B$7:$R$2292,16,0)</f>
        <v>10.623900000000001</v>
      </c>
      <c r="S13" s="67">
        <f t="shared" si="7"/>
        <v>4</v>
      </c>
    </row>
    <row r="14" spans="1:20" x14ac:dyDescent="0.3">
      <c r="A14" s="63" t="s">
        <v>1617</v>
      </c>
      <c r="B14" s="64">
        <f>VLOOKUP($A14,'Return Data'!$B$7:$R$2292,3,0)</f>
        <v>44477</v>
      </c>
      <c r="C14" s="65">
        <f>VLOOKUP($A14,'Return Data'!$B$7:$R$2292,4,0)</f>
        <v>48.259500000000003</v>
      </c>
      <c r="D14" s="65">
        <f>VLOOKUP($A14,'Return Data'!$B$7:$R$2292,10,0)</f>
        <v>12.442600000000001</v>
      </c>
      <c r="E14" s="66">
        <f t="shared" si="0"/>
        <v>19</v>
      </c>
      <c r="F14" s="65">
        <f>VLOOKUP($A14,'Return Data'!$B$7:$R$2292,11,0)</f>
        <v>13.7355</v>
      </c>
      <c r="G14" s="66">
        <f t="shared" si="1"/>
        <v>13</v>
      </c>
      <c r="H14" s="65">
        <f>VLOOKUP($A14,'Return Data'!$B$7:$R$2292,12,0)</f>
        <v>12.0562</v>
      </c>
      <c r="I14" s="66">
        <f t="shared" si="2"/>
        <v>10</v>
      </c>
      <c r="J14" s="65">
        <f>VLOOKUP($A14,'Return Data'!$B$7:$R$2292,13,0)</f>
        <v>15.9594</v>
      </c>
      <c r="K14" s="66">
        <f t="shared" si="3"/>
        <v>10</v>
      </c>
      <c r="L14" s="65">
        <f>VLOOKUP($A14,'Return Data'!$B$7:$R$2292,17,0)</f>
        <v>12.3576</v>
      </c>
      <c r="M14" s="66">
        <f t="shared" si="4"/>
        <v>11</v>
      </c>
      <c r="N14" s="65">
        <f>VLOOKUP($A14,'Return Data'!$B$7:$R$2292,14,0)</f>
        <v>10.628299999999999</v>
      </c>
      <c r="O14" s="66">
        <f t="shared" si="5"/>
        <v>11</v>
      </c>
      <c r="P14" s="65">
        <f>VLOOKUP($A14,'Return Data'!$B$7:$R$2292,15,0)</f>
        <v>7.0003000000000002</v>
      </c>
      <c r="Q14" s="66">
        <f t="shared" si="6"/>
        <v>18</v>
      </c>
      <c r="R14" s="65">
        <f>VLOOKUP($A14,'Return Data'!$B$7:$R$2292,16,0)</f>
        <v>8.9619</v>
      </c>
      <c r="S14" s="67">
        <f t="shared" si="7"/>
        <v>15</v>
      </c>
    </row>
    <row r="15" spans="1:20" x14ac:dyDescent="0.3">
      <c r="A15" s="63" t="s">
        <v>1618</v>
      </c>
      <c r="B15" s="64">
        <f>VLOOKUP($A15,'Return Data'!$B$7:$R$2292,3,0)</f>
        <v>44477</v>
      </c>
      <c r="C15" s="65">
        <f>VLOOKUP($A15,'Return Data'!$B$7:$R$2292,4,0)</f>
        <v>72.584000000000003</v>
      </c>
      <c r="D15" s="65">
        <f>VLOOKUP($A15,'Return Data'!$B$7:$R$2292,10,0)</f>
        <v>12.3126</v>
      </c>
      <c r="E15" s="66">
        <f t="shared" si="0"/>
        <v>20</v>
      </c>
      <c r="F15" s="65">
        <f>VLOOKUP($A15,'Return Data'!$B$7:$R$2292,11,0)</f>
        <v>11.7155</v>
      </c>
      <c r="G15" s="66">
        <f t="shared" si="1"/>
        <v>19</v>
      </c>
      <c r="H15" s="65">
        <f>VLOOKUP($A15,'Return Data'!$B$7:$R$2292,12,0)</f>
        <v>9.9278999999999993</v>
      </c>
      <c r="I15" s="66">
        <f t="shared" si="2"/>
        <v>15</v>
      </c>
      <c r="J15" s="65">
        <f>VLOOKUP($A15,'Return Data'!$B$7:$R$2292,13,0)</f>
        <v>15.115500000000001</v>
      </c>
      <c r="K15" s="66">
        <f t="shared" si="3"/>
        <v>12</v>
      </c>
      <c r="L15" s="65">
        <f>VLOOKUP($A15,'Return Data'!$B$7:$R$2292,17,0)</f>
        <v>10.1629</v>
      </c>
      <c r="M15" s="66">
        <f t="shared" si="4"/>
        <v>17</v>
      </c>
      <c r="N15" s="65">
        <f>VLOOKUP($A15,'Return Data'!$B$7:$R$2292,14,0)</f>
        <v>9.8163</v>
      </c>
      <c r="O15" s="66">
        <f t="shared" si="5"/>
        <v>16</v>
      </c>
      <c r="P15" s="65">
        <f>VLOOKUP($A15,'Return Data'!$B$7:$R$2292,15,0)</f>
        <v>7.4151999999999996</v>
      </c>
      <c r="Q15" s="66">
        <f t="shared" si="6"/>
        <v>15</v>
      </c>
      <c r="R15" s="65">
        <f>VLOOKUP($A15,'Return Data'!$B$7:$R$2292,16,0)</f>
        <v>9.6073000000000004</v>
      </c>
      <c r="S15" s="67">
        <f t="shared" si="7"/>
        <v>11</v>
      </c>
    </row>
    <row r="16" spans="1:20" x14ac:dyDescent="0.3">
      <c r="A16" s="63" t="s">
        <v>1620</v>
      </c>
      <c r="B16" s="64">
        <f>VLOOKUP($A16,'Return Data'!$B$7:$R$2292,3,0)</f>
        <v>44477</v>
      </c>
      <c r="C16" s="65">
        <f>VLOOKUP($A16,'Return Data'!$B$7:$R$2292,4,0)</f>
        <v>61.8337</v>
      </c>
      <c r="D16" s="65">
        <f>VLOOKUP($A16,'Return Data'!$B$7:$R$2292,10,0)</f>
        <v>18.055199999999999</v>
      </c>
      <c r="E16" s="66">
        <f t="shared" si="0"/>
        <v>9</v>
      </c>
      <c r="F16" s="65">
        <f>VLOOKUP($A16,'Return Data'!$B$7:$R$2292,11,0)</f>
        <v>18.845400000000001</v>
      </c>
      <c r="G16" s="66">
        <f t="shared" si="1"/>
        <v>4</v>
      </c>
      <c r="H16" s="65">
        <f>VLOOKUP($A16,'Return Data'!$B$7:$R$2292,12,0)</f>
        <v>16.2089</v>
      </c>
      <c r="I16" s="66">
        <f t="shared" si="2"/>
        <v>4</v>
      </c>
      <c r="J16" s="65">
        <f>VLOOKUP($A16,'Return Data'!$B$7:$R$2292,13,0)</f>
        <v>23.473299999999998</v>
      </c>
      <c r="K16" s="66">
        <f t="shared" si="3"/>
        <v>3</v>
      </c>
      <c r="L16" s="65">
        <f>VLOOKUP($A16,'Return Data'!$B$7:$R$2292,17,0)</f>
        <v>14.1897</v>
      </c>
      <c r="M16" s="66">
        <f t="shared" si="4"/>
        <v>5</v>
      </c>
      <c r="N16" s="65">
        <f>VLOOKUP($A16,'Return Data'!$B$7:$R$2292,14,0)</f>
        <v>12.0022</v>
      </c>
      <c r="O16" s="66">
        <f t="shared" si="5"/>
        <v>7</v>
      </c>
      <c r="P16" s="65">
        <f>VLOOKUP($A16,'Return Data'!$B$7:$R$2292,15,0)</f>
        <v>8.6402000000000001</v>
      </c>
      <c r="Q16" s="66">
        <f t="shared" si="6"/>
        <v>9</v>
      </c>
      <c r="R16" s="65">
        <f>VLOOKUP($A16,'Return Data'!$B$7:$R$2292,16,0)</f>
        <v>10.1524</v>
      </c>
      <c r="S16" s="67">
        <f t="shared" si="7"/>
        <v>8</v>
      </c>
    </row>
    <row r="17" spans="1:19" x14ac:dyDescent="0.3">
      <c r="A17" s="63" t="s">
        <v>1621</v>
      </c>
      <c r="B17" s="64">
        <f>VLOOKUP($A17,'Return Data'!$B$7:$R$2292,3,0)</f>
        <v>44477</v>
      </c>
      <c r="C17" s="65">
        <f>VLOOKUP($A17,'Return Data'!$B$7:$R$2292,4,0)</f>
        <v>49.798999999999999</v>
      </c>
      <c r="D17" s="65">
        <f>VLOOKUP($A17,'Return Data'!$B$7:$R$2292,10,0)</f>
        <v>20.702300000000001</v>
      </c>
      <c r="E17" s="66">
        <f t="shared" si="0"/>
        <v>5</v>
      </c>
      <c r="F17" s="65">
        <f>VLOOKUP($A17,'Return Data'!$B$7:$R$2292,11,0)</f>
        <v>16.3034</v>
      </c>
      <c r="G17" s="66">
        <f t="shared" si="1"/>
        <v>7</v>
      </c>
      <c r="H17" s="65">
        <f>VLOOKUP($A17,'Return Data'!$B$7:$R$2292,12,0)</f>
        <v>11.463800000000001</v>
      </c>
      <c r="I17" s="66">
        <f t="shared" si="2"/>
        <v>12</v>
      </c>
      <c r="J17" s="65">
        <f>VLOOKUP($A17,'Return Data'!$B$7:$R$2292,13,0)</f>
        <v>16.389800000000001</v>
      </c>
      <c r="K17" s="66">
        <f t="shared" si="3"/>
        <v>9</v>
      </c>
      <c r="L17" s="65">
        <f>VLOOKUP($A17,'Return Data'!$B$7:$R$2292,17,0)</f>
        <v>13.0761</v>
      </c>
      <c r="M17" s="66">
        <f t="shared" si="4"/>
        <v>10</v>
      </c>
      <c r="N17" s="65">
        <f>VLOOKUP($A17,'Return Data'!$B$7:$R$2292,14,0)</f>
        <v>12.3089</v>
      </c>
      <c r="O17" s="66">
        <f t="shared" si="5"/>
        <v>5</v>
      </c>
      <c r="P17" s="65">
        <f>VLOOKUP($A17,'Return Data'!$B$7:$R$2292,15,0)</f>
        <v>8.3107000000000006</v>
      </c>
      <c r="Q17" s="66">
        <f t="shared" si="6"/>
        <v>11</v>
      </c>
      <c r="R17" s="65">
        <f>VLOOKUP($A17,'Return Data'!$B$7:$R$2292,16,0)</f>
        <v>9.3773</v>
      </c>
      <c r="S17" s="67">
        <f t="shared" si="7"/>
        <v>12</v>
      </c>
    </row>
    <row r="18" spans="1:19" x14ac:dyDescent="0.3">
      <c r="A18" s="63" t="s">
        <v>1622</v>
      </c>
      <c r="B18" s="64">
        <f>VLOOKUP($A18,'Return Data'!$B$7:$R$2292,3,0)</f>
        <v>44477</v>
      </c>
      <c r="C18" s="65">
        <f>VLOOKUP($A18,'Return Data'!$B$7:$R$2292,4,0)</f>
        <v>58.8337</v>
      </c>
      <c r="D18" s="65">
        <f>VLOOKUP($A18,'Return Data'!$B$7:$R$2292,10,0)</f>
        <v>20.760100000000001</v>
      </c>
      <c r="E18" s="66">
        <f t="shared" si="0"/>
        <v>4</v>
      </c>
      <c r="F18" s="65">
        <f>VLOOKUP($A18,'Return Data'!$B$7:$R$2292,11,0)</f>
        <v>15.704499999999999</v>
      </c>
      <c r="G18" s="66">
        <f t="shared" si="1"/>
        <v>10</v>
      </c>
      <c r="H18" s="65">
        <f>VLOOKUP($A18,'Return Data'!$B$7:$R$2292,12,0)</f>
        <v>12.264099999999999</v>
      </c>
      <c r="I18" s="66">
        <f t="shared" si="2"/>
        <v>9</v>
      </c>
      <c r="J18" s="65">
        <f>VLOOKUP($A18,'Return Data'!$B$7:$R$2292,13,0)</f>
        <v>15.5959</v>
      </c>
      <c r="K18" s="66">
        <f t="shared" si="3"/>
        <v>11</v>
      </c>
      <c r="L18" s="65">
        <f>VLOOKUP($A18,'Return Data'!$B$7:$R$2292,17,0)</f>
        <v>13.0899</v>
      </c>
      <c r="M18" s="66">
        <f t="shared" si="4"/>
        <v>9</v>
      </c>
      <c r="N18" s="65">
        <f>VLOOKUP($A18,'Return Data'!$B$7:$R$2292,14,0)</f>
        <v>12.1188</v>
      </c>
      <c r="O18" s="66">
        <f t="shared" si="5"/>
        <v>6</v>
      </c>
      <c r="P18" s="65">
        <f>VLOOKUP($A18,'Return Data'!$B$7:$R$2292,15,0)</f>
        <v>10.2661</v>
      </c>
      <c r="Q18" s="66">
        <f t="shared" si="6"/>
        <v>2</v>
      </c>
      <c r="R18" s="65">
        <f>VLOOKUP($A18,'Return Data'!$B$7:$R$2292,16,0)</f>
        <v>11.295199999999999</v>
      </c>
      <c r="S18" s="67">
        <f t="shared" si="7"/>
        <v>3</v>
      </c>
    </row>
    <row r="19" spans="1:19" x14ac:dyDescent="0.3">
      <c r="A19" s="63" t="s">
        <v>1623</v>
      </c>
      <c r="B19" s="64">
        <f>VLOOKUP($A19,'Return Data'!$B$7:$R$2292,3,0)</f>
        <v>44477</v>
      </c>
      <c r="C19" s="65">
        <f>VLOOKUP($A19,'Return Data'!$B$7:$R$2292,4,0)</f>
        <v>28.1629</v>
      </c>
      <c r="D19" s="65">
        <f>VLOOKUP($A19,'Return Data'!$B$7:$R$2292,10,0)</f>
        <v>15.1761</v>
      </c>
      <c r="E19" s="66">
        <f t="shared" si="0"/>
        <v>16</v>
      </c>
      <c r="F19" s="65">
        <f>VLOOKUP($A19,'Return Data'!$B$7:$R$2292,11,0)</f>
        <v>11.738099999999999</v>
      </c>
      <c r="G19" s="66">
        <f t="shared" si="1"/>
        <v>18</v>
      </c>
      <c r="H19" s="65">
        <f>VLOOKUP($A19,'Return Data'!$B$7:$R$2292,12,0)</f>
        <v>8.4509000000000007</v>
      </c>
      <c r="I19" s="66">
        <f t="shared" si="2"/>
        <v>18</v>
      </c>
      <c r="J19" s="65">
        <f>VLOOKUP($A19,'Return Data'!$B$7:$R$2292,13,0)</f>
        <v>11.674200000000001</v>
      </c>
      <c r="K19" s="66">
        <f t="shared" si="3"/>
        <v>19</v>
      </c>
      <c r="L19" s="65">
        <f>VLOOKUP($A19,'Return Data'!$B$7:$R$2292,17,0)</f>
        <v>9.6885999999999992</v>
      </c>
      <c r="M19" s="66">
        <f t="shared" si="4"/>
        <v>18</v>
      </c>
      <c r="N19" s="65">
        <f>VLOOKUP($A19,'Return Data'!$B$7:$R$2292,14,0)</f>
        <v>9.8420000000000005</v>
      </c>
      <c r="O19" s="66">
        <f t="shared" si="5"/>
        <v>15</v>
      </c>
      <c r="P19" s="65">
        <f>VLOOKUP($A19,'Return Data'!$B$7:$R$2292,15,0)</f>
        <v>7.6971999999999996</v>
      </c>
      <c r="Q19" s="66">
        <f t="shared" si="6"/>
        <v>13</v>
      </c>
      <c r="R19" s="65">
        <f>VLOOKUP($A19,'Return Data'!$B$7:$R$2292,16,0)</f>
        <v>9.2971000000000004</v>
      </c>
      <c r="S19" s="67">
        <f t="shared" si="7"/>
        <v>13</v>
      </c>
    </row>
    <row r="20" spans="1:19" x14ac:dyDescent="0.3">
      <c r="A20" s="63" t="s">
        <v>1624</v>
      </c>
      <c r="B20" s="64">
        <f>VLOOKUP($A20,'Return Data'!$B$7:$R$2292,3,0)</f>
        <v>0</v>
      </c>
      <c r="C20" s="65">
        <f>VLOOKUP($A20,'Return Data'!$B$7:$R$2292,4,0)</f>
        <v>0</v>
      </c>
      <c r="D20" s="65">
        <f>VLOOKUP($A20,'Return Data'!$B$7:$R$2292,10,0)</f>
        <v>0</v>
      </c>
      <c r="E20" s="66">
        <f t="shared" si="0"/>
        <v>22</v>
      </c>
      <c r="F20" s="65">
        <f>VLOOKUP($A20,'Return Data'!$B$7:$R$2292,11,0)</f>
        <v>0</v>
      </c>
      <c r="G20" s="66">
        <f t="shared" si="1"/>
        <v>22</v>
      </c>
      <c r="H20" s="65">
        <f>VLOOKUP($A20,'Return Data'!$B$7:$R$2292,12,0)</f>
        <v>0</v>
      </c>
      <c r="I20" s="66">
        <f t="shared" si="2"/>
        <v>21</v>
      </c>
      <c r="J20" s="65">
        <f>VLOOKUP($A20,'Return Data'!$B$7:$R$2292,13,0)</f>
        <v>0</v>
      </c>
      <c r="K20" s="66">
        <f t="shared" si="3"/>
        <v>21</v>
      </c>
      <c r="L20" s="65">
        <f>VLOOKUP($A20,'Return Data'!$B$7:$R$2292,17,0)</f>
        <v>0</v>
      </c>
      <c r="M20" s="66">
        <f t="shared" si="4"/>
        <v>21</v>
      </c>
      <c r="N20" s="65">
        <f>VLOOKUP($A20,'Return Data'!$B$7:$R$2292,14,0)</f>
        <v>0</v>
      </c>
      <c r="O20" s="66">
        <f t="shared" si="5"/>
        <v>21</v>
      </c>
      <c r="P20" s="65">
        <f>VLOOKUP($A20,'Return Data'!$B$7:$R$2292,15,0)</f>
        <v>0</v>
      </c>
      <c r="Q20" s="66">
        <f t="shared" si="6"/>
        <v>21</v>
      </c>
      <c r="R20" s="65">
        <f>VLOOKUP($A20,'Return Data'!$B$7:$R$2292,16,0)</f>
        <v>0</v>
      </c>
      <c r="S20" s="67">
        <f t="shared" si="7"/>
        <v>21</v>
      </c>
    </row>
    <row r="21" spans="1:19" x14ac:dyDescent="0.3">
      <c r="A21" s="63" t="s">
        <v>1625</v>
      </c>
      <c r="B21" s="64">
        <f>VLOOKUP($A21,'Return Data'!$B$7:$R$2292,3,0)</f>
        <v>44477</v>
      </c>
      <c r="C21" s="65">
        <f>VLOOKUP($A21,'Return Data'!$B$7:$R$2292,4,0)</f>
        <v>46.942799999999998</v>
      </c>
      <c r="D21" s="65">
        <f>VLOOKUP($A21,'Return Data'!$B$7:$R$2292,10,0)</f>
        <v>25.415900000000001</v>
      </c>
      <c r="E21" s="66">
        <f t="shared" si="0"/>
        <v>3</v>
      </c>
      <c r="F21" s="65">
        <f>VLOOKUP($A21,'Return Data'!$B$7:$R$2292,11,0)</f>
        <v>20.234999999999999</v>
      </c>
      <c r="G21" s="66">
        <f t="shared" si="1"/>
        <v>3</v>
      </c>
      <c r="H21" s="65">
        <f>VLOOKUP($A21,'Return Data'!$B$7:$R$2292,12,0)</f>
        <v>17.077500000000001</v>
      </c>
      <c r="I21" s="66">
        <f t="shared" si="2"/>
        <v>2</v>
      </c>
      <c r="J21" s="65">
        <f>VLOOKUP($A21,'Return Data'!$B$7:$R$2292,13,0)</f>
        <v>23.055700000000002</v>
      </c>
      <c r="K21" s="66">
        <f t="shared" si="3"/>
        <v>4</v>
      </c>
      <c r="L21" s="65">
        <f>VLOOKUP($A21,'Return Data'!$B$7:$R$2292,17,0)</f>
        <v>16.904699999999998</v>
      </c>
      <c r="M21" s="66">
        <f t="shared" si="4"/>
        <v>1</v>
      </c>
      <c r="N21" s="65">
        <f>VLOOKUP($A21,'Return Data'!$B$7:$R$2292,14,0)</f>
        <v>15.456799999999999</v>
      </c>
      <c r="O21" s="66">
        <f t="shared" si="5"/>
        <v>1</v>
      </c>
      <c r="P21" s="65">
        <f>VLOOKUP($A21,'Return Data'!$B$7:$R$2292,15,0)</f>
        <v>10.635400000000001</v>
      </c>
      <c r="Q21" s="66">
        <f t="shared" si="6"/>
        <v>1</v>
      </c>
      <c r="R21" s="65">
        <f>VLOOKUP($A21,'Return Data'!$B$7:$R$2292,16,0)</f>
        <v>11.401</v>
      </c>
      <c r="S21" s="67">
        <f t="shared" si="7"/>
        <v>1</v>
      </c>
    </row>
    <row r="22" spans="1:19" x14ac:dyDescent="0.3">
      <c r="A22" s="63" t="s">
        <v>1626</v>
      </c>
      <c r="B22" s="64">
        <f>VLOOKUP($A22,'Return Data'!$B$7:$R$2292,3,0)</f>
        <v>44477</v>
      </c>
      <c r="C22" s="65">
        <f>VLOOKUP($A22,'Return Data'!$B$7:$R$2292,4,0)</f>
        <v>45.735599999999998</v>
      </c>
      <c r="D22" s="65">
        <f>VLOOKUP($A22,'Return Data'!$B$7:$R$2292,10,0)</f>
        <v>15.719900000000001</v>
      </c>
      <c r="E22" s="66">
        <f t="shared" si="0"/>
        <v>13</v>
      </c>
      <c r="F22" s="65">
        <f>VLOOKUP($A22,'Return Data'!$B$7:$R$2292,11,0)</f>
        <v>13.9076</v>
      </c>
      <c r="G22" s="66">
        <f t="shared" si="1"/>
        <v>12</v>
      </c>
      <c r="H22" s="65">
        <f>VLOOKUP($A22,'Return Data'!$B$7:$R$2292,12,0)</f>
        <v>10.6942</v>
      </c>
      <c r="I22" s="66">
        <f t="shared" si="2"/>
        <v>14</v>
      </c>
      <c r="J22" s="65">
        <f>VLOOKUP($A22,'Return Data'!$B$7:$R$2292,13,0)</f>
        <v>13.823700000000001</v>
      </c>
      <c r="K22" s="66">
        <f t="shared" si="3"/>
        <v>15</v>
      </c>
      <c r="L22" s="65">
        <f>VLOOKUP($A22,'Return Data'!$B$7:$R$2292,17,0)</f>
        <v>10.2142</v>
      </c>
      <c r="M22" s="66">
        <f t="shared" si="4"/>
        <v>16</v>
      </c>
      <c r="N22" s="65">
        <f>VLOOKUP($A22,'Return Data'!$B$7:$R$2292,14,0)</f>
        <v>10.371700000000001</v>
      </c>
      <c r="O22" s="66">
        <f t="shared" si="5"/>
        <v>13</v>
      </c>
      <c r="P22" s="65">
        <f>VLOOKUP($A22,'Return Data'!$B$7:$R$2292,15,0)</f>
        <v>7.7229999999999999</v>
      </c>
      <c r="Q22" s="66">
        <f t="shared" si="6"/>
        <v>12</v>
      </c>
      <c r="R22" s="65">
        <f>VLOOKUP($A22,'Return Data'!$B$7:$R$2292,16,0)</f>
        <v>8.4654000000000007</v>
      </c>
      <c r="S22" s="67">
        <f t="shared" si="7"/>
        <v>17</v>
      </c>
    </row>
    <row r="23" spans="1:19" x14ac:dyDescent="0.3">
      <c r="A23" s="63" t="s">
        <v>1627</v>
      </c>
      <c r="B23" s="64">
        <f>VLOOKUP($A23,'Return Data'!$B$7:$R$2292,3,0)</f>
        <v>44477</v>
      </c>
      <c r="C23" s="65">
        <f>VLOOKUP($A23,'Return Data'!$B$7:$R$2292,4,0)</f>
        <v>71.926900000000003</v>
      </c>
      <c r="D23" s="65">
        <f>VLOOKUP($A23,'Return Data'!$B$7:$R$2292,10,0)</f>
        <v>16.367000000000001</v>
      </c>
      <c r="E23" s="66">
        <f t="shared" si="0"/>
        <v>10</v>
      </c>
      <c r="F23" s="65">
        <f>VLOOKUP($A23,'Return Data'!$B$7:$R$2292,11,0)</f>
        <v>12.05</v>
      </c>
      <c r="G23" s="66">
        <f t="shared" si="1"/>
        <v>17</v>
      </c>
      <c r="H23" s="65">
        <f>VLOOKUP($A23,'Return Data'!$B$7:$R$2292,12,0)</f>
        <v>8.1902000000000008</v>
      </c>
      <c r="I23" s="66">
        <f t="shared" si="2"/>
        <v>19</v>
      </c>
      <c r="J23" s="65">
        <f>VLOOKUP($A23,'Return Data'!$B$7:$R$2292,13,0)</f>
        <v>11.8992</v>
      </c>
      <c r="K23" s="66">
        <f t="shared" si="3"/>
        <v>18</v>
      </c>
      <c r="L23" s="65">
        <f>VLOOKUP($A23,'Return Data'!$B$7:$R$2292,17,0)</f>
        <v>10.316800000000001</v>
      </c>
      <c r="M23" s="66">
        <f t="shared" si="4"/>
        <v>15</v>
      </c>
      <c r="N23" s="65">
        <f>VLOOKUP($A23,'Return Data'!$B$7:$R$2292,14,0)</f>
        <v>10.1976</v>
      </c>
      <c r="O23" s="66">
        <f t="shared" si="5"/>
        <v>14</v>
      </c>
      <c r="P23" s="65">
        <f>VLOOKUP($A23,'Return Data'!$B$7:$R$2292,15,0)</f>
        <v>7.5594000000000001</v>
      </c>
      <c r="Q23" s="66">
        <f t="shared" si="6"/>
        <v>14</v>
      </c>
      <c r="R23" s="65">
        <f>VLOOKUP($A23,'Return Data'!$B$7:$R$2292,16,0)</f>
        <v>8.4541000000000004</v>
      </c>
      <c r="S23" s="67">
        <f t="shared" si="7"/>
        <v>18</v>
      </c>
    </row>
    <row r="24" spans="1:19" x14ac:dyDescent="0.3">
      <c r="A24" s="63" t="s">
        <v>2011</v>
      </c>
      <c r="B24" s="64">
        <f>VLOOKUP($A24,'Return Data'!$B$7:$R$2292,3,0)</f>
        <v>44477</v>
      </c>
      <c r="C24" s="65">
        <f>VLOOKUP($A24,'Return Data'!$B$7:$R$2292,4,0)</f>
        <v>25.346900000000002</v>
      </c>
      <c r="D24" s="65">
        <f>VLOOKUP($A24,'Return Data'!$B$7:$R$2292,10,0)</f>
        <v>15.1145</v>
      </c>
      <c r="E24" s="66">
        <f t="shared" si="0"/>
        <v>17</v>
      </c>
      <c r="F24" s="65">
        <f>VLOOKUP($A24,'Return Data'!$B$7:$R$2292,11,0)</f>
        <v>12.105</v>
      </c>
      <c r="G24" s="66">
        <f t="shared" si="1"/>
        <v>16</v>
      </c>
      <c r="H24" s="65">
        <f>VLOOKUP($A24,'Return Data'!$B$7:$R$2292,12,0)</f>
        <v>9.2731999999999992</v>
      </c>
      <c r="I24" s="66">
        <f t="shared" si="2"/>
        <v>17</v>
      </c>
      <c r="J24" s="65">
        <f>VLOOKUP($A24,'Return Data'!$B$7:$R$2292,13,0)</f>
        <v>12.1624</v>
      </c>
      <c r="K24" s="66">
        <f t="shared" si="3"/>
        <v>17</v>
      </c>
      <c r="L24" s="65">
        <f>VLOOKUP($A24,'Return Data'!$B$7:$R$2292,17,0)</f>
        <v>8.7149000000000001</v>
      </c>
      <c r="M24" s="66">
        <f t="shared" si="4"/>
        <v>19</v>
      </c>
      <c r="N24" s="65">
        <f>VLOOKUP($A24,'Return Data'!$B$7:$R$2292,14,0)</f>
        <v>8.9063999999999997</v>
      </c>
      <c r="O24" s="66">
        <f t="shared" si="5"/>
        <v>18</v>
      </c>
      <c r="P24" s="65">
        <f>VLOOKUP($A24,'Return Data'!$B$7:$R$2292,15,0)</f>
        <v>7.3901000000000003</v>
      </c>
      <c r="Q24" s="66">
        <f t="shared" si="6"/>
        <v>16</v>
      </c>
      <c r="R24" s="65">
        <f>VLOOKUP($A24,'Return Data'!$B$7:$R$2292,16,0)</f>
        <v>8.9666999999999994</v>
      </c>
      <c r="S24" s="67">
        <f t="shared" si="7"/>
        <v>14</v>
      </c>
    </row>
    <row r="25" spans="1:19" x14ac:dyDescent="0.3">
      <c r="A25" s="63" t="s">
        <v>1628</v>
      </c>
      <c r="B25" s="64">
        <f>VLOOKUP($A25,'Return Data'!$B$7:$R$2292,3,0)</f>
        <v>44477</v>
      </c>
      <c r="C25" s="65">
        <f>VLOOKUP($A25,'Return Data'!$B$7:$R$2292,4,0)</f>
        <v>46.784199999999998</v>
      </c>
      <c r="D25" s="65">
        <f>VLOOKUP($A25,'Return Data'!$B$7:$R$2292,10,0)</f>
        <v>14.121499999999999</v>
      </c>
      <c r="E25" s="66">
        <f t="shared" si="0"/>
        <v>18</v>
      </c>
      <c r="F25" s="65">
        <f>VLOOKUP($A25,'Return Data'!$B$7:$R$2292,11,0)</f>
        <v>12.709099999999999</v>
      </c>
      <c r="G25" s="66">
        <f t="shared" si="1"/>
        <v>15</v>
      </c>
      <c r="H25" s="65">
        <f>VLOOKUP($A25,'Return Data'!$B$7:$R$2292,12,0)</f>
        <v>11.5983</v>
      </c>
      <c r="I25" s="66">
        <f t="shared" si="2"/>
        <v>11</v>
      </c>
      <c r="J25" s="65">
        <f>VLOOKUP($A25,'Return Data'!$B$7:$R$2292,13,0)</f>
        <v>14.105</v>
      </c>
      <c r="K25" s="66">
        <f t="shared" si="3"/>
        <v>13</v>
      </c>
      <c r="L25" s="65">
        <f>VLOOKUP($A25,'Return Data'!$B$7:$R$2292,17,0)</f>
        <v>1.0959000000000001</v>
      </c>
      <c r="M25" s="66">
        <f t="shared" si="4"/>
        <v>20</v>
      </c>
      <c r="N25" s="65">
        <f>VLOOKUP($A25,'Return Data'!$B$7:$R$2292,14,0)</f>
        <v>2.3824000000000001</v>
      </c>
      <c r="O25" s="66">
        <f t="shared" si="5"/>
        <v>20</v>
      </c>
      <c r="P25" s="65">
        <f>VLOOKUP($A25,'Return Data'!$B$7:$R$2292,15,0)</f>
        <v>3.8054000000000001</v>
      </c>
      <c r="Q25" s="66">
        <f t="shared" si="6"/>
        <v>20</v>
      </c>
      <c r="R25" s="65">
        <f>VLOOKUP($A25,'Return Data'!$B$7:$R$2292,16,0)</f>
        <v>7.2038000000000002</v>
      </c>
      <c r="S25" s="67">
        <f t="shared" si="7"/>
        <v>20</v>
      </c>
    </row>
    <row r="26" spans="1:19" x14ac:dyDescent="0.3">
      <c r="A26" s="63" t="s">
        <v>1630</v>
      </c>
      <c r="B26" s="64">
        <f>VLOOKUP($A26,'Return Data'!$B$7:$R$2292,3,0)</f>
        <v>44477</v>
      </c>
      <c r="C26" s="65">
        <f>VLOOKUP($A26,'Return Data'!$B$7:$R$2292,4,0)</f>
        <v>56.267000000000003</v>
      </c>
      <c r="D26" s="65">
        <f>VLOOKUP($A26,'Return Data'!$B$7:$R$2292,10,0)</f>
        <v>19.605599999999999</v>
      </c>
      <c r="E26" s="66">
        <f t="shared" si="0"/>
        <v>7</v>
      </c>
      <c r="F26" s="65">
        <f>VLOOKUP($A26,'Return Data'!$B$7:$R$2292,11,0)</f>
        <v>17.906199999999998</v>
      </c>
      <c r="G26" s="66">
        <f t="shared" si="1"/>
        <v>5</v>
      </c>
      <c r="H26" s="65">
        <f>VLOOKUP($A26,'Return Data'!$B$7:$R$2292,12,0)</f>
        <v>14.364599999999999</v>
      </c>
      <c r="I26" s="66">
        <f t="shared" si="2"/>
        <v>6</v>
      </c>
      <c r="J26" s="65">
        <f>VLOOKUP($A26,'Return Data'!$B$7:$R$2292,13,0)</f>
        <v>22.383199999999999</v>
      </c>
      <c r="K26" s="66">
        <f t="shared" si="3"/>
        <v>5</v>
      </c>
      <c r="L26" s="65">
        <f>VLOOKUP($A26,'Return Data'!$B$7:$R$2292,17,0)</f>
        <v>14.7484</v>
      </c>
      <c r="M26" s="66">
        <f t="shared" si="4"/>
        <v>3</v>
      </c>
      <c r="N26" s="65">
        <f>VLOOKUP($A26,'Return Data'!$B$7:$R$2292,14,0)</f>
        <v>13.340400000000001</v>
      </c>
      <c r="O26" s="66">
        <f t="shared" si="5"/>
        <v>3</v>
      </c>
      <c r="P26" s="65">
        <f>VLOOKUP($A26,'Return Data'!$B$7:$R$2292,15,0)</f>
        <v>9.1198999999999995</v>
      </c>
      <c r="Q26" s="66">
        <f t="shared" si="6"/>
        <v>6</v>
      </c>
      <c r="R26" s="65">
        <f>VLOOKUP($A26,'Return Data'!$B$7:$R$2292,16,0)</f>
        <v>10.2981</v>
      </c>
      <c r="S26" s="67">
        <f t="shared" si="7"/>
        <v>6</v>
      </c>
    </row>
    <row r="27" spans="1:19" x14ac:dyDescent="0.3">
      <c r="A27" s="63" t="s">
        <v>1631</v>
      </c>
      <c r="B27" s="64">
        <f>VLOOKUP($A27,'Return Data'!$B$7:$R$2292,3,0)</f>
        <v>44477</v>
      </c>
      <c r="C27" s="65">
        <f>VLOOKUP($A27,'Return Data'!$B$7:$R$2292,4,0)</f>
        <v>25.204599999999999</v>
      </c>
      <c r="D27" s="65">
        <f>VLOOKUP($A27,'Return Data'!$B$7:$R$2292,10,0)</f>
        <v>37.780799999999999</v>
      </c>
      <c r="E27" s="66">
        <f t="shared" si="0"/>
        <v>1</v>
      </c>
      <c r="F27" s="65">
        <f>VLOOKUP($A27,'Return Data'!$B$7:$R$2292,11,0)</f>
        <v>25.068899999999999</v>
      </c>
      <c r="G27" s="66">
        <f t="shared" si="1"/>
        <v>1</v>
      </c>
      <c r="H27" s="65">
        <f>VLOOKUP($A27,'Return Data'!$B$7:$R$2292,12,0)</f>
        <v>18.804200000000002</v>
      </c>
      <c r="I27" s="66">
        <f t="shared" si="2"/>
        <v>1</v>
      </c>
      <c r="J27" s="65">
        <f>VLOOKUP($A27,'Return Data'!$B$7:$R$2292,13,0)</f>
        <v>20.3003</v>
      </c>
      <c r="K27" s="66">
        <f t="shared" si="3"/>
        <v>6</v>
      </c>
      <c r="L27" s="65">
        <f>VLOOKUP($A27,'Return Data'!$B$7:$R$2292,17,0)</f>
        <v>13.849</v>
      </c>
      <c r="M27" s="66">
        <f t="shared" si="4"/>
        <v>6</v>
      </c>
      <c r="N27" s="65">
        <f>VLOOKUP($A27,'Return Data'!$B$7:$R$2292,14,0)</f>
        <v>9.5244999999999997</v>
      </c>
      <c r="O27" s="66">
        <f t="shared" si="5"/>
        <v>17</v>
      </c>
      <c r="P27" s="65">
        <f>VLOOKUP($A27,'Return Data'!$B$7:$R$2292,15,0)</f>
        <v>7.3773</v>
      </c>
      <c r="Q27" s="66">
        <f t="shared" si="6"/>
        <v>17</v>
      </c>
      <c r="R27" s="65">
        <f>VLOOKUP($A27,'Return Data'!$B$7:$R$2292,16,0)</f>
        <v>8.8609000000000009</v>
      </c>
      <c r="S27" s="67">
        <f t="shared" si="7"/>
        <v>16</v>
      </c>
    </row>
    <row r="28" spans="1:19" x14ac:dyDescent="0.3">
      <c r="A28" s="63" t="s">
        <v>1632</v>
      </c>
      <c r="B28" s="64">
        <f>VLOOKUP($A28,'Return Data'!$B$7:$R$2292,3,0)</f>
        <v>44477</v>
      </c>
      <c r="C28" s="65">
        <f>VLOOKUP($A28,'Return Data'!$B$7:$R$2292,4,0)</f>
        <v>1.0037</v>
      </c>
      <c r="D28" s="65">
        <f>VLOOKUP($A28,'Return Data'!$B$7:$R$2292,10,0)</f>
        <v>10.884</v>
      </c>
      <c r="E28" s="66">
        <f t="shared" si="0"/>
        <v>21</v>
      </c>
      <c r="F28" s="65">
        <f>VLOOKUP($A28,'Return Data'!$B$7:$R$2292,11,0)</f>
        <v>11.207800000000001</v>
      </c>
      <c r="G28" s="66">
        <f t="shared" si="1"/>
        <v>21</v>
      </c>
      <c r="H28" s="65">
        <f>VLOOKUP($A28,'Return Data'!$B$7:$R$2292,12,0)</f>
        <v>-23.7133</v>
      </c>
      <c r="I28" s="66">
        <f t="shared" si="2"/>
        <v>22</v>
      </c>
      <c r="J28" s="65">
        <f>VLOOKUP($A28,'Return Data'!$B$7:$R$2292,13,0)</f>
        <v>-15.994300000000001</v>
      </c>
      <c r="K28" s="66">
        <f t="shared" si="3"/>
        <v>22</v>
      </c>
      <c r="L28" s="65"/>
      <c r="M28" s="66"/>
      <c r="N28" s="65"/>
      <c r="O28" s="66"/>
      <c r="P28" s="65"/>
      <c r="Q28" s="66"/>
      <c r="R28" s="65">
        <f>VLOOKUP($A28,'Return Data'!$B$7:$R$2292,16,0)</f>
        <v>-6.9927000000000001</v>
      </c>
      <c r="S28" s="67">
        <f t="shared" si="7"/>
        <v>22</v>
      </c>
    </row>
    <row r="29" spans="1:19" x14ac:dyDescent="0.3">
      <c r="A29" s="63" t="s">
        <v>1633</v>
      </c>
      <c r="B29" s="64">
        <f>VLOOKUP($A29,'Return Data'!$B$7:$R$2292,3,0)</f>
        <v>44477</v>
      </c>
      <c r="C29" s="65">
        <f>VLOOKUP($A29,'Return Data'!$B$7:$R$2292,4,0)</f>
        <v>54.905900000000003</v>
      </c>
      <c r="D29" s="65">
        <f>VLOOKUP($A29,'Return Data'!$B$7:$R$2292,10,0)</f>
        <v>33.014699999999998</v>
      </c>
      <c r="E29" s="66">
        <f t="shared" si="0"/>
        <v>2</v>
      </c>
      <c r="F29" s="65">
        <f>VLOOKUP($A29,'Return Data'!$B$7:$R$2292,11,0)</f>
        <v>22.9361</v>
      </c>
      <c r="G29" s="66">
        <f t="shared" si="1"/>
        <v>2</v>
      </c>
      <c r="H29" s="65">
        <f>VLOOKUP($A29,'Return Data'!$B$7:$R$2292,12,0)</f>
        <v>16.456</v>
      </c>
      <c r="I29" s="66">
        <f t="shared" si="2"/>
        <v>3</v>
      </c>
      <c r="J29" s="65">
        <f>VLOOKUP($A29,'Return Data'!$B$7:$R$2292,13,0)</f>
        <v>23.5259</v>
      </c>
      <c r="K29" s="66">
        <f t="shared" si="3"/>
        <v>2</v>
      </c>
      <c r="L29" s="65">
        <f>VLOOKUP($A29,'Return Data'!$B$7:$R$2292,17,0)</f>
        <v>13.702199999999999</v>
      </c>
      <c r="M29" s="66">
        <f>RANK(L29,L$8:L$29,0)</f>
        <v>7</v>
      </c>
      <c r="N29" s="65">
        <f>VLOOKUP($A29,'Return Data'!$B$7:$R$2292,14,0)</f>
        <v>10.3813</v>
      </c>
      <c r="O29" s="66">
        <f>RANK(N29,N$8:N$29,0)</f>
        <v>12</v>
      </c>
      <c r="P29" s="65">
        <f>VLOOKUP($A29,'Return Data'!$B$7:$R$2292,15,0)</f>
        <v>8.7874999999999996</v>
      </c>
      <c r="Q29" s="66">
        <f>RANK(P29,P$8:P$29,0)</f>
        <v>7</v>
      </c>
      <c r="R29" s="65">
        <f>VLOOKUP($A29,'Return Data'!$B$7:$R$2292,16,0)</f>
        <v>10.354799999999999</v>
      </c>
      <c r="S29" s="67">
        <f t="shared" si="7"/>
        <v>5</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17.717713636363637</v>
      </c>
      <c r="E31" s="74"/>
      <c r="F31" s="75">
        <f>AVERAGE(F8:F29)</f>
        <v>14.768936363636367</v>
      </c>
      <c r="G31" s="74"/>
      <c r="H31" s="75">
        <f>AVERAGE(H8:H29)</f>
        <v>10.123359090909089</v>
      </c>
      <c r="I31" s="74"/>
      <c r="J31" s="75">
        <f>AVERAGE(J8:J29)</f>
        <v>14.63254090909091</v>
      </c>
      <c r="K31" s="74"/>
      <c r="L31" s="75">
        <f>AVERAGE(L8:L29)</f>
        <v>11.43197619047619</v>
      </c>
      <c r="M31" s="74"/>
      <c r="N31" s="75">
        <f>AVERAGE(N8:N29)</f>
        <v>10.128052380952379</v>
      </c>
      <c r="O31" s="74"/>
      <c r="P31" s="75">
        <f>AVERAGE(P8:P29)</f>
        <v>7.7253571428571419</v>
      </c>
      <c r="Q31" s="74"/>
      <c r="R31" s="75">
        <f>AVERAGE(R8:R29)</f>
        <v>8.4034727272727263</v>
      </c>
      <c r="S31" s="76"/>
    </row>
    <row r="32" spans="1:19" x14ac:dyDescent="0.3">
      <c r="A32" s="73" t="s">
        <v>28</v>
      </c>
      <c r="B32" s="74"/>
      <c r="C32" s="74"/>
      <c r="D32" s="75">
        <f>MIN(D8:D29)</f>
        <v>0</v>
      </c>
      <c r="E32" s="74"/>
      <c r="F32" s="75">
        <f>MIN(F8:F29)</f>
        <v>0</v>
      </c>
      <c r="G32" s="74"/>
      <c r="H32" s="75">
        <f>MIN(H8:H29)</f>
        <v>-23.7133</v>
      </c>
      <c r="I32" s="74"/>
      <c r="J32" s="75">
        <f>MIN(J8:J29)</f>
        <v>-15.994300000000001</v>
      </c>
      <c r="K32" s="74"/>
      <c r="L32" s="75">
        <f>MIN(L8:L29)</f>
        <v>0</v>
      </c>
      <c r="M32" s="74"/>
      <c r="N32" s="75">
        <f>MIN(N8:N29)</f>
        <v>0</v>
      </c>
      <c r="O32" s="74"/>
      <c r="P32" s="75">
        <f>MIN(P8:P29)</f>
        <v>0</v>
      </c>
      <c r="Q32" s="74"/>
      <c r="R32" s="75">
        <f>MIN(R8:R29)</f>
        <v>-6.9927000000000001</v>
      </c>
      <c r="S32" s="76"/>
    </row>
    <row r="33" spans="1:19" ht="15" thickBot="1" x14ac:dyDescent="0.35">
      <c r="A33" s="77" t="s">
        <v>29</v>
      </c>
      <c r="B33" s="78"/>
      <c r="C33" s="78"/>
      <c r="D33" s="79">
        <f>MAX(D8:D29)</f>
        <v>37.780799999999999</v>
      </c>
      <c r="E33" s="78"/>
      <c r="F33" s="79">
        <f>MAX(F8:F29)</f>
        <v>25.068899999999999</v>
      </c>
      <c r="G33" s="78"/>
      <c r="H33" s="79">
        <f>MAX(H8:H29)</f>
        <v>18.804200000000002</v>
      </c>
      <c r="I33" s="78"/>
      <c r="J33" s="79">
        <f>MAX(J8:J29)</f>
        <v>24.361799999999999</v>
      </c>
      <c r="K33" s="78"/>
      <c r="L33" s="79">
        <f>MAX(L8:L29)</f>
        <v>16.904699999999998</v>
      </c>
      <c r="M33" s="78"/>
      <c r="N33" s="79">
        <f>MAX(N8:N29)</f>
        <v>15.456799999999999</v>
      </c>
      <c r="O33" s="78"/>
      <c r="P33" s="79">
        <f>MAX(P8:P29)</f>
        <v>10.635400000000001</v>
      </c>
      <c r="Q33" s="78"/>
      <c r="R33" s="79">
        <f>MAX(R8:R29)</f>
        <v>11.401</v>
      </c>
      <c r="S33" s="80"/>
    </row>
    <row r="34" spans="1:19" x14ac:dyDescent="0.3">
      <c r="A34" s="112" t="s">
        <v>433</v>
      </c>
    </row>
    <row r="35" spans="1:19" x14ac:dyDescent="0.3">
      <c r="A35" s="14" t="s">
        <v>340</v>
      </c>
    </row>
  </sheetData>
  <sheetProtection algorithmName="SHA-512" hashValue="SD3dBRp3CivCM0I+zOeaxumGoFdfWLoE8otOdj2inKRj166rLs2QhGjVvH2GcdC6KjN8k8NcwYxAfkxyLl09GQ==" saltValue="NHZtAlSJ5j612ECEVxujOw==" spinCount="100000" sheet="1" objects="1" scenarios="1"/>
  <sortState xmlns:xlrd2="http://schemas.microsoft.com/office/spreadsheetml/2017/richdata2" ref="A8:S29">
    <sortCondition ref="A8:A2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5"/>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1609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1634</v>
      </c>
      <c r="B8" s="64">
        <f>VLOOKUP($A8,'Return Data'!$B$7:$R$2292,3,0)</f>
        <v>44477</v>
      </c>
      <c r="C8" s="65">
        <f>VLOOKUP($A8,'Return Data'!$B$7:$R$2292,4,0)</f>
        <v>49.971800000000002</v>
      </c>
      <c r="D8" s="65">
        <f>VLOOKUP($A8,'Return Data'!$B$7:$R$2292,10,0)</f>
        <v>18.489799999999999</v>
      </c>
      <c r="E8" s="66">
        <f t="shared" ref="E8:E29" si="0">RANK(D8,D$8:D$29,0)</f>
        <v>8</v>
      </c>
      <c r="F8" s="65">
        <f>VLOOKUP($A8,'Return Data'!$B$7:$R$2292,11,0)</f>
        <v>14.9442</v>
      </c>
      <c r="G8" s="66">
        <f t="shared" ref="G8:G29" si="1">RANK(F8,F$8:F$29,0)</f>
        <v>7</v>
      </c>
      <c r="H8" s="65">
        <f>VLOOKUP($A8,'Return Data'!$B$7:$R$2292,12,0)</f>
        <v>13.887499999999999</v>
      </c>
      <c r="I8" s="66">
        <f t="shared" ref="I8:I29" si="2">RANK(H8,H$8:H$29,0)</f>
        <v>5</v>
      </c>
      <c r="J8" s="65">
        <f>VLOOKUP($A8,'Return Data'!$B$7:$R$2292,13,0)</f>
        <v>23.337499999999999</v>
      </c>
      <c r="K8" s="66">
        <f t="shared" ref="K8:K29" si="3">RANK(J8,J$8:J$29,0)</f>
        <v>1</v>
      </c>
      <c r="L8" s="65">
        <f>VLOOKUP($A8,'Return Data'!$B$7:$R$2292,17,0)</f>
        <v>12.5182</v>
      </c>
      <c r="M8" s="66">
        <f t="shared" ref="M8:M27" si="4">RANK(L8,L$8:L$29,0)</f>
        <v>8</v>
      </c>
      <c r="N8" s="65">
        <f>VLOOKUP($A8,'Return Data'!$B$7:$R$2292,14,0)</f>
        <v>10.658799999999999</v>
      </c>
      <c r="O8" s="66">
        <f t="shared" ref="O8:O27" si="5">RANK(N8,N$8:N$29,0)</f>
        <v>8</v>
      </c>
      <c r="P8" s="65">
        <f>VLOOKUP($A8,'Return Data'!$B$7:$R$2292,15,0)</f>
        <v>7.4093999999999998</v>
      </c>
      <c r="Q8" s="66">
        <f t="shared" ref="Q8:Q27" si="6">RANK(P8,P$8:P$29,0)</f>
        <v>9</v>
      </c>
      <c r="R8" s="65">
        <f>VLOOKUP($A8,'Return Data'!$B$7:$R$2292,16,0)</f>
        <v>9.6921999999999997</v>
      </c>
      <c r="S8" s="67">
        <f t="shared" ref="S8:S29" si="7">RANK(R8,R$8:R$29,0)</f>
        <v>3</v>
      </c>
    </row>
    <row r="9" spans="1:20" x14ac:dyDescent="0.3">
      <c r="A9" s="63" t="s">
        <v>1635</v>
      </c>
      <c r="B9" s="64">
        <f>VLOOKUP($A9,'Return Data'!$B$7:$R$2292,3,0)</f>
        <v>44477</v>
      </c>
      <c r="C9" s="65">
        <f>VLOOKUP($A9,'Return Data'!$B$7:$R$2292,4,0)</f>
        <v>24.3491</v>
      </c>
      <c r="D9" s="65">
        <f>VLOOKUP($A9,'Return Data'!$B$7:$R$2292,10,0)</f>
        <v>18.942799999999998</v>
      </c>
      <c r="E9" s="66">
        <f t="shared" si="0"/>
        <v>6</v>
      </c>
      <c r="F9" s="65">
        <f>VLOOKUP($A9,'Return Data'!$B$7:$R$2292,11,0)</f>
        <v>15.9903</v>
      </c>
      <c r="G9" s="66">
        <f t="shared" si="1"/>
        <v>6</v>
      </c>
      <c r="H9" s="65">
        <f>VLOOKUP($A9,'Return Data'!$B$7:$R$2292,12,0)</f>
        <v>12.1997</v>
      </c>
      <c r="I9" s="66">
        <f t="shared" si="2"/>
        <v>7</v>
      </c>
      <c r="J9" s="65">
        <f>VLOOKUP($A9,'Return Data'!$B$7:$R$2292,13,0)</f>
        <v>17.185199999999998</v>
      </c>
      <c r="K9" s="66">
        <f t="shared" si="3"/>
        <v>7</v>
      </c>
      <c r="L9" s="65">
        <f>VLOOKUP($A9,'Return Data'!$B$7:$R$2292,17,0)</f>
        <v>13.287800000000001</v>
      </c>
      <c r="M9" s="66">
        <f t="shared" si="4"/>
        <v>5</v>
      </c>
      <c r="N9" s="65">
        <f>VLOOKUP($A9,'Return Data'!$B$7:$R$2292,14,0)</f>
        <v>9.6859000000000002</v>
      </c>
      <c r="O9" s="66">
        <f t="shared" si="5"/>
        <v>10</v>
      </c>
      <c r="P9" s="65">
        <f>VLOOKUP($A9,'Return Data'!$B$7:$R$2292,15,0)</f>
        <v>7.4805999999999999</v>
      </c>
      <c r="Q9" s="66">
        <f t="shared" si="6"/>
        <v>8</v>
      </c>
      <c r="R9" s="65">
        <f>VLOOKUP($A9,'Return Data'!$B$7:$R$2292,16,0)</f>
        <v>8.2405000000000008</v>
      </c>
      <c r="S9" s="67">
        <f t="shared" si="7"/>
        <v>14</v>
      </c>
    </row>
    <row r="10" spans="1:20" x14ac:dyDescent="0.3">
      <c r="A10" s="63" t="s">
        <v>1636</v>
      </c>
      <c r="B10" s="64">
        <f>VLOOKUP($A10,'Return Data'!$B$7:$R$2292,3,0)</f>
        <v>44477</v>
      </c>
      <c r="C10" s="65">
        <f>VLOOKUP($A10,'Return Data'!$B$7:$R$2292,4,0)</f>
        <v>30.7881</v>
      </c>
      <c r="D10" s="65">
        <f>VLOOKUP($A10,'Return Data'!$B$7:$R$2292,10,0)</f>
        <v>14.8857</v>
      </c>
      <c r="E10" s="66">
        <f t="shared" si="0"/>
        <v>13</v>
      </c>
      <c r="F10" s="65">
        <f>VLOOKUP($A10,'Return Data'!$B$7:$R$2292,11,0)</f>
        <v>10.6052</v>
      </c>
      <c r="G10" s="66">
        <f t="shared" si="1"/>
        <v>20</v>
      </c>
      <c r="H10" s="65">
        <f>VLOOKUP($A10,'Return Data'!$B$7:$R$2292,12,0)</f>
        <v>6.4082999999999997</v>
      </c>
      <c r="I10" s="66">
        <f t="shared" si="2"/>
        <v>20</v>
      </c>
      <c r="J10" s="65">
        <f>VLOOKUP($A10,'Return Data'!$B$7:$R$2292,13,0)</f>
        <v>10.6709</v>
      </c>
      <c r="K10" s="66">
        <f t="shared" si="3"/>
        <v>18</v>
      </c>
      <c r="L10" s="65">
        <f>VLOOKUP($A10,'Return Data'!$B$7:$R$2292,17,0)</f>
        <v>10.668200000000001</v>
      </c>
      <c r="M10" s="66">
        <f t="shared" si="4"/>
        <v>12</v>
      </c>
      <c r="N10" s="65">
        <f>VLOOKUP($A10,'Return Data'!$B$7:$R$2292,14,0)</f>
        <v>11.897600000000001</v>
      </c>
      <c r="O10" s="66">
        <f t="shared" si="5"/>
        <v>4</v>
      </c>
      <c r="P10" s="65">
        <f>VLOOKUP($A10,'Return Data'!$B$7:$R$2292,15,0)</f>
        <v>8.3054000000000006</v>
      </c>
      <c r="Q10" s="66">
        <f t="shared" si="6"/>
        <v>4</v>
      </c>
      <c r="R10" s="65">
        <f>VLOOKUP($A10,'Return Data'!$B$7:$R$2292,16,0)</f>
        <v>6.8000999999999996</v>
      </c>
      <c r="S10" s="67">
        <f t="shared" si="7"/>
        <v>19</v>
      </c>
    </row>
    <row r="11" spans="1:20" x14ac:dyDescent="0.3">
      <c r="A11" s="63" t="s">
        <v>1637</v>
      </c>
      <c r="B11" s="64">
        <f>VLOOKUP($A11,'Return Data'!$B$7:$R$2292,3,0)</f>
        <v>44477</v>
      </c>
      <c r="C11" s="65">
        <f>VLOOKUP($A11,'Return Data'!$B$7:$R$2292,4,0)</f>
        <v>34.972299999999997</v>
      </c>
      <c r="D11" s="65">
        <f>VLOOKUP($A11,'Return Data'!$B$7:$R$2292,10,0)</f>
        <v>13.5952</v>
      </c>
      <c r="E11" s="66">
        <f t="shared" si="0"/>
        <v>16</v>
      </c>
      <c r="F11" s="65">
        <f>VLOOKUP($A11,'Return Data'!$B$7:$R$2292,11,0)</f>
        <v>11.4337</v>
      </c>
      <c r="G11" s="66">
        <f t="shared" si="1"/>
        <v>15</v>
      </c>
      <c r="H11" s="65">
        <f>VLOOKUP($A11,'Return Data'!$B$7:$R$2292,12,0)</f>
        <v>8.0061999999999998</v>
      </c>
      <c r="I11" s="66">
        <f t="shared" si="2"/>
        <v>16</v>
      </c>
      <c r="J11" s="65">
        <f>VLOOKUP($A11,'Return Data'!$B$7:$R$2292,13,0)</f>
        <v>12.173400000000001</v>
      </c>
      <c r="K11" s="66">
        <f t="shared" si="3"/>
        <v>15</v>
      </c>
      <c r="L11" s="65">
        <f>VLOOKUP($A11,'Return Data'!$B$7:$R$2292,17,0)</f>
        <v>9.4586000000000006</v>
      </c>
      <c r="M11" s="66">
        <f t="shared" si="4"/>
        <v>15</v>
      </c>
      <c r="N11" s="65">
        <f>VLOOKUP($A11,'Return Data'!$B$7:$R$2292,14,0)</f>
        <v>9.1372999999999998</v>
      </c>
      <c r="O11" s="66">
        <f t="shared" si="5"/>
        <v>13</v>
      </c>
      <c r="P11" s="65">
        <f>VLOOKUP($A11,'Return Data'!$B$7:$R$2292,15,0)</f>
        <v>7.1288999999999998</v>
      </c>
      <c r="Q11" s="66">
        <f t="shared" si="6"/>
        <v>11</v>
      </c>
      <c r="R11" s="65">
        <f>VLOOKUP($A11,'Return Data'!$B$7:$R$2292,16,0)</f>
        <v>7.6182999999999996</v>
      </c>
      <c r="S11" s="67">
        <f t="shared" si="7"/>
        <v>16</v>
      </c>
    </row>
    <row r="12" spans="1:20" x14ac:dyDescent="0.3">
      <c r="A12" s="63" t="s">
        <v>1638</v>
      </c>
      <c r="B12" s="64">
        <f>VLOOKUP($A12,'Return Data'!$B$7:$R$2292,3,0)</f>
        <v>44477</v>
      </c>
      <c r="C12" s="65">
        <f>VLOOKUP($A12,'Return Data'!$B$7:$R$2292,4,0)</f>
        <v>23.028099999999998</v>
      </c>
      <c r="D12" s="65">
        <f>VLOOKUP($A12,'Return Data'!$B$7:$R$2292,10,0)</f>
        <v>15.702</v>
      </c>
      <c r="E12" s="66">
        <f t="shared" si="0"/>
        <v>10</v>
      </c>
      <c r="F12" s="65">
        <f>VLOOKUP($A12,'Return Data'!$B$7:$R$2292,11,0)</f>
        <v>14.112500000000001</v>
      </c>
      <c r="G12" s="66">
        <f t="shared" si="1"/>
        <v>11</v>
      </c>
      <c r="H12" s="65">
        <f>VLOOKUP($A12,'Return Data'!$B$7:$R$2292,12,0)</f>
        <v>10.331300000000001</v>
      </c>
      <c r="I12" s="66">
        <f t="shared" si="2"/>
        <v>11</v>
      </c>
      <c r="J12" s="65">
        <f>VLOOKUP($A12,'Return Data'!$B$7:$R$2292,13,0)</f>
        <v>12.001099999999999</v>
      </c>
      <c r="K12" s="66">
        <f t="shared" si="3"/>
        <v>16</v>
      </c>
      <c r="L12" s="65">
        <f>VLOOKUP($A12,'Return Data'!$B$7:$R$2292,17,0)</f>
        <v>11.624599999999999</v>
      </c>
      <c r="M12" s="66">
        <f t="shared" si="4"/>
        <v>10</v>
      </c>
      <c r="N12" s="65">
        <f>VLOOKUP($A12,'Return Data'!$B$7:$R$2292,14,0)</f>
        <v>4.7297000000000002</v>
      </c>
      <c r="O12" s="66">
        <f t="shared" si="5"/>
        <v>19</v>
      </c>
      <c r="P12" s="65">
        <f>VLOOKUP($A12,'Return Data'!$B$7:$R$2292,15,0)</f>
        <v>4.3630000000000004</v>
      </c>
      <c r="Q12" s="66">
        <f t="shared" si="6"/>
        <v>19</v>
      </c>
      <c r="R12" s="65">
        <f>VLOOKUP($A12,'Return Data'!$B$7:$R$2292,16,0)</f>
        <v>6.8625999999999996</v>
      </c>
      <c r="S12" s="67">
        <f t="shared" si="7"/>
        <v>18</v>
      </c>
    </row>
    <row r="13" spans="1:20" x14ac:dyDescent="0.3">
      <c r="A13" s="63" t="s">
        <v>1639</v>
      </c>
      <c r="B13" s="64">
        <f>VLOOKUP($A13,'Return Data'!$B$7:$R$2292,3,0)</f>
        <v>44477</v>
      </c>
      <c r="C13" s="65">
        <f>VLOOKUP($A13,'Return Data'!$B$7:$R$2292,4,0)</f>
        <v>86.793096490041705</v>
      </c>
      <c r="D13" s="65">
        <f>VLOOKUP($A13,'Return Data'!$B$7:$R$2292,10,0)</f>
        <v>14.0246</v>
      </c>
      <c r="E13" s="66">
        <f t="shared" si="0"/>
        <v>15</v>
      </c>
      <c r="F13" s="65">
        <f>VLOOKUP($A13,'Return Data'!$B$7:$R$2292,11,0)</f>
        <v>14.9056</v>
      </c>
      <c r="G13" s="66">
        <f t="shared" si="1"/>
        <v>8</v>
      </c>
      <c r="H13" s="65">
        <f>VLOOKUP($A13,'Return Data'!$B$7:$R$2292,12,0)</f>
        <v>11.857799999999999</v>
      </c>
      <c r="I13" s="66">
        <f t="shared" si="2"/>
        <v>8</v>
      </c>
      <c r="J13" s="65">
        <f>VLOOKUP($A13,'Return Data'!$B$7:$R$2292,13,0)</f>
        <v>15.7659</v>
      </c>
      <c r="K13" s="66">
        <f t="shared" si="3"/>
        <v>8</v>
      </c>
      <c r="L13" s="65">
        <f>VLOOKUP($A13,'Return Data'!$B$7:$R$2292,17,0)</f>
        <v>13.649800000000001</v>
      </c>
      <c r="M13" s="66">
        <f t="shared" si="4"/>
        <v>4</v>
      </c>
      <c r="N13" s="65">
        <f>VLOOKUP($A13,'Return Data'!$B$7:$R$2292,14,0)</f>
        <v>12.7758</v>
      </c>
      <c r="O13" s="66">
        <f t="shared" si="5"/>
        <v>2</v>
      </c>
      <c r="P13" s="65">
        <f>VLOOKUP($A13,'Return Data'!$B$7:$R$2292,15,0)</f>
        <v>8.8265999999999991</v>
      </c>
      <c r="Q13" s="66">
        <f t="shared" si="6"/>
        <v>3</v>
      </c>
      <c r="R13" s="65">
        <f>VLOOKUP($A13,'Return Data'!$B$7:$R$2292,16,0)</f>
        <v>8.6425000000000001</v>
      </c>
      <c r="S13" s="67">
        <f t="shared" si="7"/>
        <v>9</v>
      </c>
    </row>
    <row r="14" spans="1:20" x14ac:dyDescent="0.3">
      <c r="A14" s="63" t="s">
        <v>1640</v>
      </c>
      <c r="B14" s="64">
        <f>VLOOKUP($A14,'Return Data'!$B$7:$R$2292,3,0)</f>
        <v>44477</v>
      </c>
      <c r="C14" s="65">
        <f>VLOOKUP($A14,'Return Data'!$B$7:$R$2292,4,0)</f>
        <v>43.9831</v>
      </c>
      <c r="D14" s="65">
        <f>VLOOKUP($A14,'Return Data'!$B$7:$R$2292,10,0)</f>
        <v>10.772600000000001</v>
      </c>
      <c r="E14" s="66">
        <f t="shared" si="0"/>
        <v>21</v>
      </c>
      <c r="F14" s="65">
        <f>VLOOKUP($A14,'Return Data'!$B$7:$R$2292,11,0)</f>
        <v>11.987</v>
      </c>
      <c r="G14" s="66">
        <f t="shared" si="1"/>
        <v>14</v>
      </c>
      <c r="H14" s="65">
        <f>VLOOKUP($A14,'Return Data'!$B$7:$R$2292,12,0)</f>
        <v>10.247400000000001</v>
      </c>
      <c r="I14" s="66">
        <f t="shared" si="2"/>
        <v>12</v>
      </c>
      <c r="J14" s="65">
        <f>VLOOKUP($A14,'Return Data'!$B$7:$R$2292,13,0)</f>
        <v>14.021800000000001</v>
      </c>
      <c r="K14" s="66">
        <f t="shared" si="3"/>
        <v>12</v>
      </c>
      <c r="L14" s="65">
        <f>VLOOKUP($A14,'Return Data'!$B$7:$R$2292,17,0)</f>
        <v>10.5235</v>
      </c>
      <c r="M14" s="66">
        <f t="shared" si="4"/>
        <v>13</v>
      </c>
      <c r="N14" s="65">
        <f>VLOOKUP($A14,'Return Data'!$B$7:$R$2292,14,0)</f>
        <v>8.8024000000000004</v>
      </c>
      <c r="O14" s="66">
        <f t="shared" si="5"/>
        <v>16</v>
      </c>
      <c r="P14" s="65">
        <f>VLOOKUP($A14,'Return Data'!$B$7:$R$2292,15,0)</f>
        <v>5.5456000000000003</v>
      </c>
      <c r="Q14" s="66">
        <f t="shared" si="6"/>
        <v>18</v>
      </c>
      <c r="R14" s="65">
        <f>VLOOKUP($A14,'Return Data'!$B$7:$R$2292,16,0)</f>
        <v>8.9192999999999998</v>
      </c>
      <c r="S14" s="67">
        <f t="shared" si="7"/>
        <v>7</v>
      </c>
    </row>
    <row r="15" spans="1:20" x14ac:dyDescent="0.3">
      <c r="A15" s="63" t="s">
        <v>1641</v>
      </c>
      <c r="B15" s="64">
        <f>VLOOKUP($A15,'Return Data'!$B$7:$R$2292,3,0)</f>
        <v>44477</v>
      </c>
      <c r="C15" s="65">
        <f>VLOOKUP($A15,'Return Data'!$B$7:$R$2292,4,0)</f>
        <v>67.962599999999995</v>
      </c>
      <c r="D15" s="65">
        <f>VLOOKUP($A15,'Return Data'!$B$7:$R$2292,10,0)</f>
        <v>11.524800000000001</v>
      </c>
      <c r="E15" s="66">
        <f t="shared" si="0"/>
        <v>19</v>
      </c>
      <c r="F15" s="65">
        <f>VLOOKUP($A15,'Return Data'!$B$7:$R$2292,11,0)</f>
        <v>10.950100000000001</v>
      </c>
      <c r="G15" s="66">
        <f t="shared" si="1"/>
        <v>18</v>
      </c>
      <c r="H15" s="65">
        <f>VLOOKUP($A15,'Return Data'!$B$7:$R$2292,12,0)</f>
        <v>9.1569000000000003</v>
      </c>
      <c r="I15" s="66">
        <f t="shared" si="2"/>
        <v>15</v>
      </c>
      <c r="J15" s="65">
        <f>VLOOKUP($A15,'Return Data'!$B$7:$R$2292,13,0)</f>
        <v>14.271100000000001</v>
      </c>
      <c r="K15" s="66">
        <f t="shared" si="3"/>
        <v>11</v>
      </c>
      <c r="L15" s="65">
        <f>VLOOKUP($A15,'Return Data'!$B$7:$R$2292,17,0)</f>
        <v>9.2867999999999995</v>
      </c>
      <c r="M15" s="66">
        <f t="shared" si="4"/>
        <v>17</v>
      </c>
      <c r="N15" s="65">
        <f>VLOOKUP($A15,'Return Data'!$B$7:$R$2292,14,0)</f>
        <v>8.9907000000000004</v>
      </c>
      <c r="O15" s="66">
        <f t="shared" si="5"/>
        <v>14</v>
      </c>
      <c r="P15" s="65">
        <f>VLOOKUP($A15,'Return Data'!$B$7:$R$2292,15,0)</f>
        <v>6.6204000000000001</v>
      </c>
      <c r="Q15" s="66">
        <f t="shared" si="6"/>
        <v>15</v>
      </c>
      <c r="R15" s="65">
        <f>VLOOKUP($A15,'Return Data'!$B$7:$R$2292,16,0)</f>
        <v>9.5353999999999992</v>
      </c>
      <c r="S15" s="67">
        <f t="shared" si="7"/>
        <v>5</v>
      </c>
    </row>
    <row r="16" spans="1:20" x14ac:dyDescent="0.3">
      <c r="A16" s="63" t="s">
        <v>1643</v>
      </c>
      <c r="B16" s="64">
        <f>VLOOKUP($A16,'Return Data'!$B$7:$R$2292,3,0)</f>
        <v>44477</v>
      </c>
      <c r="C16" s="65">
        <f>VLOOKUP($A16,'Return Data'!$B$7:$R$2292,4,0)</f>
        <v>59.248399999999997</v>
      </c>
      <c r="D16" s="65">
        <f>VLOOKUP($A16,'Return Data'!$B$7:$R$2292,10,0)</f>
        <v>17.612300000000001</v>
      </c>
      <c r="E16" s="66">
        <f t="shared" si="0"/>
        <v>9</v>
      </c>
      <c r="F16" s="65">
        <f>VLOOKUP($A16,'Return Data'!$B$7:$R$2292,11,0)</f>
        <v>18.396999999999998</v>
      </c>
      <c r="G16" s="66">
        <f t="shared" si="1"/>
        <v>4</v>
      </c>
      <c r="H16" s="65">
        <f>VLOOKUP($A16,'Return Data'!$B$7:$R$2292,12,0)</f>
        <v>15.7514</v>
      </c>
      <c r="I16" s="66">
        <f t="shared" si="2"/>
        <v>3</v>
      </c>
      <c r="J16" s="65">
        <f>VLOOKUP($A16,'Return Data'!$B$7:$R$2292,13,0)</f>
        <v>22.967400000000001</v>
      </c>
      <c r="K16" s="66">
        <f t="shared" si="3"/>
        <v>2</v>
      </c>
      <c r="L16" s="65">
        <f>VLOOKUP($A16,'Return Data'!$B$7:$R$2292,17,0)</f>
        <v>13.719799999999999</v>
      </c>
      <c r="M16" s="66">
        <f t="shared" si="4"/>
        <v>3</v>
      </c>
      <c r="N16" s="65">
        <f>VLOOKUP($A16,'Return Data'!$B$7:$R$2292,14,0)</f>
        <v>11.529199999999999</v>
      </c>
      <c r="O16" s="66">
        <f t="shared" si="5"/>
        <v>5</v>
      </c>
      <c r="P16" s="65">
        <f>VLOOKUP($A16,'Return Data'!$B$7:$R$2292,15,0)</f>
        <v>8.0938999999999997</v>
      </c>
      <c r="Q16" s="66">
        <f t="shared" si="6"/>
        <v>6</v>
      </c>
      <c r="R16" s="65">
        <f>VLOOKUP($A16,'Return Data'!$B$7:$R$2292,16,0)</f>
        <v>10.513500000000001</v>
      </c>
      <c r="S16" s="67">
        <f t="shared" si="7"/>
        <v>1</v>
      </c>
    </row>
    <row r="17" spans="1:19" x14ac:dyDescent="0.3">
      <c r="A17" s="63" t="s">
        <v>1644</v>
      </c>
      <c r="B17" s="64">
        <f>VLOOKUP($A17,'Return Data'!$B$7:$R$2292,3,0)</f>
        <v>44477</v>
      </c>
      <c r="C17" s="65">
        <f>VLOOKUP($A17,'Return Data'!$B$7:$R$2292,4,0)</f>
        <v>46.217100000000002</v>
      </c>
      <c r="D17" s="65">
        <f>VLOOKUP($A17,'Return Data'!$B$7:$R$2292,10,0)</f>
        <v>19.0943</v>
      </c>
      <c r="E17" s="66">
        <f t="shared" si="0"/>
        <v>5</v>
      </c>
      <c r="F17" s="65">
        <f>VLOOKUP($A17,'Return Data'!$B$7:$R$2292,11,0)</f>
        <v>14.630100000000001</v>
      </c>
      <c r="G17" s="66">
        <f t="shared" si="1"/>
        <v>10</v>
      </c>
      <c r="H17" s="65">
        <f>VLOOKUP($A17,'Return Data'!$B$7:$R$2292,12,0)</f>
        <v>9.7584</v>
      </c>
      <c r="I17" s="66">
        <f t="shared" si="2"/>
        <v>14</v>
      </c>
      <c r="J17" s="65">
        <f>VLOOKUP($A17,'Return Data'!$B$7:$R$2292,13,0)</f>
        <v>14.543100000000001</v>
      </c>
      <c r="K17" s="66">
        <f t="shared" si="3"/>
        <v>10</v>
      </c>
      <c r="L17" s="65">
        <f>VLOOKUP($A17,'Return Data'!$B$7:$R$2292,17,0)</f>
        <v>11.156700000000001</v>
      </c>
      <c r="M17" s="66">
        <f t="shared" si="4"/>
        <v>11</v>
      </c>
      <c r="N17" s="65">
        <f>VLOOKUP($A17,'Return Data'!$B$7:$R$2292,14,0)</f>
        <v>10.675800000000001</v>
      </c>
      <c r="O17" s="66">
        <f t="shared" si="5"/>
        <v>7</v>
      </c>
      <c r="P17" s="65">
        <f>VLOOKUP($A17,'Return Data'!$B$7:$R$2292,15,0)</f>
        <v>7.1413000000000002</v>
      </c>
      <c r="Q17" s="66">
        <f t="shared" si="6"/>
        <v>10</v>
      </c>
      <c r="R17" s="65">
        <f>VLOOKUP($A17,'Return Data'!$B$7:$R$2292,16,0)</f>
        <v>9.0693000000000001</v>
      </c>
      <c r="S17" s="67">
        <f t="shared" si="7"/>
        <v>6</v>
      </c>
    </row>
    <row r="18" spans="1:19" x14ac:dyDescent="0.3">
      <c r="A18" s="63" t="s">
        <v>1645</v>
      </c>
      <c r="B18" s="64">
        <f>VLOOKUP($A18,'Return Data'!$B$7:$R$2292,3,0)</f>
        <v>44477</v>
      </c>
      <c r="C18" s="65">
        <f>VLOOKUP($A18,'Return Data'!$B$7:$R$2292,4,0)</f>
        <v>55.038899999999998</v>
      </c>
      <c r="D18" s="65">
        <f>VLOOKUP($A18,'Return Data'!$B$7:$R$2292,10,0)</f>
        <v>19.770199999999999</v>
      </c>
      <c r="E18" s="66">
        <f t="shared" si="0"/>
        <v>4</v>
      </c>
      <c r="F18" s="65">
        <f>VLOOKUP($A18,'Return Data'!$B$7:$R$2292,11,0)</f>
        <v>14.691700000000001</v>
      </c>
      <c r="G18" s="66">
        <f t="shared" si="1"/>
        <v>9</v>
      </c>
      <c r="H18" s="65">
        <f>VLOOKUP($A18,'Return Data'!$B$7:$R$2292,12,0)</f>
        <v>11.2524</v>
      </c>
      <c r="I18" s="66">
        <f t="shared" si="2"/>
        <v>9</v>
      </c>
      <c r="J18" s="65">
        <f>VLOOKUP($A18,'Return Data'!$B$7:$R$2292,13,0)</f>
        <v>14.547000000000001</v>
      </c>
      <c r="K18" s="66">
        <f t="shared" si="3"/>
        <v>9</v>
      </c>
      <c r="L18" s="65">
        <f>VLOOKUP($A18,'Return Data'!$B$7:$R$2292,17,0)</f>
        <v>12.1999</v>
      </c>
      <c r="M18" s="66">
        <f t="shared" si="4"/>
        <v>9</v>
      </c>
      <c r="N18" s="65">
        <f>VLOOKUP($A18,'Return Data'!$B$7:$R$2292,14,0)</f>
        <v>11.304600000000001</v>
      </c>
      <c r="O18" s="66">
        <f t="shared" si="5"/>
        <v>6</v>
      </c>
      <c r="P18" s="65">
        <f>VLOOKUP($A18,'Return Data'!$B$7:$R$2292,15,0)</f>
        <v>9.4047000000000001</v>
      </c>
      <c r="Q18" s="66">
        <f t="shared" si="6"/>
        <v>1</v>
      </c>
      <c r="R18" s="65">
        <f>VLOOKUP($A18,'Return Data'!$B$7:$R$2292,16,0)</f>
        <v>10.2135</v>
      </c>
      <c r="S18" s="67">
        <f t="shared" si="7"/>
        <v>2</v>
      </c>
    </row>
    <row r="19" spans="1:19" x14ac:dyDescent="0.3">
      <c r="A19" s="63" t="s">
        <v>1646</v>
      </c>
      <c r="B19" s="64">
        <f>VLOOKUP($A19,'Return Data'!$B$7:$R$2292,3,0)</f>
        <v>44477</v>
      </c>
      <c r="C19" s="65">
        <f>VLOOKUP($A19,'Return Data'!$B$7:$R$2292,4,0)</f>
        <v>26.069800000000001</v>
      </c>
      <c r="D19" s="65">
        <f>VLOOKUP($A19,'Return Data'!$B$7:$R$2292,10,0)</f>
        <v>14.2075</v>
      </c>
      <c r="E19" s="66">
        <f t="shared" si="0"/>
        <v>14</v>
      </c>
      <c r="F19" s="65">
        <f>VLOOKUP($A19,'Return Data'!$B$7:$R$2292,11,0)</f>
        <v>10.763299999999999</v>
      </c>
      <c r="G19" s="66">
        <f t="shared" si="1"/>
        <v>19</v>
      </c>
      <c r="H19" s="65">
        <f>VLOOKUP($A19,'Return Data'!$B$7:$R$2292,12,0)</f>
        <v>7.4695</v>
      </c>
      <c r="I19" s="66">
        <f t="shared" si="2"/>
        <v>18</v>
      </c>
      <c r="J19" s="65">
        <f>VLOOKUP($A19,'Return Data'!$B$7:$R$2292,13,0)</f>
        <v>10.6425</v>
      </c>
      <c r="K19" s="66">
        <f t="shared" si="3"/>
        <v>19</v>
      </c>
      <c r="L19" s="65">
        <f>VLOOKUP($A19,'Return Data'!$B$7:$R$2292,17,0)</f>
        <v>8.6771999999999991</v>
      </c>
      <c r="M19" s="66">
        <f t="shared" si="4"/>
        <v>18</v>
      </c>
      <c r="N19" s="65">
        <f>VLOOKUP($A19,'Return Data'!$B$7:$R$2292,14,0)</f>
        <v>8.8777000000000008</v>
      </c>
      <c r="O19" s="66">
        <f t="shared" si="5"/>
        <v>15</v>
      </c>
      <c r="P19" s="65">
        <f>VLOOKUP($A19,'Return Data'!$B$7:$R$2292,15,0)</f>
        <v>6.7417999999999996</v>
      </c>
      <c r="Q19" s="66">
        <f t="shared" si="6"/>
        <v>13</v>
      </c>
      <c r="R19" s="65">
        <f>VLOOKUP($A19,'Return Data'!$B$7:$R$2292,16,0)</f>
        <v>8.5920000000000005</v>
      </c>
      <c r="S19" s="67">
        <f t="shared" si="7"/>
        <v>10</v>
      </c>
    </row>
    <row r="20" spans="1:19" x14ac:dyDescent="0.3">
      <c r="A20" s="63" t="s">
        <v>1647</v>
      </c>
      <c r="B20" s="64">
        <f>VLOOKUP($A20,'Return Data'!$B$7:$R$2292,3,0)</f>
        <v>0</v>
      </c>
      <c r="C20" s="65">
        <f>VLOOKUP($A20,'Return Data'!$B$7:$R$2292,4,0)</f>
        <v>0</v>
      </c>
      <c r="D20" s="65">
        <f>VLOOKUP($A20,'Return Data'!$B$7:$R$2292,10,0)</f>
        <v>0</v>
      </c>
      <c r="E20" s="66">
        <f t="shared" si="0"/>
        <v>22</v>
      </c>
      <c r="F20" s="65">
        <f>VLOOKUP($A20,'Return Data'!$B$7:$R$2292,11,0)</f>
        <v>0</v>
      </c>
      <c r="G20" s="66">
        <f t="shared" si="1"/>
        <v>22</v>
      </c>
      <c r="H20" s="65">
        <f>VLOOKUP($A20,'Return Data'!$B$7:$R$2292,12,0)</f>
        <v>0</v>
      </c>
      <c r="I20" s="66">
        <f t="shared" si="2"/>
        <v>21</v>
      </c>
      <c r="J20" s="65">
        <f>VLOOKUP($A20,'Return Data'!$B$7:$R$2292,13,0)</f>
        <v>0</v>
      </c>
      <c r="K20" s="66">
        <f t="shared" si="3"/>
        <v>21</v>
      </c>
      <c r="L20" s="65">
        <f>VLOOKUP($A20,'Return Data'!$B$7:$R$2292,17,0)</f>
        <v>0</v>
      </c>
      <c r="M20" s="66">
        <f t="shared" si="4"/>
        <v>21</v>
      </c>
      <c r="N20" s="65">
        <f>VLOOKUP($A20,'Return Data'!$B$7:$R$2292,14,0)</f>
        <v>0</v>
      </c>
      <c r="O20" s="66">
        <f t="shared" si="5"/>
        <v>21</v>
      </c>
      <c r="P20" s="65">
        <f>VLOOKUP($A20,'Return Data'!$B$7:$R$2292,15,0)</f>
        <v>0</v>
      </c>
      <c r="Q20" s="66">
        <f t="shared" si="6"/>
        <v>21</v>
      </c>
      <c r="R20" s="65">
        <f>VLOOKUP($A20,'Return Data'!$B$7:$R$2292,16,0)</f>
        <v>0</v>
      </c>
      <c r="S20" s="67">
        <f t="shared" si="7"/>
        <v>21</v>
      </c>
    </row>
    <row r="21" spans="1:19" x14ac:dyDescent="0.3">
      <c r="A21" s="63" t="s">
        <v>1648</v>
      </c>
      <c r="B21" s="64">
        <f>VLOOKUP($A21,'Return Data'!$B$7:$R$2292,3,0)</f>
        <v>44477</v>
      </c>
      <c r="C21" s="65">
        <f>VLOOKUP($A21,'Return Data'!$B$7:$R$2292,4,0)</f>
        <v>42.698599999999999</v>
      </c>
      <c r="D21" s="65">
        <f>VLOOKUP($A21,'Return Data'!$B$7:$R$2292,10,0)</f>
        <v>23.911899999999999</v>
      </c>
      <c r="E21" s="66">
        <f t="shared" si="0"/>
        <v>3</v>
      </c>
      <c r="F21" s="65">
        <f>VLOOKUP($A21,'Return Data'!$B$7:$R$2292,11,0)</f>
        <v>18.753699999999998</v>
      </c>
      <c r="G21" s="66">
        <f t="shared" si="1"/>
        <v>3</v>
      </c>
      <c r="H21" s="65">
        <f>VLOOKUP($A21,'Return Data'!$B$7:$R$2292,12,0)</f>
        <v>15.640700000000001</v>
      </c>
      <c r="I21" s="66">
        <f t="shared" si="2"/>
        <v>4</v>
      </c>
      <c r="J21" s="65">
        <f>VLOOKUP($A21,'Return Data'!$B$7:$R$2292,13,0)</f>
        <v>21.515799999999999</v>
      </c>
      <c r="K21" s="66">
        <f t="shared" si="3"/>
        <v>5</v>
      </c>
      <c r="L21" s="65">
        <f>VLOOKUP($A21,'Return Data'!$B$7:$R$2292,17,0)</f>
        <v>15.5097</v>
      </c>
      <c r="M21" s="66">
        <f t="shared" si="4"/>
        <v>1</v>
      </c>
      <c r="N21" s="65">
        <f>VLOOKUP($A21,'Return Data'!$B$7:$R$2292,14,0)</f>
        <v>14.098699999999999</v>
      </c>
      <c r="O21" s="66">
        <f t="shared" si="5"/>
        <v>1</v>
      </c>
      <c r="P21" s="65">
        <f>VLOOKUP($A21,'Return Data'!$B$7:$R$2292,15,0)</f>
        <v>9.2883999999999993</v>
      </c>
      <c r="Q21" s="66">
        <f t="shared" si="6"/>
        <v>2</v>
      </c>
      <c r="R21" s="65">
        <f>VLOOKUP($A21,'Return Data'!$B$7:$R$2292,16,0)</f>
        <v>8.4655000000000005</v>
      </c>
      <c r="S21" s="67">
        <f t="shared" si="7"/>
        <v>11</v>
      </c>
    </row>
    <row r="22" spans="1:19" x14ac:dyDescent="0.3">
      <c r="A22" s="63" t="s">
        <v>1649</v>
      </c>
      <c r="B22" s="64">
        <f>VLOOKUP($A22,'Return Data'!$B$7:$R$2292,3,0)</f>
        <v>44477</v>
      </c>
      <c r="C22" s="65">
        <f>VLOOKUP($A22,'Return Data'!$B$7:$R$2292,4,0)</f>
        <v>43.151499999999999</v>
      </c>
      <c r="D22" s="65">
        <f>VLOOKUP($A22,'Return Data'!$B$7:$R$2292,10,0)</f>
        <v>15.078799999999999</v>
      </c>
      <c r="E22" s="66">
        <f t="shared" si="0"/>
        <v>12</v>
      </c>
      <c r="F22" s="65">
        <f>VLOOKUP($A22,'Return Data'!$B$7:$R$2292,11,0)</f>
        <v>13.2597</v>
      </c>
      <c r="G22" s="66">
        <f t="shared" si="1"/>
        <v>12</v>
      </c>
      <c r="H22" s="65">
        <f>VLOOKUP($A22,'Return Data'!$B$7:$R$2292,12,0)</f>
        <v>10.048</v>
      </c>
      <c r="I22" s="66">
        <f t="shared" si="2"/>
        <v>13</v>
      </c>
      <c r="J22" s="65">
        <f>VLOOKUP($A22,'Return Data'!$B$7:$R$2292,13,0)</f>
        <v>13.164099999999999</v>
      </c>
      <c r="K22" s="66">
        <f t="shared" si="3"/>
        <v>14</v>
      </c>
      <c r="L22" s="65">
        <f>VLOOKUP($A22,'Return Data'!$B$7:$R$2292,17,0)</f>
        <v>9.6092999999999993</v>
      </c>
      <c r="M22" s="66">
        <f t="shared" si="4"/>
        <v>14</v>
      </c>
      <c r="N22" s="65">
        <f>VLOOKUP($A22,'Return Data'!$B$7:$R$2292,14,0)</f>
        <v>9.7184000000000008</v>
      </c>
      <c r="O22" s="66">
        <f t="shared" si="5"/>
        <v>9</v>
      </c>
      <c r="P22" s="65">
        <f>VLOOKUP($A22,'Return Data'!$B$7:$R$2292,15,0)</f>
        <v>7.0289000000000001</v>
      </c>
      <c r="Q22" s="66">
        <f t="shared" si="6"/>
        <v>12</v>
      </c>
      <c r="R22" s="65">
        <f>VLOOKUP($A22,'Return Data'!$B$7:$R$2292,16,0)</f>
        <v>6.1311999999999998</v>
      </c>
      <c r="S22" s="67">
        <f t="shared" si="7"/>
        <v>20</v>
      </c>
    </row>
    <row r="23" spans="1:19" x14ac:dyDescent="0.3">
      <c r="A23" s="63" t="s">
        <v>1650</v>
      </c>
      <c r="B23" s="64">
        <f>VLOOKUP($A23,'Return Data'!$B$7:$R$2292,3,0)</f>
        <v>44477</v>
      </c>
      <c r="C23" s="65">
        <f>VLOOKUP($A23,'Return Data'!$B$7:$R$2292,4,0)</f>
        <v>67.229699999999994</v>
      </c>
      <c r="D23" s="65">
        <f>VLOOKUP($A23,'Return Data'!$B$7:$R$2292,10,0)</f>
        <v>15.5541</v>
      </c>
      <c r="E23" s="66">
        <f t="shared" si="0"/>
        <v>11</v>
      </c>
      <c r="F23" s="65">
        <f>VLOOKUP($A23,'Return Data'!$B$7:$R$2292,11,0)</f>
        <v>11.2226</v>
      </c>
      <c r="G23" s="66">
        <f t="shared" si="1"/>
        <v>16</v>
      </c>
      <c r="H23" s="65">
        <f>VLOOKUP($A23,'Return Data'!$B$7:$R$2292,12,0)</f>
        <v>7.3659999999999997</v>
      </c>
      <c r="I23" s="66">
        <f t="shared" si="2"/>
        <v>19</v>
      </c>
      <c r="J23" s="65">
        <f>VLOOKUP($A23,'Return Data'!$B$7:$R$2292,13,0)</f>
        <v>11.020200000000001</v>
      </c>
      <c r="K23" s="66">
        <f t="shared" si="3"/>
        <v>17</v>
      </c>
      <c r="L23" s="65">
        <f>VLOOKUP($A23,'Return Data'!$B$7:$R$2292,17,0)</f>
        <v>9.4158000000000008</v>
      </c>
      <c r="M23" s="66">
        <f t="shared" si="4"/>
        <v>16</v>
      </c>
      <c r="N23" s="65">
        <f>VLOOKUP($A23,'Return Data'!$B$7:$R$2292,14,0)</f>
        <v>9.2614000000000001</v>
      </c>
      <c r="O23" s="66">
        <f t="shared" si="5"/>
        <v>12</v>
      </c>
      <c r="P23" s="65">
        <f>VLOOKUP($A23,'Return Data'!$B$7:$R$2292,15,0)</f>
        <v>6.6458000000000004</v>
      </c>
      <c r="Q23" s="66">
        <f t="shared" si="6"/>
        <v>14</v>
      </c>
      <c r="R23" s="65">
        <f>VLOOKUP($A23,'Return Data'!$B$7:$R$2292,16,0)</f>
        <v>8.4326000000000008</v>
      </c>
      <c r="S23" s="67">
        <f t="shared" si="7"/>
        <v>12</v>
      </c>
    </row>
    <row r="24" spans="1:19" x14ac:dyDescent="0.3">
      <c r="A24" s="63" t="s">
        <v>2012</v>
      </c>
      <c r="B24" s="64">
        <f>VLOOKUP($A24,'Return Data'!$B$7:$R$2292,3,0)</f>
        <v>44477</v>
      </c>
      <c r="C24" s="65">
        <f>VLOOKUP($A24,'Return Data'!$B$7:$R$2292,4,0)</f>
        <v>22.191600000000001</v>
      </c>
      <c r="D24" s="65">
        <f>VLOOKUP($A24,'Return Data'!$B$7:$R$2292,10,0)</f>
        <v>13.567399999999999</v>
      </c>
      <c r="E24" s="66">
        <f t="shared" si="0"/>
        <v>17</v>
      </c>
      <c r="F24" s="65">
        <f>VLOOKUP($A24,'Return Data'!$B$7:$R$2292,11,0)</f>
        <v>10.3246</v>
      </c>
      <c r="G24" s="66">
        <f t="shared" si="1"/>
        <v>21</v>
      </c>
      <c r="H24" s="65">
        <f>VLOOKUP($A24,'Return Data'!$B$7:$R$2292,12,0)</f>
        <v>7.4789000000000003</v>
      </c>
      <c r="I24" s="66">
        <f t="shared" si="2"/>
        <v>17</v>
      </c>
      <c r="J24" s="65">
        <f>VLOOKUP($A24,'Return Data'!$B$7:$R$2292,13,0)</f>
        <v>10.187799999999999</v>
      </c>
      <c r="K24" s="66">
        <f t="shared" si="3"/>
        <v>20</v>
      </c>
      <c r="L24" s="65">
        <f>VLOOKUP($A24,'Return Data'!$B$7:$R$2292,17,0)</f>
        <v>6.9877000000000002</v>
      </c>
      <c r="M24" s="66">
        <f t="shared" si="4"/>
        <v>19</v>
      </c>
      <c r="N24" s="65">
        <f>VLOOKUP($A24,'Return Data'!$B$7:$R$2292,14,0)</f>
        <v>7.1909000000000001</v>
      </c>
      <c r="O24" s="66">
        <f t="shared" si="5"/>
        <v>18</v>
      </c>
      <c r="P24" s="65">
        <f>VLOOKUP($A24,'Return Data'!$B$7:$R$2292,15,0)</f>
        <v>5.6574</v>
      </c>
      <c r="Q24" s="66">
        <f t="shared" si="6"/>
        <v>17</v>
      </c>
      <c r="R24" s="65">
        <f>VLOOKUP($A24,'Return Data'!$B$7:$R$2292,16,0)</f>
        <v>7.3746999999999998</v>
      </c>
      <c r="S24" s="67">
        <f t="shared" si="7"/>
        <v>17</v>
      </c>
    </row>
    <row r="25" spans="1:19" x14ac:dyDescent="0.3">
      <c r="A25" s="63" t="s">
        <v>1651</v>
      </c>
      <c r="B25" s="64">
        <f>VLOOKUP($A25,'Return Data'!$B$7:$R$2292,3,0)</f>
        <v>44477</v>
      </c>
      <c r="C25" s="65">
        <f>VLOOKUP($A25,'Return Data'!$B$7:$R$2292,4,0)</f>
        <v>43.575499999999998</v>
      </c>
      <c r="D25" s="65">
        <f>VLOOKUP($A25,'Return Data'!$B$7:$R$2292,10,0)</f>
        <v>13.477</v>
      </c>
      <c r="E25" s="66">
        <f t="shared" si="0"/>
        <v>18</v>
      </c>
      <c r="F25" s="65">
        <f>VLOOKUP($A25,'Return Data'!$B$7:$R$2292,11,0)</f>
        <v>12.0473</v>
      </c>
      <c r="G25" s="66">
        <f t="shared" si="1"/>
        <v>13</v>
      </c>
      <c r="H25" s="65">
        <f>VLOOKUP($A25,'Return Data'!$B$7:$R$2292,12,0)</f>
        <v>10.9214</v>
      </c>
      <c r="I25" s="66">
        <f t="shared" si="2"/>
        <v>10</v>
      </c>
      <c r="J25" s="65">
        <f>VLOOKUP($A25,'Return Data'!$B$7:$R$2292,13,0)</f>
        <v>13.3949</v>
      </c>
      <c r="K25" s="66">
        <f t="shared" si="3"/>
        <v>13</v>
      </c>
      <c r="L25" s="65">
        <f>VLOOKUP($A25,'Return Data'!$B$7:$R$2292,17,0)</f>
        <v>0.45419999999999999</v>
      </c>
      <c r="M25" s="66">
        <f t="shared" si="4"/>
        <v>20</v>
      </c>
      <c r="N25" s="65">
        <f>VLOOKUP($A25,'Return Data'!$B$7:$R$2292,14,0)</f>
        <v>1.6611</v>
      </c>
      <c r="O25" s="66">
        <f t="shared" si="5"/>
        <v>20</v>
      </c>
      <c r="P25" s="65">
        <f>VLOOKUP($A25,'Return Data'!$B$7:$R$2292,15,0)</f>
        <v>3.0009000000000001</v>
      </c>
      <c r="Q25" s="66">
        <f t="shared" si="6"/>
        <v>20</v>
      </c>
      <c r="R25" s="65">
        <f>VLOOKUP($A25,'Return Data'!$B$7:$R$2292,16,0)</f>
        <v>8.6456</v>
      </c>
      <c r="S25" s="67">
        <f t="shared" si="7"/>
        <v>8</v>
      </c>
    </row>
    <row r="26" spans="1:19" x14ac:dyDescent="0.3">
      <c r="A26" s="63" t="s">
        <v>1653</v>
      </c>
      <c r="B26" s="64">
        <f>VLOOKUP($A26,'Return Data'!$B$7:$R$2292,3,0)</f>
        <v>44477</v>
      </c>
      <c r="C26" s="65">
        <f>VLOOKUP($A26,'Return Data'!$B$7:$R$2292,4,0)</f>
        <v>52.492600000000003</v>
      </c>
      <c r="D26" s="65">
        <f>VLOOKUP($A26,'Return Data'!$B$7:$R$2292,10,0)</f>
        <v>18.8598</v>
      </c>
      <c r="E26" s="66">
        <f t="shared" si="0"/>
        <v>7</v>
      </c>
      <c r="F26" s="65">
        <f>VLOOKUP($A26,'Return Data'!$B$7:$R$2292,11,0)</f>
        <v>17.2195</v>
      </c>
      <c r="G26" s="66">
        <f t="shared" si="1"/>
        <v>5</v>
      </c>
      <c r="H26" s="65">
        <f>VLOOKUP($A26,'Return Data'!$B$7:$R$2292,12,0)</f>
        <v>13.6922</v>
      </c>
      <c r="I26" s="66">
        <f t="shared" si="2"/>
        <v>6</v>
      </c>
      <c r="J26" s="65">
        <f>VLOOKUP($A26,'Return Data'!$B$7:$R$2292,13,0)</f>
        <v>21.636199999999999</v>
      </c>
      <c r="K26" s="66">
        <f t="shared" si="3"/>
        <v>4</v>
      </c>
      <c r="L26" s="65">
        <f>VLOOKUP($A26,'Return Data'!$B$7:$R$2292,17,0)</f>
        <v>14.0488</v>
      </c>
      <c r="M26" s="66">
        <f t="shared" si="4"/>
        <v>2</v>
      </c>
      <c r="N26" s="65">
        <f>VLOOKUP($A26,'Return Data'!$B$7:$R$2292,14,0)</f>
        <v>12.6488</v>
      </c>
      <c r="O26" s="66">
        <f t="shared" si="5"/>
        <v>3</v>
      </c>
      <c r="P26" s="65">
        <f>VLOOKUP($A26,'Return Data'!$B$7:$R$2292,15,0)</f>
        <v>8.2967999999999993</v>
      </c>
      <c r="Q26" s="66">
        <f t="shared" si="6"/>
        <v>5</v>
      </c>
      <c r="R26" s="65">
        <f>VLOOKUP($A26,'Return Data'!$B$7:$R$2292,16,0)</f>
        <v>8.3992000000000004</v>
      </c>
      <c r="S26" s="67">
        <f t="shared" si="7"/>
        <v>13</v>
      </c>
    </row>
    <row r="27" spans="1:19" x14ac:dyDescent="0.3">
      <c r="A27" s="63" t="s">
        <v>1654</v>
      </c>
      <c r="B27" s="64">
        <f>VLOOKUP($A27,'Return Data'!$B$7:$R$2292,3,0)</f>
        <v>44477</v>
      </c>
      <c r="C27" s="65">
        <f>VLOOKUP($A27,'Return Data'!$B$7:$R$2292,4,0)</f>
        <v>23.683800000000002</v>
      </c>
      <c r="D27" s="65">
        <f>VLOOKUP($A27,'Return Data'!$B$7:$R$2292,10,0)</f>
        <v>36.799100000000003</v>
      </c>
      <c r="E27" s="66">
        <f t="shared" si="0"/>
        <v>1</v>
      </c>
      <c r="F27" s="65">
        <f>VLOOKUP($A27,'Return Data'!$B$7:$R$2292,11,0)</f>
        <v>24.082899999999999</v>
      </c>
      <c r="G27" s="66">
        <f t="shared" si="1"/>
        <v>1</v>
      </c>
      <c r="H27" s="65">
        <f>VLOOKUP($A27,'Return Data'!$B$7:$R$2292,12,0)</f>
        <v>17.9636</v>
      </c>
      <c r="I27" s="66">
        <f t="shared" si="2"/>
        <v>1</v>
      </c>
      <c r="J27" s="65">
        <f>VLOOKUP($A27,'Return Data'!$B$7:$R$2292,13,0)</f>
        <v>19.433599999999998</v>
      </c>
      <c r="K27" s="66">
        <f t="shared" si="3"/>
        <v>6</v>
      </c>
      <c r="L27" s="65">
        <f>VLOOKUP($A27,'Return Data'!$B$7:$R$2292,17,0)</f>
        <v>12.894299999999999</v>
      </c>
      <c r="M27" s="66">
        <f t="shared" si="4"/>
        <v>7</v>
      </c>
      <c r="N27" s="65">
        <f>VLOOKUP($A27,'Return Data'!$B$7:$R$2292,14,0)</f>
        <v>8.6091999999999995</v>
      </c>
      <c r="O27" s="66">
        <f t="shared" si="5"/>
        <v>17</v>
      </c>
      <c r="P27" s="65">
        <f>VLOOKUP($A27,'Return Data'!$B$7:$R$2292,15,0)</f>
        <v>6.3314000000000004</v>
      </c>
      <c r="Q27" s="66">
        <f t="shared" si="6"/>
        <v>16</v>
      </c>
      <c r="R27" s="65">
        <f>VLOOKUP($A27,'Return Data'!$B$7:$R$2292,16,0)</f>
        <v>7.7198000000000002</v>
      </c>
      <c r="S27" s="67">
        <f t="shared" si="7"/>
        <v>15</v>
      </c>
    </row>
    <row r="28" spans="1:19" x14ac:dyDescent="0.3">
      <c r="A28" s="63" t="s">
        <v>1655</v>
      </c>
      <c r="B28" s="64">
        <f>VLOOKUP($A28,'Return Data'!$B$7:$R$2292,3,0)</f>
        <v>44477</v>
      </c>
      <c r="C28" s="65">
        <f>VLOOKUP($A28,'Return Data'!$B$7:$R$2292,4,0)</f>
        <v>0.95599999999999996</v>
      </c>
      <c r="D28" s="65">
        <f>VLOOKUP($A28,'Return Data'!$B$7:$R$2292,10,0)</f>
        <v>10.8725</v>
      </c>
      <c r="E28" s="66">
        <f t="shared" si="0"/>
        <v>20</v>
      </c>
      <c r="F28" s="65">
        <f>VLOOKUP($A28,'Return Data'!$B$7:$R$2292,11,0)</f>
        <v>11.2166</v>
      </c>
      <c r="G28" s="66">
        <f t="shared" si="1"/>
        <v>17</v>
      </c>
      <c r="H28" s="65">
        <f>VLOOKUP($A28,'Return Data'!$B$7:$R$2292,12,0)</f>
        <v>-23.985600000000002</v>
      </c>
      <c r="I28" s="66">
        <f t="shared" si="2"/>
        <v>22</v>
      </c>
      <c r="J28" s="65">
        <f>VLOOKUP($A28,'Return Data'!$B$7:$R$2292,13,0)</f>
        <v>-16.199200000000001</v>
      </c>
      <c r="K28" s="66">
        <f t="shared" si="3"/>
        <v>22</v>
      </c>
      <c r="L28" s="65"/>
      <c r="M28" s="66"/>
      <c r="N28" s="65"/>
      <c r="O28" s="66"/>
      <c r="P28" s="65"/>
      <c r="Q28" s="66"/>
      <c r="R28" s="65">
        <f>VLOOKUP($A28,'Return Data'!$B$7:$R$2292,16,0)</f>
        <v>-7.1307</v>
      </c>
      <c r="S28" s="67">
        <f t="shared" si="7"/>
        <v>22</v>
      </c>
    </row>
    <row r="29" spans="1:19" x14ac:dyDescent="0.3">
      <c r="A29" s="63" t="s">
        <v>1656</v>
      </c>
      <c r="B29" s="64">
        <f>VLOOKUP($A29,'Return Data'!$B$7:$R$2292,3,0)</f>
        <v>44477</v>
      </c>
      <c r="C29" s="65">
        <f>VLOOKUP($A29,'Return Data'!$B$7:$R$2292,4,0)</f>
        <v>51.886600000000001</v>
      </c>
      <c r="D29" s="65">
        <f>VLOOKUP($A29,'Return Data'!$B$7:$R$2292,10,0)</f>
        <v>32.402299999999997</v>
      </c>
      <c r="E29" s="66">
        <f t="shared" si="0"/>
        <v>2</v>
      </c>
      <c r="F29" s="65">
        <f>VLOOKUP($A29,'Return Data'!$B$7:$R$2292,11,0)</f>
        <v>22.287099999999999</v>
      </c>
      <c r="G29" s="66">
        <f t="shared" si="1"/>
        <v>2</v>
      </c>
      <c r="H29" s="65">
        <f>VLOOKUP($A29,'Return Data'!$B$7:$R$2292,12,0)</f>
        <v>15.7888</v>
      </c>
      <c r="I29" s="66">
        <f t="shared" si="2"/>
        <v>2</v>
      </c>
      <c r="J29" s="65">
        <f>VLOOKUP($A29,'Return Data'!$B$7:$R$2292,13,0)</f>
        <v>22.781500000000001</v>
      </c>
      <c r="K29" s="66">
        <f t="shared" si="3"/>
        <v>3</v>
      </c>
      <c r="L29" s="65">
        <f>VLOOKUP($A29,'Return Data'!$B$7:$R$2292,17,0)</f>
        <v>12.983000000000001</v>
      </c>
      <c r="M29" s="66">
        <f>RANK(L29,L$8:L$29,0)</f>
        <v>6</v>
      </c>
      <c r="N29" s="65">
        <f>VLOOKUP($A29,'Return Data'!$B$7:$R$2292,14,0)</f>
        <v>9.6700999999999997</v>
      </c>
      <c r="O29" s="66">
        <f>RANK(N29,N$8:N$29,0)</f>
        <v>11</v>
      </c>
      <c r="P29" s="65">
        <f>VLOOKUP($A29,'Return Data'!$B$7:$R$2292,15,0)</f>
        <v>8.0635999999999992</v>
      </c>
      <c r="Q29" s="66">
        <f>RANK(P29,P$8:P$29,0)</f>
        <v>7</v>
      </c>
      <c r="R29" s="65">
        <f>VLOOKUP($A29,'Return Data'!$B$7:$R$2292,16,0)</f>
        <v>9.6770999999999994</v>
      </c>
      <c r="S29" s="67">
        <f t="shared" si="7"/>
        <v>4</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16.779304545454544</v>
      </c>
      <c r="E31" s="74"/>
      <c r="F31" s="75">
        <f>AVERAGE(F8:F29)</f>
        <v>13.810213636363637</v>
      </c>
      <c r="G31" s="74"/>
      <c r="H31" s="75">
        <f>AVERAGE(H8:H29)</f>
        <v>9.1473090909090917</v>
      </c>
      <c r="I31" s="74"/>
      <c r="J31" s="75">
        <f>AVERAGE(J8:J29)</f>
        <v>13.593718181818183</v>
      </c>
      <c r="K31" s="74"/>
      <c r="L31" s="75">
        <f>AVERAGE(L8:L29)</f>
        <v>10.413042857142855</v>
      </c>
      <c r="M31" s="74"/>
      <c r="N31" s="75">
        <f>AVERAGE(N8:N29)</f>
        <v>9.1392428571428574</v>
      </c>
      <c r="O31" s="74"/>
      <c r="P31" s="75">
        <f>AVERAGE(P8:P29)</f>
        <v>6.7321333333333326</v>
      </c>
      <c r="Q31" s="74"/>
      <c r="R31" s="75">
        <f>AVERAGE(R8:R29)</f>
        <v>7.382463636363636</v>
      </c>
      <c r="S31" s="76"/>
    </row>
    <row r="32" spans="1:19" x14ac:dyDescent="0.3">
      <c r="A32" s="73" t="s">
        <v>28</v>
      </c>
      <c r="B32" s="74"/>
      <c r="C32" s="74"/>
      <c r="D32" s="75">
        <f>MIN(D8:D29)</f>
        <v>0</v>
      </c>
      <c r="E32" s="74"/>
      <c r="F32" s="75">
        <f>MIN(F8:F29)</f>
        <v>0</v>
      </c>
      <c r="G32" s="74"/>
      <c r="H32" s="75">
        <f>MIN(H8:H29)</f>
        <v>-23.985600000000002</v>
      </c>
      <c r="I32" s="74"/>
      <c r="J32" s="75">
        <f>MIN(J8:J29)</f>
        <v>-16.199200000000001</v>
      </c>
      <c r="K32" s="74"/>
      <c r="L32" s="75">
        <f>MIN(L8:L29)</f>
        <v>0</v>
      </c>
      <c r="M32" s="74"/>
      <c r="N32" s="75">
        <f>MIN(N8:N29)</f>
        <v>0</v>
      </c>
      <c r="O32" s="74"/>
      <c r="P32" s="75">
        <f>MIN(P8:P29)</f>
        <v>0</v>
      </c>
      <c r="Q32" s="74"/>
      <c r="R32" s="75">
        <f>MIN(R8:R29)</f>
        <v>-7.1307</v>
      </c>
      <c r="S32" s="76"/>
    </row>
    <row r="33" spans="1:19" ht="15" thickBot="1" x14ac:dyDescent="0.35">
      <c r="A33" s="77" t="s">
        <v>29</v>
      </c>
      <c r="B33" s="78"/>
      <c r="C33" s="78"/>
      <c r="D33" s="79">
        <f>MAX(D8:D29)</f>
        <v>36.799100000000003</v>
      </c>
      <c r="E33" s="78"/>
      <c r="F33" s="79">
        <f>MAX(F8:F29)</f>
        <v>24.082899999999999</v>
      </c>
      <c r="G33" s="78"/>
      <c r="H33" s="79">
        <f>MAX(H8:H29)</f>
        <v>17.9636</v>
      </c>
      <c r="I33" s="78"/>
      <c r="J33" s="79">
        <f>MAX(J8:J29)</f>
        <v>23.337499999999999</v>
      </c>
      <c r="K33" s="78"/>
      <c r="L33" s="79">
        <f>MAX(L8:L29)</f>
        <v>15.5097</v>
      </c>
      <c r="M33" s="78"/>
      <c r="N33" s="79">
        <f>MAX(N8:N29)</f>
        <v>14.098699999999999</v>
      </c>
      <c r="O33" s="78"/>
      <c r="P33" s="79">
        <f>MAX(P8:P29)</f>
        <v>9.4047000000000001</v>
      </c>
      <c r="Q33" s="78"/>
      <c r="R33" s="79">
        <f>MAX(R8:R29)</f>
        <v>10.513500000000001</v>
      </c>
      <c r="S33" s="80"/>
    </row>
    <row r="34" spans="1:19" x14ac:dyDescent="0.3">
      <c r="A34" s="112" t="s">
        <v>433</v>
      </c>
    </row>
    <row r="35" spans="1:19" x14ac:dyDescent="0.3">
      <c r="A35" s="14" t="s">
        <v>340</v>
      </c>
    </row>
  </sheetData>
  <sheetProtection algorithmName="SHA-512" hashValue="24g0uwMeH20BJzUrid9CLT/OkYeKnjyYkB4juSkXIqh7zJNv0GypE9QQTXtgCeVLgbpY9me4Uoy9dhE65UlQ0w==" saltValue="oUj6fwifKg+rolp7R9MUJg==" spinCount="100000" sheet="1" objects="1" scenarios="1"/>
  <sortState xmlns:xlrd2="http://schemas.microsoft.com/office/spreadsheetml/2017/richdata2" ref="A8:S29">
    <sortCondition ref="A8:A2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1661</v>
      </c>
      <c r="B8" s="64">
        <f>VLOOKUP($A8,'Return Data'!$B$7:$R$2292,3,0)</f>
        <v>44477</v>
      </c>
      <c r="C8" s="65">
        <f>VLOOKUP($A8,'Return Data'!$B$7:$R$2292,4,0)</f>
        <v>19</v>
      </c>
      <c r="D8" s="65">
        <f>VLOOKUP($A8,'Return Data'!$B$7:$R$2292,10,0)</f>
        <v>5.7317999999999998</v>
      </c>
      <c r="E8" s="66">
        <f t="shared" ref="E8:E23" si="0">RANK(D8,D$8:D$31,0)</f>
        <v>5</v>
      </c>
      <c r="F8" s="65">
        <f>VLOOKUP($A8,'Return Data'!$B$7:$R$2292,11,0)</f>
        <v>9.3840000000000003</v>
      </c>
      <c r="G8" s="66">
        <f t="shared" ref="G8:G23" si="1">RANK(F8,F$8:F$31,0)</f>
        <v>11</v>
      </c>
      <c r="H8" s="65">
        <f>VLOOKUP($A8,'Return Data'!$B$7:$R$2292,12,0)</f>
        <v>12.426</v>
      </c>
      <c r="I8" s="66">
        <f t="shared" ref="I8:I23" si="2">RANK(H8,H$8:H$31,0)</f>
        <v>10</v>
      </c>
      <c r="J8" s="65">
        <f>VLOOKUP($A8,'Return Data'!$B$7:$R$2292,13,0)</f>
        <v>25.412500000000001</v>
      </c>
      <c r="K8" s="66">
        <f t="shared" ref="K8:K23" si="3">RANK(J8,J$8:J$31,0)</f>
        <v>8</v>
      </c>
      <c r="L8" s="65">
        <f>VLOOKUP($A8,'Return Data'!$B$7:$R$2292,17,0)</f>
        <v>15.871600000000001</v>
      </c>
      <c r="M8" s="66">
        <f t="shared" ref="M8:M28" si="4">RANK(L8,L$8:L$31,0)</f>
        <v>5</v>
      </c>
      <c r="N8" s="65">
        <f>VLOOKUP($A8,'Return Data'!$B$7:$R$2292,14,0)</f>
        <v>13.0101</v>
      </c>
      <c r="O8" s="66">
        <f t="shared" ref="O8:O27" si="5">RANK(N8,N$8:N$31,0)</f>
        <v>6</v>
      </c>
      <c r="P8" s="65">
        <f>VLOOKUP($A8,'Return Data'!$B$7:$R$2292,15,0)</f>
        <v>9.3076000000000008</v>
      </c>
      <c r="Q8" s="66">
        <f t="shared" ref="Q8:Q27" si="6">RANK(P8,P$8:P$31,0)</f>
        <v>8</v>
      </c>
      <c r="R8" s="65">
        <f>VLOOKUP($A8,'Return Data'!$B$7:$R$2292,16,0)</f>
        <v>9.7995999999999999</v>
      </c>
      <c r="S8" s="67">
        <f t="shared" ref="S8:S23" si="7">RANK(R8,R$8:R$31,0)</f>
        <v>15</v>
      </c>
    </row>
    <row r="9" spans="1:20" x14ac:dyDescent="0.3">
      <c r="A9" s="63" t="s">
        <v>1662</v>
      </c>
      <c r="B9" s="64">
        <f>VLOOKUP($A9,'Return Data'!$B$7:$R$2292,3,0)</f>
        <v>44477</v>
      </c>
      <c r="C9" s="65">
        <f>VLOOKUP($A9,'Return Data'!$B$7:$R$2292,4,0)</f>
        <v>18.36</v>
      </c>
      <c r="D9" s="65">
        <f>VLOOKUP($A9,'Return Data'!$B$7:$R$2292,10,0)</f>
        <v>7.4941000000000004</v>
      </c>
      <c r="E9" s="66">
        <f t="shared" si="0"/>
        <v>1</v>
      </c>
      <c r="F9" s="65">
        <f>VLOOKUP($A9,'Return Data'!$B$7:$R$2292,11,0)</f>
        <v>12.019500000000001</v>
      </c>
      <c r="G9" s="66">
        <f t="shared" si="1"/>
        <v>4</v>
      </c>
      <c r="H9" s="65">
        <f>VLOOKUP($A9,'Return Data'!$B$7:$R$2292,12,0)</f>
        <v>13.5436</v>
      </c>
      <c r="I9" s="66">
        <f t="shared" si="2"/>
        <v>7</v>
      </c>
      <c r="J9" s="65">
        <f>VLOOKUP($A9,'Return Data'!$B$7:$R$2292,13,0)</f>
        <v>25.839600000000001</v>
      </c>
      <c r="K9" s="66">
        <f t="shared" si="3"/>
        <v>6</v>
      </c>
      <c r="L9" s="65">
        <f>VLOOKUP($A9,'Return Data'!$B$7:$R$2292,17,0)</f>
        <v>15.844900000000001</v>
      </c>
      <c r="M9" s="66">
        <f t="shared" si="4"/>
        <v>7</v>
      </c>
      <c r="N9" s="65">
        <f>VLOOKUP($A9,'Return Data'!$B$7:$R$2292,14,0)</f>
        <v>13.932700000000001</v>
      </c>
      <c r="O9" s="66">
        <f t="shared" si="5"/>
        <v>3</v>
      </c>
      <c r="P9" s="65">
        <f>VLOOKUP($A9,'Return Data'!$B$7:$R$2292,15,0)</f>
        <v>11.244999999999999</v>
      </c>
      <c r="Q9" s="66">
        <f t="shared" si="6"/>
        <v>1</v>
      </c>
      <c r="R9" s="65">
        <f>VLOOKUP($A9,'Return Data'!$B$7:$R$2292,16,0)</f>
        <v>10.373100000000001</v>
      </c>
      <c r="S9" s="67">
        <f t="shared" si="7"/>
        <v>8</v>
      </c>
    </row>
    <row r="10" spans="1:20" x14ac:dyDescent="0.3">
      <c r="A10" s="63" t="s">
        <v>1663</v>
      </c>
      <c r="B10" s="64">
        <f>VLOOKUP($A10,'Return Data'!$B$7:$R$2292,3,0)</f>
        <v>44477</v>
      </c>
      <c r="C10" s="65">
        <f>VLOOKUP($A10,'Return Data'!$B$7:$R$2292,4,0)</f>
        <v>12.62</v>
      </c>
      <c r="D10" s="65">
        <f>VLOOKUP($A10,'Return Data'!$B$7:$R$2292,10,0)</f>
        <v>4.0396000000000001</v>
      </c>
      <c r="E10" s="66">
        <f t="shared" si="0"/>
        <v>21</v>
      </c>
      <c r="F10" s="65">
        <f>VLOOKUP($A10,'Return Data'!$B$7:$R$2292,11,0)</f>
        <v>5.9614000000000003</v>
      </c>
      <c r="G10" s="66">
        <f t="shared" si="1"/>
        <v>22</v>
      </c>
      <c r="H10" s="65">
        <f>VLOOKUP($A10,'Return Data'!$B$7:$R$2292,12,0)</f>
        <v>6.7682000000000002</v>
      </c>
      <c r="I10" s="66">
        <f t="shared" si="2"/>
        <v>23</v>
      </c>
      <c r="J10" s="65">
        <f>VLOOKUP($A10,'Return Data'!$B$7:$R$2292,13,0)</f>
        <v>10.8963</v>
      </c>
      <c r="K10" s="66">
        <f t="shared" si="3"/>
        <v>23</v>
      </c>
      <c r="L10" s="65">
        <f>VLOOKUP($A10,'Return Data'!$B$7:$R$2292,17,0)</f>
        <v>11.4724</v>
      </c>
      <c r="M10" s="66">
        <f t="shared" si="4"/>
        <v>21</v>
      </c>
      <c r="N10" s="65"/>
      <c r="O10" s="66"/>
      <c r="P10" s="65"/>
      <c r="Q10" s="66"/>
      <c r="R10" s="65">
        <f>VLOOKUP($A10,'Return Data'!$B$7:$R$2292,16,0)</f>
        <v>11.113099999999999</v>
      </c>
      <c r="S10" s="67">
        <f t="shared" si="7"/>
        <v>4</v>
      </c>
    </row>
    <row r="11" spans="1:20" x14ac:dyDescent="0.3">
      <c r="A11" s="63" t="s">
        <v>1664</v>
      </c>
      <c r="B11" s="64">
        <f>VLOOKUP($A11,'Return Data'!$B$7:$R$2292,3,0)</f>
        <v>44477</v>
      </c>
      <c r="C11" s="65">
        <f>VLOOKUP($A11,'Return Data'!$B$7:$R$2292,4,0)</f>
        <v>17.608000000000001</v>
      </c>
      <c r="D11" s="65">
        <f>VLOOKUP($A11,'Return Data'!$B$7:$R$2292,10,0)</f>
        <v>5.1161000000000003</v>
      </c>
      <c r="E11" s="66">
        <f t="shared" si="0"/>
        <v>10</v>
      </c>
      <c r="F11" s="65">
        <f>VLOOKUP($A11,'Return Data'!$B$7:$R$2292,11,0)</f>
        <v>10.215299999999999</v>
      </c>
      <c r="G11" s="66">
        <f t="shared" si="1"/>
        <v>8</v>
      </c>
      <c r="H11" s="65">
        <f>VLOOKUP($A11,'Return Data'!$B$7:$R$2292,12,0)</f>
        <v>14.241199999999999</v>
      </c>
      <c r="I11" s="66">
        <f t="shared" si="2"/>
        <v>5</v>
      </c>
      <c r="J11" s="65">
        <f>VLOOKUP($A11,'Return Data'!$B$7:$R$2292,13,0)</f>
        <v>24.729099999999999</v>
      </c>
      <c r="K11" s="66">
        <f t="shared" si="3"/>
        <v>10</v>
      </c>
      <c r="L11" s="65">
        <f>VLOOKUP($A11,'Return Data'!$B$7:$R$2292,17,0)</f>
        <v>15.172700000000001</v>
      </c>
      <c r="M11" s="66">
        <f t="shared" si="4"/>
        <v>10</v>
      </c>
      <c r="N11" s="65">
        <f>VLOOKUP($A11,'Return Data'!$B$7:$R$2292,14,0)</f>
        <v>13.049799999999999</v>
      </c>
      <c r="O11" s="66">
        <f t="shared" si="5"/>
        <v>5</v>
      </c>
      <c r="P11" s="65">
        <f>VLOOKUP($A11,'Return Data'!$B$7:$R$2292,15,0)</f>
        <v>9.5226000000000006</v>
      </c>
      <c r="Q11" s="66">
        <f t="shared" si="6"/>
        <v>7</v>
      </c>
      <c r="R11" s="65">
        <f>VLOOKUP($A11,'Return Data'!$B$7:$R$2292,16,0)</f>
        <v>10.7639</v>
      </c>
      <c r="S11" s="67">
        <f t="shared" si="7"/>
        <v>6</v>
      </c>
    </row>
    <row r="12" spans="1:20" x14ac:dyDescent="0.3">
      <c r="A12" s="63" t="s">
        <v>1665</v>
      </c>
      <c r="B12" s="64">
        <f>VLOOKUP($A12,'Return Data'!$B$7:$R$2292,3,0)</f>
        <v>44477</v>
      </c>
      <c r="C12" s="65">
        <f>VLOOKUP($A12,'Return Data'!$B$7:$R$2292,4,0)</f>
        <v>19.457799999999999</v>
      </c>
      <c r="D12" s="65">
        <f>VLOOKUP($A12,'Return Data'!$B$7:$R$2292,10,0)</f>
        <v>5.3178999999999998</v>
      </c>
      <c r="E12" s="66">
        <f t="shared" si="0"/>
        <v>8</v>
      </c>
      <c r="F12" s="65">
        <f>VLOOKUP($A12,'Return Data'!$B$7:$R$2292,11,0)</f>
        <v>9.7971000000000004</v>
      </c>
      <c r="G12" s="66">
        <f t="shared" si="1"/>
        <v>9</v>
      </c>
      <c r="H12" s="65">
        <f>VLOOKUP($A12,'Return Data'!$B$7:$R$2292,12,0)</f>
        <v>12.15</v>
      </c>
      <c r="I12" s="66">
        <f t="shared" si="2"/>
        <v>11</v>
      </c>
      <c r="J12" s="65">
        <f>VLOOKUP($A12,'Return Data'!$B$7:$R$2292,13,0)</f>
        <v>21.163699999999999</v>
      </c>
      <c r="K12" s="66">
        <f t="shared" si="3"/>
        <v>14</v>
      </c>
      <c r="L12" s="65">
        <f>VLOOKUP($A12,'Return Data'!$B$7:$R$2292,17,0)</f>
        <v>15.8512</v>
      </c>
      <c r="M12" s="66">
        <f t="shared" si="4"/>
        <v>6</v>
      </c>
      <c r="N12" s="65">
        <f>VLOOKUP($A12,'Return Data'!$B$7:$R$2292,14,0)</f>
        <v>12.9903</v>
      </c>
      <c r="O12" s="66">
        <f t="shared" si="5"/>
        <v>7</v>
      </c>
      <c r="P12" s="65">
        <f>VLOOKUP($A12,'Return Data'!$B$7:$R$2292,15,0)</f>
        <v>10.773999999999999</v>
      </c>
      <c r="Q12" s="66">
        <f t="shared" si="6"/>
        <v>3</v>
      </c>
      <c r="R12" s="65">
        <f>VLOOKUP($A12,'Return Data'!$B$7:$R$2292,16,0)</f>
        <v>9.9885999999999999</v>
      </c>
      <c r="S12" s="67">
        <f t="shared" si="7"/>
        <v>13</v>
      </c>
    </row>
    <row r="13" spans="1:20" x14ac:dyDescent="0.3">
      <c r="A13" s="63" t="s">
        <v>1666</v>
      </c>
      <c r="B13" s="64">
        <f>VLOOKUP($A13,'Return Data'!$B$7:$R$2292,3,0)</f>
        <v>44477</v>
      </c>
      <c r="C13" s="65">
        <f>VLOOKUP($A13,'Return Data'!$B$7:$R$2292,4,0)</f>
        <v>13.478199999999999</v>
      </c>
      <c r="D13" s="65">
        <f>VLOOKUP($A13,'Return Data'!$B$7:$R$2292,10,0)</f>
        <v>5.4920999999999998</v>
      </c>
      <c r="E13" s="66">
        <f t="shared" si="0"/>
        <v>6</v>
      </c>
      <c r="F13" s="65">
        <f>VLOOKUP($A13,'Return Data'!$B$7:$R$2292,11,0)</f>
        <v>11.254899999999999</v>
      </c>
      <c r="G13" s="66">
        <f t="shared" si="1"/>
        <v>5</v>
      </c>
      <c r="H13" s="65">
        <f>VLOOKUP($A13,'Return Data'!$B$7:$R$2292,12,0)</f>
        <v>12.6723</v>
      </c>
      <c r="I13" s="66">
        <f t="shared" si="2"/>
        <v>9</v>
      </c>
      <c r="J13" s="65">
        <f>VLOOKUP($A13,'Return Data'!$B$7:$R$2292,13,0)</f>
        <v>26.330500000000001</v>
      </c>
      <c r="K13" s="66">
        <f t="shared" si="3"/>
        <v>4</v>
      </c>
      <c r="L13" s="65">
        <f>VLOOKUP($A13,'Return Data'!$B$7:$R$2292,17,0)</f>
        <v>14.3405</v>
      </c>
      <c r="M13" s="66">
        <f t="shared" si="4"/>
        <v>12</v>
      </c>
      <c r="N13" s="65">
        <f>VLOOKUP($A13,'Return Data'!$B$7:$R$2292,14,0)</f>
        <v>11.679600000000001</v>
      </c>
      <c r="O13" s="66">
        <f t="shared" si="5"/>
        <v>11</v>
      </c>
      <c r="P13" s="65"/>
      <c r="Q13" s="66"/>
      <c r="R13" s="65">
        <f>VLOOKUP($A13,'Return Data'!$B$7:$R$2292,16,0)</f>
        <v>10.046900000000001</v>
      </c>
      <c r="S13" s="67">
        <f t="shared" si="7"/>
        <v>12</v>
      </c>
    </row>
    <row r="14" spans="1:20" x14ac:dyDescent="0.3">
      <c r="A14" s="63" t="s">
        <v>1667</v>
      </c>
      <c r="B14" s="64">
        <f>VLOOKUP($A14,'Return Data'!$B$7:$R$2292,3,0)</f>
        <v>44477</v>
      </c>
      <c r="C14" s="65">
        <f>VLOOKUP($A14,'Return Data'!$B$7:$R$2292,4,0)</f>
        <v>51.93</v>
      </c>
      <c r="D14" s="65">
        <f>VLOOKUP($A14,'Return Data'!$B$7:$R$2292,10,0)</f>
        <v>4.9429999999999996</v>
      </c>
      <c r="E14" s="66">
        <f t="shared" si="0"/>
        <v>12</v>
      </c>
      <c r="F14" s="65">
        <f>VLOOKUP($A14,'Return Data'!$B$7:$R$2292,11,0)</f>
        <v>12.1332</v>
      </c>
      <c r="G14" s="66">
        <f t="shared" si="1"/>
        <v>3</v>
      </c>
      <c r="H14" s="65">
        <f>VLOOKUP($A14,'Return Data'!$B$7:$R$2292,12,0)</f>
        <v>16.192699999999999</v>
      </c>
      <c r="I14" s="66">
        <f t="shared" si="2"/>
        <v>2</v>
      </c>
      <c r="J14" s="65">
        <f>VLOOKUP($A14,'Return Data'!$B$7:$R$2292,13,0)</f>
        <v>31.073499999999999</v>
      </c>
      <c r="K14" s="66">
        <f t="shared" si="3"/>
        <v>1</v>
      </c>
      <c r="L14" s="65">
        <f>VLOOKUP($A14,'Return Data'!$B$7:$R$2292,17,0)</f>
        <v>15.8116</v>
      </c>
      <c r="M14" s="66">
        <f t="shared" si="4"/>
        <v>8</v>
      </c>
      <c r="N14" s="65">
        <f>VLOOKUP($A14,'Return Data'!$B$7:$R$2292,14,0)</f>
        <v>12.354799999999999</v>
      </c>
      <c r="O14" s="66">
        <f t="shared" si="5"/>
        <v>8</v>
      </c>
      <c r="P14" s="65">
        <f>VLOOKUP($A14,'Return Data'!$B$7:$R$2292,15,0)</f>
        <v>10.754200000000001</v>
      </c>
      <c r="Q14" s="66">
        <f t="shared" si="6"/>
        <v>4</v>
      </c>
      <c r="R14" s="65">
        <f>VLOOKUP($A14,'Return Data'!$B$7:$R$2292,16,0)</f>
        <v>10.8408</v>
      </c>
      <c r="S14" s="67">
        <f t="shared" si="7"/>
        <v>5</v>
      </c>
    </row>
    <row r="15" spans="1:20" x14ac:dyDescent="0.3">
      <c r="A15" s="63" t="s">
        <v>1668</v>
      </c>
      <c r="B15" s="64">
        <f>VLOOKUP($A15,'Return Data'!$B$7:$R$2292,3,0)</f>
        <v>44477</v>
      </c>
      <c r="C15" s="65">
        <f>VLOOKUP($A15,'Return Data'!$B$7:$R$2292,4,0)</f>
        <v>17.72</v>
      </c>
      <c r="D15" s="65">
        <f>VLOOKUP($A15,'Return Data'!$B$7:$R$2292,10,0)</f>
        <v>3.2633999999999999</v>
      </c>
      <c r="E15" s="66">
        <f t="shared" si="0"/>
        <v>23</v>
      </c>
      <c r="F15" s="65">
        <f>VLOOKUP($A15,'Return Data'!$B$7:$R$2292,11,0)</f>
        <v>5.4134000000000002</v>
      </c>
      <c r="G15" s="66">
        <f t="shared" si="1"/>
        <v>23</v>
      </c>
      <c r="H15" s="65">
        <f>VLOOKUP($A15,'Return Data'!$B$7:$R$2292,12,0)</f>
        <v>8.7117000000000004</v>
      </c>
      <c r="I15" s="66">
        <f t="shared" si="2"/>
        <v>21</v>
      </c>
      <c r="J15" s="65">
        <f>VLOOKUP($A15,'Return Data'!$B$7:$R$2292,13,0)</f>
        <v>17.584599999999998</v>
      </c>
      <c r="K15" s="66">
        <f t="shared" si="3"/>
        <v>18</v>
      </c>
      <c r="L15" s="65">
        <f>VLOOKUP($A15,'Return Data'!$B$7:$R$2292,17,0)</f>
        <v>10.2896</v>
      </c>
      <c r="M15" s="66">
        <f t="shared" si="4"/>
        <v>22</v>
      </c>
      <c r="N15" s="65">
        <f>VLOOKUP($A15,'Return Data'!$B$7:$R$2292,14,0)</f>
        <v>9.8074999999999992</v>
      </c>
      <c r="O15" s="66">
        <f t="shared" si="5"/>
        <v>18</v>
      </c>
      <c r="P15" s="65">
        <f>VLOOKUP($A15,'Return Data'!$B$7:$R$2292,15,0)</f>
        <v>8.4253</v>
      </c>
      <c r="Q15" s="66">
        <f t="shared" si="6"/>
        <v>11</v>
      </c>
      <c r="R15" s="65">
        <f>VLOOKUP($A15,'Return Data'!$B$7:$R$2292,16,0)</f>
        <v>8.7151999999999994</v>
      </c>
      <c r="S15" s="67">
        <f t="shared" si="7"/>
        <v>19</v>
      </c>
    </row>
    <row r="16" spans="1:20" x14ac:dyDescent="0.3">
      <c r="A16" s="63" t="s">
        <v>1669</v>
      </c>
      <c r="B16" s="64">
        <f>VLOOKUP($A16,'Return Data'!$B$7:$R$2292,3,0)</f>
        <v>44477</v>
      </c>
      <c r="C16" s="65">
        <f>VLOOKUP($A16,'Return Data'!$B$7:$R$2292,4,0)</f>
        <v>22.842500000000001</v>
      </c>
      <c r="D16" s="65">
        <f>VLOOKUP($A16,'Return Data'!$B$7:$R$2292,10,0)</f>
        <v>4.7066999999999997</v>
      </c>
      <c r="E16" s="66">
        <f t="shared" si="0"/>
        <v>15</v>
      </c>
      <c r="F16" s="65">
        <f>VLOOKUP($A16,'Return Data'!$B$7:$R$2292,11,0)</f>
        <v>8.6237999999999992</v>
      </c>
      <c r="G16" s="66">
        <f t="shared" si="1"/>
        <v>16</v>
      </c>
      <c r="H16" s="65">
        <f>VLOOKUP($A16,'Return Data'!$B$7:$R$2292,12,0)</f>
        <v>10.175700000000001</v>
      </c>
      <c r="I16" s="66">
        <f t="shared" si="2"/>
        <v>17</v>
      </c>
      <c r="J16" s="65">
        <f>VLOOKUP($A16,'Return Data'!$B$7:$R$2292,13,0)</f>
        <v>21.330300000000001</v>
      </c>
      <c r="K16" s="66">
        <f t="shared" si="3"/>
        <v>13</v>
      </c>
      <c r="L16" s="65">
        <f>VLOOKUP($A16,'Return Data'!$B$7:$R$2292,17,0)</f>
        <v>13.556100000000001</v>
      </c>
      <c r="M16" s="66">
        <f t="shared" si="4"/>
        <v>13</v>
      </c>
      <c r="N16" s="65">
        <f>VLOOKUP($A16,'Return Data'!$B$7:$R$2292,14,0)</f>
        <v>11.5244</v>
      </c>
      <c r="O16" s="66">
        <f t="shared" si="5"/>
        <v>12</v>
      </c>
      <c r="P16" s="65">
        <f>VLOOKUP($A16,'Return Data'!$B$7:$R$2292,15,0)</f>
        <v>7.9336000000000002</v>
      </c>
      <c r="Q16" s="66">
        <f t="shared" si="6"/>
        <v>13</v>
      </c>
      <c r="R16" s="65">
        <f>VLOOKUP($A16,'Return Data'!$B$7:$R$2292,16,0)</f>
        <v>8.0646000000000004</v>
      </c>
      <c r="S16" s="67">
        <f t="shared" si="7"/>
        <v>21</v>
      </c>
    </row>
    <row r="17" spans="1:19" x14ac:dyDescent="0.3">
      <c r="A17" s="63" t="s">
        <v>1670</v>
      </c>
      <c r="B17" s="64">
        <f>VLOOKUP($A17,'Return Data'!$B$7:$R$2292,3,0)</f>
        <v>44477</v>
      </c>
      <c r="C17" s="65">
        <f>VLOOKUP($A17,'Return Data'!$B$7:$R$2292,4,0)</f>
        <v>26.47</v>
      </c>
      <c r="D17" s="65">
        <f>VLOOKUP($A17,'Return Data'!$B$7:$R$2292,10,0)</f>
        <v>4.2126000000000001</v>
      </c>
      <c r="E17" s="66">
        <f t="shared" si="0"/>
        <v>20</v>
      </c>
      <c r="F17" s="65">
        <f>VLOOKUP($A17,'Return Data'!$B$7:$R$2292,11,0)</f>
        <v>7.5579000000000001</v>
      </c>
      <c r="G17" s="66">
        <f t="shared" si="1"/>
        <v>20</v>
      </c>
      <c r="H17" s="65">
        <f>VLOOKUP($A17,'Return Data'!$B$7:$R$2292,12,0)</f>
        <v>9.2446999999999999</v>
      </c>
      <c r="I17" s="66">
        <f t="shared" si="2"/>
        <v>19</v>
      </c>
      <c r="J17" s="65">
        <f>VLOOKUP($A17,'Return Data'!$B$7:$R$2292,13,0)</f>
        <v>16.505299999999998</v>
      </c>
      <c r="K17" s="66">
        <f t="shared" si="3"/>
        <v>21</v>
      </c>
      <c r="L17" s="65">
        <f>VLOOKUP($A17,'Return Data'!$B$7:$R$2292,17,0)</f>
        <v>12.880599999999999</v>
      </c>
      <c r="M17" s="66">
        <f t="shared" si="4"/>
        <v>17</v>
      </c>
      <c r="N17" s="65">
        <f>VLOOKUP($A17,'Return Data'!$B$7:$R$2292,14,0)</f>
        <v>10.356299999999999</v>
      </c>
      <c r="O17" s="66">
        <f t="shared" si="5"/>
        <v>17</v>
      </c>
      <c r="P17" s="65">
        <f>VLOOKUP($A17,'Return Data'!$B$7:$R$2292,15,0)</f>
        <v>7.8273000000000001</v>
      </c>
      <c r="Q17" s="66">
        <f t="shared" si="6"/>
        <v>14</v>
      </c>
      <c r="R17" s="65">
        <f>VLOOKUP($A17,'Return Data'!$B$7:$R$2292,16,0)</f>
        <v>8.0326000000000004</v>
      </c>
      <c r="S17" s="67">
        <f t="shared" si="7"/>
        <v>22</v>
      </c>
    </row>
    <row r="18" spans="1:19" x14ac:dyDescent="0.3">
      <c r="A18" s="63" t="s">
        <v>1671</v>
      </c>
      <c r="B18" s="64">
        <f>VLOOKUP($A18,'Return Data'!$B$7:$R$2292,3,0)</f>
        <v>44477</v>
      </c>
      <c r="C18" s="65">
        <f>VLOOKUP($A18,'Return Data'!$B$7:$R$2292,4,0)</f>
        <v>13.2836</v>
      </c>
      <c r="D18" s="65">
        <f>VLOOKUP($A18,'Return Data'!$B$7:$R$2292,10,0)</f>
        <v>4.9132999999999996</v>
      </c>
      <c r="E18" s="66">
        <f t="shared" si="0"/>
        <v>13</v>
      </c>
      <c r="F18" s="65">
        <f>VLOOKUP($A18,'Return Data'!$B$7:$R$2292,11,0)</f>
        <v>9.3733000000000004</v>
      </c>
      <c r="G18" s="66">
        <f t="shared" si="1"/>
        <v>12</v>
      </c>
      <c r="H18" s="65">
        <f>VLOOKUP($A18,'Return Data'!$B$7:$R$2292,12,0)</f>
        <v>11.254799999999999</v>
      </c>
      <c r="I18" s="66">
        <f t="shared" si="2"/>
        <v>14</v>
      </c>
      <c r="J18" s="65">
        <f>VLOOKUP($A18,'Return Data'!$B$7:$R$2292,13,0)</f>
        <v>17.816700000000001</v>
      </c>
      <c r="K18" s="66">
        <f t="shared" si="3"/>
        <v>17</v>
      </c>
      <c r="L18" s="65">
        <f>VLOOKUP($A18,'Return Data'!$B$7:$R$2292,17,0)</f>
        <v>13.303900000000001</v>
      </c>
      <c r="M18" s="66">
        <f t="shared" si="4"/>
        <v>15</v>
      </c>
      <c r="N18" s="65"/>
      <c r="O18" s="66"/>
      <c r="P18" s="65"/>
      <c r="Q18" s="66"/>
      <c r="R18" s="65">
        <f>VLOOKUP($A18,'Return Data'!$B$7:$R$2292,16,0)</f>
        <v>11.5783</v>
      </c>
      <c r="S18" s="67">
        <f t="shared" si="7"/>
        <v>3</v>
      </c>
    </row>
    <row r="19" spans="1:19" x14ac:dyDescent="0.3">
      <c r="A19" s="63" t="s">
        <v>1672</v>
      </c>
      <c r="B19" s="64">
        <f>VLOOKUP($A19,'Return Data'!$B$7:$R$2292,3,0)</f>
        <v>44477</v>
      </c>
      <c r="C19" s="65">
        <f>VLOOKUP($A19,'Return Data'!$B$7:$R$2292,4,0)</f>
        <v>19.1051</v>
      </c>
      <c r="D19" s="65">
        <f>VLOOKUP($A19,'Return Data'!$B$7:$R$2292,10,0)</f>
        <v>4.7205000000000004</v>
      </c>
      <c r="E19" s="66">
        <f t="shared" si="0"/>
        <v>14</v>
      </c>
      <c r="F19" s="65">
        <f>VLOOKUP($A19,'Return Data'!$B$7:$R$2292,11,0)</f>
        <v>8.1180000000000003</v>
      </c>
      <c r="G19" s="66">
        <f t="shared" si="1"/>
        <v>17</v>
      </c>
      <c r="H19" s="65">
        <f>VLOOKUP($A19,'Return Data'!$B$7:$R$2292,12,0)</f>
        <v>9.6229999999999993</v>
      </c>
      <c r="I19" s="66">
        <f t="shared" si="2"/>
        <v>18</v>
      </c>
      <c r="J19" s="65">
        <f>VLOOKUP($A19,'Return Data'!$B$7:$R$2292,13,0)</f>
        <v>17.327999999999999</v>
      </c>
      <c r="K19" s="66">
        <f t="shared" si="3"/>
        <v>19</v>
      </c>
      <c r="L19" s="65">
        <f>VLOOKUP($A19,'Return Data'!$B$7:$R$2292,17,0)</f>
        <v>13.367599999999999</v>
      </c>
      <c r="M19" s="66">
        <f t="shared" si="4"/>
        <v>14</v>
      </c>
      <c r="N19" s="65">
        <f>VLOOKUP($A19,'Return Data'!$B$7:$R$2292,14,0)</f>
        <v>11.4069</v>
      </c>
      <c r="O19" s="66">
        <f t="shared" si="5"/>
        <v>13</v>
      </c>
      <c r="P19" s="65">
        <f>VLOOKUP($A19,'Return Data'!$B$7:$R$2292,15,0)</f>
        <v>9.8660999999999994</v>
      </c>
      <c r="Q19" s="66">
        <f t="shared" si="6"/>
        <v>6</v>
      </c>
      <c r="R19" s="65">
        <f>VLOOKUP($A19,'Return Data'!$B$7:$R$2292,16,0)</f>
        <v>9.7012</v>
      </c>
      <c r="S19" s="67">
        <f t="shared" si="7"/>
        <v>16</v>
      </c>
    </row>
    <row r="20" spans="1:19" x14ac:dyDescent="0.3">
      <c r="A20" s="63" t="s">
        <v>1673</v>
      </c>
      <c r="B20" s="64">
        <f>VLOOKUP($A20,'Return Data'!$B$7:$R$2292,3,0)</f>
        <v>44477</v>
      </c>
      <c r="C20" s="65">
        <f>VLOOKUP($A20,'Return Data'!$B$7:$R$2292,4,0)</f>
        <v>24.518999999999998</v>
      </c>
      <c r="D20" s="65">
        <f>VLOOKUP($A20,'Return Data'!$B$7:$R$2292,10,0)</f>
        <v>5.0918999999999999</v>
      </c>
      <c r="E20" s="66">
        <f t="shared" si="0"/>
        <v>11</v>
      </c>
      <c r="F20" s="65">
        <f>VLOOKUP($A20,'Return Data'!$B$7:$R$2292,11,0)</f>
        <v>10.3217</v>
      </c>
      <c r="G20" s="66">
        <f t="shared" si="1"/>
        <v>7</v>
      </c>
      <c r="H20" s="65">
        <f>VLOOKUP($A20,'Return Data'!$B$7:$R$2292,12,0)</f>
        <v>14.1427</v>
      </c>
      <c r="I20" s="66">
        <f t="shared" si="2"/>
        <v>6</v>
      </c>
      <c r="J20" s="65">
        <f>VLOOKUP($A20,'Return Data'!$B$7:$R$2292,13,0)</f>
        <v>26.139500000000002</v>
      </c>
      <c r="K20" s="66">
        <f t="shared" si="3"/>
        <v>5</v>
      </c>
      <c r="L20" s="65">
        <f>VLOOKUP($A20,'Return Data'!$B$7:$R$2292,17,0)</f>
        <v>16.401700000000002</v>
      </c>
      <c r="M20" s="66">
        <f t="shared" si="4"/>
        <v>4</v>
      </c>
      <c r="N20" s="65">
        <f>VLOOKUP($A20,'Return Data'!$B$7:$R$2292,14,0)</f>
        <v>11.899100000000001</v>
      </c>
      <c r="O20" s="66">
        <f t="shared" si="5"/>
        <v>9</v>
      </c>
      <c r="P20" s="65">
        <f>VLOOKUP($A20,'Return Data'!$B$7:$R$2292,15,0)</f>
        <v>9.0001999999999995</v>
      </c>
      <c r="Q20" s="66">
        <f t="shared" si="6"/>
        <v>10</v>
      </c>
      <c r="R20" s="65">
        <f>VLOOKUP($A20,'Return Data'!$B$7:$R$2292,16,0)</f>
        <v>9.4788999999999994</v>
      </c>
      <c r="S20" s="67">
        <f t="shared" si="7"/>
        <v>18</v>
      </c>
    </row>
    <row r="21" spans="1:19" x14ac:dyDescent="0.3">
      <c r="A21" s="63" t="s">
        <v>1674</v>
      </c>
      <c r="B21" s="64">
        <f>VLOOKUP($A21,'Return Data'!$B$7:$R$2292,3,0)</f>
        <v>44477</v>
      </c>
      <c r="C21" s="65">
        <f>VLOOKUP($A21,'Return Data'!$B$7:$R$2292,4,0)</f>
        <v>17.118300000000001</v>
      </c>
      <c r="D21" s="65">
        <f>VLOOKUP($A21,'Return Data'!$B$7:$R$2292,10,0)</f>
        <v>7.3840000000000003</v>
      </c>
      <c r="E21" s="66">
        <f t="shared" si="0"/>
        <v>3</v>
      </c>
      <c r="F21" s="65">
        <f>VLOOKUP($A21,'Return Data'!$B$7:$R$2292,11,0)</f>
        <v>12.862500000000001</v>
      </c>
      <c r="G21" s="66">
        <f t="shared" si="1"/>
        <v>2</v>
      </c>
      <c r="H21" s="65">
        <f>VLOOKUP($A21,'Return Data'!$B$7:$R$2292,12,0)</f>
        <v>16.1114</v>
      </c>
      <c r="I21" s="66">
        <f t="shared" si="2"/>
        <v>3</v>
      </c>
      <c r="J21" s="65">
        <f>VLOOKUP($A21,'Return Data'!$B$7:$R$2292,13,0)</f>
        <v>30.857800000000001</v>
      </c>
      <c r="K21" s="66">
        <f t="shared" si="3"/>
        <v>2</v>
      </c>
      <c r="L21" s="65">
        <f>VLOOKUP($A21,'Return Data'!$B$7:$R$2292,17,0)</f>
        <v>20.1845</v>
      </c>
      <c r="M21" s="66">
        <f t="shared" si="4"/>
        <v>1</v>
      </c>
      <c r="N21" s="65">
        <f>VLOOKUP($A21,'Return Data'!$B$7:$R$2292,14,0)</f>
        <v>16.500499999999999</v>
      </c>
      <c r="O21" s="66">
        <f t="shared" si="5"/>
        <v>1</v>
      </c>
      <c r="P21" s="65"/>
      <c r="Q21" s="66"/>
      <c r="R21" s="65">
        <f>VLOOKUP($A21,'Return Data'!$B$7:$R$2292,16,0)</f>
        <v>12.1585</v>
      </c>
      <c r="S21" s="67">
        <f t="shared" si="7"/>
        <v>2</v>
      </c>
    </row>
    <row r="22" spans="1:19" x14ac:dyDescent="0.3">
      <c r="A22" s="63" t="s">
        <v>1675</v>
      </c>
      <c r="B22" s="64">
        <f>VLOOKUP($A22,'Return Data'!$B$7:$R$2292,3,0)</f>
        <v>44477</v>
      </c>
      <c r="C22" s="65">
        <f>VLOOKUP($A22,'Return Data'!$B$7:$R$2292,4,0)</f>
        <v>15.082000000000001</v>
      </c>
      <c r="D22" s="65">
        <f>VLOOKUP($A22,'Return Data'!$B$7:$R$2292,10,0)</f>
        <v>5.7941000000000003</v>
      </c>
      <c r="E22" s="66">
        <f t="shared" si="0"/>
        <v>4</v>
      </c>
      <c r="F22" s="65">
        <f>VLOOKUP($A22,'Return Data'!$B$7:$R$2292,11,0)</f>
        <v>11.044</v>
      </c>
      <c r="G22" s="66">
        <f t="shared" si="1"/>
        <v>6</v>
      </c>
      <c r="H22" s="65">
        <f>VLOOKUP($A22,'Return Data'!$B$7:$R$2292,12,0)</f>
        <v>14.9543</v>
      </c>
      <c r="I22" s="66">
        <f t="shared" si="2"/>
        <v>4</v>
      </c>
      <c r="J22" s="65">
        <f>VLOOKUP($A22,'Return Data'!$B$7:$R$2292,13,0)</f>
        <v>25.819600000000001</v>
      </c>
      <c r="K22" s="66">
        <f t="shared" si="3"/>
        <v>7</v>
      </c>
      <c r="L22" s="65">
        <f>VLOOKUP($A22,'Return Data'!$B$7:$R$2292,17,0)</f>
        <v>19.140999999999998</v>
      </c>
      <c r="M22" s="66">
        <f t="shared" si="4"/>
        <v>3</v>
      </c>
      <c r="N22" s="65"/>
      <c r="O22" s="66"/>
      <c r="P22" s="65"/>
      <c r="Q22" s="66"/>
      <c r="R22" s="65">
        <f>VLOOKUP($A22,'Return Data'!$B$7:$R$2292,16,0)</f>
        <v>15.7409</v>
      </c>
      <c r="S22" s="67">
        <f t="shared" si="7"/>
        <v>1</v>
      </c>
    </row>
    <row r="23" spans="1:19" x14ac:dyDescent="0.3">
      <c r="A23" s="63" t="s">
        <v>1676</v>
      </c>
      <c r="B23" s="64">
        <f>VLOOKUP($A23,'Return Data'!$B$7:$R$2292,3,0)</f>
        <v>44477</v>
      </c>
      <c r="C23" s="65">
        <f>VLOOKUP($A23,'Return Data'!$B$7:$R$2292,4,0)</f>
        <v>13.229200000000001</v>
      </c>
      <c r="D23" s="65">
        <f>VLOOKUP($A23,'Return Data'!$B$7:$R$2292,10,0)</f>
        <v>4.5117000000000003</v>
      </c>
      <c r="E23" s="66">
        <f t="shared" si="0"/>
        <v>19</v>
      </c>
      <c r="F23" s="65">
        <f>VLOOKUP($A23,'Return Data'!$B$7:$R$2292,11,0)</f>
        <v>8.7329000000000008</v>
      </c>
      <c r="G23" s="66">
        <f t="shared" si="1"/>
        <v>15</v>
      </c>
      <c r="H23" s="65">
        <f>VLOOKUP($A23,'Return Data'!$B$7:$R$2292,12,0)</f>
        <v>12.065300000000001</v>
      </c>
      <c r="I23" s="66">
        <f t="shared" si="2"/>
        <v>12</v>
      </c>
      <c r="J23" s="65">
        <f>VLOOKUP($A23,'Return Data'!$B$7:$R$2292,13,0)</f>
        <v>22.302299999999999</v>
      </c>
      <c r="K23" s="66">
        <f t="shared" si="3"/>
        <v>12</v>
      </c>
      <c r="L23" s="65">
        <f>VLOOKUP($A23,'Return Data'!$B$7:$R$2292,17,0)</f>
        <v>5.0803000000000003</v>
      </c>
      <c r="M23" s="66">
        <f t="shared" si="4"/>
        <v>23</v>
      </c>
      <c r="N23" s="65">
        <f>VLOOKUP($A23,'Return Data'!$B$7:$R$2292,14,0)</f>
        <v>1.2861</v>
      </c>
      <c r="O23" s="66">
        <f t="shared" si="5"/>
        <v>19</v>
      </c>
      <c r="P23" s="65">
        <f>VLOOKUP($A23,'Return Data'!$B$7:$R$2292,15,0)</f>
        <v>3.5387</v>
      </c>
      <c r="Q23" s="66">
        <f t="shared" si="6"/>
        <v>15</v>
      </c>
      <c r="R23" s="65">
        <f>VLOOKUP($A23,'Return Data'!$B$7:$R$2292,16,0)</f>
        <v>4.4950999999999999</v>
      </c>
      <c r="S23" s="67">
        <f t="shared" si="7"/>
        <v>23</v>
      </c>
    </row>
    <row r="24" spans="1:19" x14ac:dyDescent="0.3">
      <c r="A24" s="63" t="s">
        <v>1677</v>
      </c>
      <c r="B24" s="64">
        <f>VLOOKUP($A24,'Return Data'!$B$7:$R$2292,3,0)</f>
        <v>44477</v>
      </c>
      <c r="C24" s="65">
        <f>VLOOKUP($A24,'Return Data'!$B$7:$R$2292,4,0)</f>
        <v>0.30209999999999998</v>
      </c>
      <c r="D24" s="65"/>
      <c r="E24" s="66"/>
      <c r="F24" s="65"/>
      <c r="G24" s="66"/>
      <c r="H24" s="65"/>
      <c r="I24" s="66"/>
      <c r="J24" s="65"/>
      <c r="K24" s="66"/>
      <c r="L24" s="65"/>
      <c r="M24" s="66"/>
      <c r="N24" s="65"/>
      <c r="O24" s="66"/>
      <c r="P24" s="65"/>
      <c r="Q24" s="66"/>
      <c r="R24" s="65"/>
      <c r="S24" s="67"/>
    </row>
    <row r="25" spans="1:19" x14ac:dyDescent="0.3">
      <c r="A25" s="63" t="s">
        <v>1679</v>
      </c>
      <c r="B25" s="64">
        <f>VLOOKUP($A25,'Return Data'!$B$7:$R$2292,3,0)</f>
        <v>44477</v>
      </c>
      <c r="C25" s="65">
        <f>VLOOKUP($A25,'Return Data'!$B$7:$R$2292,4,0)</f>
        <v>43.518999999999998</v>
      </c>
      <c r="D25" s="65">
        <f>VLOOKUP($A25,'Return Data'!$B$7:$R$2292,10,0)</f>
        <v>3.8986999999999998</v>
      </c>
      <c r="E25" s="66">
        <f t="shared" ref="E25:E31" si="8">RANK(D25,D$8:D$31,0)</f>
        <v>22</v>
      </c>
      <c r="F25" s="65">
        <f>VLOOKUP($A25,'Return Data'!$B$7:$R$2292,11,0)</f>
        <v>8.8879000000000001</v>
      </c>
      <c r="G25" s="66">
        <f t="shared" ref="G25:G31" si="9">RANK(F25,F$8:F$31,0)</f>
        <v>14</v>
      </c>
      <c r="H25" s="65">
        <f>VLOOKUP($A25,'Return Data'!$B$7:$R$2292,12,0)</f>
        <v>11.6843</v>
      </c>
      <c r="I25" s="66">
        <f t="shared" ref="I25:I31" si="10">RANK(H25,H$8:H$31,0)</f>
        <v>13</v>
      </c>
      <c r="J25" s="65">
        <f>VLOOKUP($A25,'Return Data'!$B$7:$R$2292,13,0)</f>
        <v>20.6191</v>
      </c>
      <c r="K25" s="66">
        <f t="shared" ref="K25:K31" si="11">RANK(J25,J$8:J$31,0)</f>
        <v>15</v>
      </c>
      <c r="L25" s="65">
        <f>VLOOKUP($A25,'Return Data'!$B$7:$R$2292,17,0)</f>
        <v>12.1387</v>
      </c>
      <c r="M25" s="66">
        <f t="shared" si="4"/>
        <v>19</v>
      </c>
      <c r="N25" s="65">
        <f>VLOOKUP($A25,'Return Data'!$B$7:$R$2292,14,0)</f>
        <v>10.962899999999999</v>
      </c>
      <c r="O25" s="66">
        <f t="shared" si="5"/>
        <v>15</v>
      </c>
      <c r="P25" s="65">
        <f>VLOOKUP($A25,'Return Data'!$B$7:$R$2292,15,0)</f>
        <v>9.0489999999999995</v>
      </c>
      <c r="Q25" s="66">
        <f t="shared" si="6"/>
        <v>9</v>
      </c>
      <c r="R25" s="65">
        <f>VLOOKUP($A25,'Return Data'!$B$7:$R$2292,16,0)</f>
        <v>9.9719999999999995</v>
      </c>
      <c r="S25" s="67">
        <f t="shared" ref="S25:S31" si="12">RANK(R25,R$8:R$31,0)</f>
        <v>14</v>
      </c>
    </row>
    <row r="26" spans="1:19" x14ac:dyDescent="0.3">
      <c r="A26" s="63" t="s">
        <v>1680</v>
      </c>
      <c r="B26" s="64">
        <f>VLOOKUP($A26,'Return Data'!$B$7:$R$2292,3,0)</f>
        <v>44477</v>
      </c>
      <c r="C26" s="65">
        <f>VLOOKUP($A26,'Return Data'!$B$7:$R$2292,4,0)</f>
        <v>54.505099999999999</v>
      </c>
      <c r="D26" s="65">
        <f>VLOOKUP($A26,'Return Data'!$B$7:$R$2292,10,0)</f>
        <v>7.4298999999999999</v>
      </c>
      <c r="E26" s="66">
        <f t="shared" si="8"/>
        <v>2</v>
      </c>
      <c r="F26" s="65">
        <f>VLOOKUP($A26,'Return Data'!$B$7:$R$2292,11,0)</f>
        <v>14.0618</v>
      </c>
      <c r="G26" s="66">
        <f t="shared" si="9"/>
        <v>1</v>
      </c>
      <c r="H26" s="65">
        <f>VLOOKUP($A26,'Return Data'!$B$7:$R$2292,12,0)</f>
        <v>16.571999999999999</v>
      </c>
      <c r="I26" s="66">
        <f t="shared" si="10"/>
        <v>1</v>
      </c>
      <c r="J26" s="65">
        <f>VLOOKUP($A26,'Return Data'!$B$7:$R$2292,13,0)</f>
        <v>30.3965</v>
      </c>
      <c r="K26" s="66">
        <f t="shared" si="11"/>
        <v>3</v>
      </c>
      <c r="L26" s="65">
        <f>VLOOKUP($A26,'Return Data'!$B$7:$R$2292,17,0)</f>
        <v>19.568899999999999</v>
      </c>
      <c r="M26" s="66">
        <f t="shared" si="4"/>
        <v>2</v>
      </c>
      <c r="N26" s="65">
        <f>VLOOKUP($A26,'Return Data'!$B$7:$R$2292,14,0)</f>
        <v>14.642799999999999</v>
      </c>
      <c r="O26" s="66">
        <f t="shared" si="5"/>
        <v>2</v>
      </c>
      <c r="P26" s="65">
        <f>VLOOKUP($A26,'Return Data'!$B$7:$R$2292,15,0)</f>
        <v>11.195499999999999</v>
      </c>
      <c r="Q26" s="66">
        <f t="shared" si="6"/>
        <v>2</v>
      </c>
      <c r="R26" s="65">
        <f>VLOOKUP($A26,'Return Data'!$B$7:$R$2292,16,0)</f>
        <v>9.6968999999999994</v>
      </c>
      <c r="S26" s="67">
        <f t="shared" si="12"/>
        <v>17</v>
      </c>
    </row>
    <row r="27" spans="1:19" x14ac:dyDescent="0.3">
      <c r="A27" s="63" t="s">
        <v>1681</v>
      </c>
      <c r="B27" s="64">
        <f>VLOOKUP($A27,'Return Data'!$B$7:$R$2292,3,0)</f>
        <v>44477</v>
      </c>
      <c r="C27" s="65">
        <f>VLOOKUP($A27,'Return Data'!$B$7:$R$2292,4,0)</f>
        <v>18.630700000000001</v>
      </c>
      <c r="D27" s="65">
        <f>VLOOKUP($A27,'Return Data'!$B$7:$R$2292,10,0)</f>
        <v>4.5365000000000002</v>
      </c>
      <c r="E27" s="66">
        <f t="shared" si="8"/>
        <v>18</v>
      </c>
      <c r="F27" s="65">
        <f>VLOOKUP($A27,'Return Data'!$B$7:$R$2292,11,0)</f>
        <v>9.0005000000000006</v>
      </c>
      <c r="G27" s="66">
        <f t="shared" si="9"/>
        <v>13</v>
      </c>
      <c r="H27" s="65">
        <f>VLOOKUP($A27,'Return Data'!$B$7:$R$2292,12,0)</f>
        <v>10.805999999999999</v>
      </c>
      <c r="I27" s="66">
        <f t="shared" si="10"/>
        <v>15</v>
      </c>
      <c r="J27" s="65">
        <f>VLOOKUP($A27,'Return Data'!$B$7:$R$2292,13,0)</f>
        <v>24.593399999999999</v>
      </c>
      <c r="K27" s="66">
        <f t="shared" si="11"/>
        <v>11</v>
      </c>
      <c r="L27" s="65">
        <f>VLOOKUP($A27,'Return Data'!$B$7:$R$2292,17,0)</f>
        <v>15.5816</v>
      </c>
      <c r="M27" s="66">
        <f t="shared" si="4"/>
        <v>9</v>
      </c>
      <c r="N27" s="65">
        <f>VLOOKUP($A27,'Return Data'!$B$7:$R$2292,14,0)</f>
        <v>13.2019</v>
      </c>
      <c r="O27" s="66">
        <f t="shared" si="5"/>
        <v>4</v>
      </c>
      <c r="P27" s="65">
        <f>VLOOKUP($A27,'Return Data'!$B$7:$R$2292,15,0)</f>
        <v>9.8933999999999997</v>
      </c>
      <c r="Q27" s="66">
        <f t="shared" si="6"/>
        <v>5</v>
      </c>
      <c r="R27" s="65">
        <f>VLOOKUP($A27,'Return Data'!$B$7:$R$2292,16,0)</f>
        <v>10.2567</v>
      </c>
      <c r="S27" s="67">
        <f t="shared" si="12"/>
        <v>9</v>
      </c>
    </row>
    <row r="28" spans="1:19" x14ac:dyDescent="0.3">
      <c r="A28" s="63" t="s">
        <v>1682</v>
      </c>
      <c r="B28" s="64">
        <f>VLOOKUP($A28,'Return Data'!$B$7:$R$2292,3,0)</f>
        <v>44477</v>
      </c>
      <c r="C28" s="65">
        <f>VLOOKUP($A28,'Return Data'!$B$7:$R$2292,4,0)</f>
        <v>13.2575</v>
      </c>
      <c r="D28" s="65">
        <f>VLOOKUP($A28,'Return Data'!$B$7:$R$2292,10,0)</f>
        <v>4.5998000000000001</v>
      </c>
      <c r="E28" s="66">
        <f t="shared" si="8"/>
        <v>16</v>
      </c>
      <c r="F28" s="65">
        <f>VLOOKUP($A28,'Return Data'!$B$7:$R$2292,11,0)</f>
        <v>7.5938999999999997</v>
      </c>
      <c r="G28" s="66">
        <f t="shared" si="9"/>
        <v>19</v>
      </c>
      <c r="H28" s="65">
        <f>VLOOKUP($A28,'Return Data'!$B$7:$R$2292,12,0)</f>
        <v>9.1134000000000004</v>
      </c>
      <c r="I28" s="66">
        <f t="shared" si="10"/>
        <v>20</v>
      </c>
      <c r="J28" s="65">
        <f>VLOOKUP($A28,'Return Data'!$B$7:$R$2292,13,0)</f>
        <v>17.270099999999999</v>
      </c>
      <c r="K28" s="66">
        <f t="shared" si="11"/>
        <v>20</v>
      </c>
      <c r="L28" s="65">
        <f>VLOOKUP($A28,'Return Data'!$B$7:$R$2292,17,0)</f>
        <v>12.0076</v>
      </c>
      <c r="M28" s="66">
        <f t="shared" si="4"/>
        <v>20</v>
      </c>
      <c r="N28" s="65"/>
      <c r="O28" s="66"/>
      <c r="P28" s="65"/>
      <c r="Q28" s="66"/>
      <c r="R28" s="65">
        <f>VLOOKUP($A28,'Return Data'!$B$7:$R$2292,16,0)</f>
        <v>10.444800000000001</v>
      </c>
      <c r="S28" s="67">
        <f t="shared" si="12"/>
        <v>7</v>
      </c>
    </row>
    <row r="29" spans="1:19" x14ac:dyDescent="0.3">
      <c r="A29" s="63" t="s">
        <v>1683</v>
      </c>
      <c r="B29" s="64">
        <f>VLOOKUP($A29,'Return Data'!$B$7:$R$2292,3,0)</f>
        <v>44477</v>
      </c>
      <c r="C29" s="65">
        <f>VLOOKUP($A29,'Return Data'!$B$7:$R$2292,4,0)</f>
        <v>44.927300000000002</v>
      </c>
      <c r="D29" s="65">
        <f>VLOOKUP($A29,'Return Data'!$B$7:$R$2292,10,0)</f>
        <v>5.3026999999999997</v>
      </c>
      <c r="E29" s="66">
        <f t="shared" si="8"/>
        <v>9</v>
      </c>
      <c r="F29" s="65">
        <f>VLOOKUP($A29,'Return Data'!$B$7:$R$2292,11,0)</f>
        <v>7.9861000000000004</v>
      </c>
      <c r="G29" s="66">
        <f t="shared" si="9"/>
        <v>18</v>
      </c>
      <c r="H29" s="65">
        <f>VLOOKUP($A29,'Return Data'!$B$7:$R$2292,12,0)</f>
        <v>10.4541</v>
      </c>
      <c r="I29" s="66">
        <f t="shared" si="10"/>
        <v>16</v>
      </c>
      <c r="J29" s="65">
        <f>VLOOKUP($A29,'Return Data'!$B$7:$R$2292,13,0)</f>
        <v>19.145900000000001</v>
      </c>
      <c r="K29" s="66">
        <f t="shared" si="11"/>
        <v>16</v>
      </c>
      <c r="L29" s="65">
        <f>VLOOKUP($A29,'Return Data'!$B$7:$R$2292,17,0)</f>
        <v>13.052099999999999</v>
      </c>
      <c r="M29" s="66">
        <f>RANK(L29,L$8:L$31,0)</f>
        <v>16</v>
      </c>
      <c r="N29" s="65">
        <f>VLOOKUP($A29,'Return Data'!$B$7:$R$2292,14,0)</f>
        <v>11.681800000000001</v>
      </c>
      <c r="O29" s="66">
        <f>RANK(N29,N$8:N$31,0)</f>
        <v>10</v>
      </c>
      <c r="P29" s="65">
        <f>VLOOKUP($A29,'Return Data'!$B$7:$R$2292,15,0)</f>
        <v>8.3141999999999996</v>
      </c>
      <c r="Q29" s="66">
        <f>RANK(P29,P$8:P$31,0)</f>
        <v>12</v>
      </c>
      <c r="R29" s="65">
        <f>VLOOKUP($A29,'Return Data'!$B$7:$R$2292,16,0)</f>
        <v>8.7098999999999993</v>
      </c>
      <c r="S29" s="67">
        <f t="shared" si="12"/>
        <v>20</v>
      </c>
    </row>
    <row r="30" spans="1:19" x14ac:dyDescent="0.3">
      <c r="A30" s="63" t="s">
        <v>1684</v>
      </c>
      <c r="B30" s="64">
        <f>VLOOKUP($A30,'Return Data'!$B$7:$R$2292,3,0)</f>
        <v>44477</v>
      </c>
      <c r="C30" s="65">
        <f>VLOOKUP($A30,'Return Data'!$B$7:$R$2292,4,0)</f>
        <v>13.56</v>
      </c>
      <c r="D30" s="65">
        <f>VLOOKUP($A30,'Return Data'!$B$7:$R$2292,10,0)</f>
        <v>4.5490000000000004</v>
      </c>
      <c r="E30" s="66">
        <f t="shared" si="8"/>
        <v>17</v>
      </c>
      <c r="F30" s="65">
        <f>VLOOKUP($A30,'Return Data'!$B$7:$R$2292,11,0)</f>
        <v>7.2785000000000002</v>
      </c>
      <c r="G30" s="66">
        <f t="shared" si="9"/>
        <v>21</v>
      </c>
      <c r="H30" s="65">
        <f>VLOOKUP($A30,'Return Data'!$B$7:$R$2292,12,0)</f>
        <v>8.2202999999999999</v>
      </c>
      <c r="I30" s="66">
        <f t="shared" si="10"/>
        <v>22</v>
      </c>
      <c r="J30" s="65">
        <f>VLOOKUP($A30,'Return Data'!$B$7:$R$2292,13,0)</f>
        <v>16.295000000000002</v>
      </c>
      <c r="K30" s="66">
        <f t="shared" si="11"/>
        <v>22</v>
      </c>
      <c r="L30" s="65">
        <f>VLOOKUP($A30,'Return Data'!$B$7:$R$2292,17,0)</f>
        <v>12.5375</v>
      </c>
      <c r="M30" s="66">
        <f>RANK(L30,L$8:L$31,0)</f>
        <v>18</v>
      </c>
      <c r="N30" s="65">
        <f>VLOOKUP($A30,'Return Data'!$B$7:$R$2292,14,0)</f>
        <v>10.674200000000001</v>
      </c>
      <c r="O30" s="66">
        <f t="shared" ref="O30:O31" si="13">RANK(N30,N$8:N$31,0)</f>
        <v>16</v>
      </c>
      <c r="P30" s="65"/>
      <c r="Q30" s="66"/>
      <c r="R30" s="65">
        <f>VLOOKUP($A30,'Return Data'!$B$7:$R$2292,16,0)</f>
        <v>10.0931</v>
      </c>
      <c r="S30" s="67">
        <f t="shared" si="12"/>
        <v>10</v>
      </c>
    </row>
    <row r="31" spans="1:19" x14ac:dyDescent="0.3">
      <c r="A31" s="63" t="s">
        <v>1685</v>
      </c>
      <c r="B31" s="64">
        <f>VLOOKUP($A31,'Return Data'!$B$7:$R$2292,3,0)</f>
        <v>44477</v>
      </c>
      <c r="C31" s="65">
        <f>VLOOKUP($A31,'Return Data'!$B$7:$R$2292,4,0)</f>
        <v>13.4787</v>
      </c>
      <c r="D31" s="65">
        <f>VLOOKUP($A31,'Return Data'!$B$7:$R$2292,10,0)</f>
        <v>5.3657000000000004</v>
      </c>
      <c r="E31" s="66">
        <f t="shared" si="8"/>
        <v>7</v>
      </c>
      <c r="F31" s="65">
        <f>VLOOKUP($A31,'Return Data'!$B$7:$R$2292,11,0)</f>
        <v>9.5972000000000008</v>
      </c>
      <c r="G31" s="66">
        <f t="shared" si="9"/>
        <v>10</v>
      </c>
      <c r="H31" s="65">
        <f>VLOOKUP($A31,'Return Data'!$B$7:$R$2292,12,0)</f>
        <v>13.2112</v>
      </c>
      <c r="I31" s="66">
        <f t="shared" si="10"/>
        <v>8</v>
      </c>
      <c r="J31" s="65">
        <f>VLOOKUP($A31,'Return Data'!$B$7:$R$2292,13,0)</f>
        <v>24.904599999999999</v>
      </c>
      <c r="K31" s="66">
        <f t="shared" si="11"/>
        <v>9</v>
      </c>
      <c r="L31" s="65">
        <f>VLOOKUP($A31,'Return Data'!$B$7:$R$2292,17,0)</f>
        <v>14.909599999999999</v>
      </c>
      <c r="M31" s="66">
        <f>RANK(L31,L$8:L$31,0)</f>
        <v>11</v>
      </c>
      <c r="N31" s="65">
        <f>VLOOKUP($A31,'Return Data'!$B$7:$R$2292,14,0)</f>
        <v>11.4002</v>
      </c>
      <c r="O31" s="66">
        <f t="shared" si="13"/>
        <v>14</v>
      </c>
      <c r="P31" s="65"/>
      <c r="Q31" s="66"/>
      <c r="R31" s="65">
        <f>VLOOKUP($A31,'Return Data'!$B$7:$R$2292,16,0)</f>
        <v>10.0761</v>
      </c>
      <c r="S31" s="67">
        <f t="shared" si="12"/>
        <v>11</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5.1484826086956534</v>
      </c>
      <c r="E33" s="74"/>
      <c r="F33" s="75">
        <f>AVERAGE(F8:F31)</f>
        <v>9.4442956521739116</v>
      </c>
      <c r="G33" s="74"/>
      <c r="H33" s="75">
        <f>AVERAGE(H8:H31)</f>
        <v>11.927778260869569</v>
      </c>
      <c r="I33" s="74"/>
      <c r="J33" s="75">
        <f>AVERAGE(J8:J31)</f>
        <v>22.363213043478257</v>
      </c>
      <c r="K33" s="74"/>
      <c r="L33" s="75">
        <f>AVERAGE(L8:L31)</f>
        <v>14.276791304347828</v>
      </c>
      <c r="M33" s="74"/>
      <c r="N33" s="75">
        <f>AVERAGE(N8:N31)</f>
        <v>11.703257894736844</v>
      </c>
      <c r="O33" s="74"/>
      <c r="P33" s="75">
        <f>AVERAGE(P8:P31)</f>
        <v>9.1097800000000007</v>
      </c>
      <c r="Q33" s="74"/>
      <c r="R33" s="75">
        <f>AVERAGE(R8:R31)</f>
        <v>10.006121739130435</v>
      </c>
      <c r="S33" s="76"/>
    </row>
    <row r="34" spans="1:19" x14ac:dyDescent="0.3">
      <c r="A34" s="73" t="s">
        <v>28</v>
      </c>
      <c r="B34" s="74"/>
      <c r="C34" s="74"/>
      <c r="D34" s="75">
        <f>MIN(D8:D31)</f>
        <v>3.2633999999999999</v>
      </c>
      <c r="E34" s="74"/>
      <c r="F34" s="75">
        <f>MIN(F8:F31)</f>
        <v>5.4134000000000002</v>
      </c>
      <c r="G34" s="74"/>
      <c r="H34" s="75">
        <f>MIN(H8:H31)</f>
        <v>6.7682000000000002</v>
      </c>
      <c r="I34" s="74"/>
      <c r="J34" s="75">
        <f>MIN(J8:J31)</f>
        <v>10.8963</v>
      </c>
      <c r="K34" s="74"/>
      <c r="L34" s="75">
        <f>MIN(L8:L31)</f>
        <v>5.0803000000000003</v>
      </c>
      <c r="M34" s="74"/>
      <c r="N34" s="75">
        <f>MIN(N8:N31)</f>
        <v>1.2861</v>
      </c>
      <c r="O34" s="74"/>
      <c r="P34" s="75">
        <f>MIN(P8:P31)</f>
        <v>3.5387</v>
      </c>
      <c r="Q34" s="74"/>
      <c r="R34" s="75">
        <f>MIN(R8:R31)</f>
        <v>4.4950999999999999</v>
      </c>
      <c r="S34" s="76"/>
    </row>
    <row r="35" spans="1:19" ht="15" thickBot="1" x14ac:dyDescent="0.35">
      <c r="A35" s="77" t="s">
        <v>29</v>
      </c>
      <c r="B35" s="78"/>
      <c r="C35" s="78"/>
      <c r="D35" s="79">
        <f>MAX(D8:D31)</f>
        <v>7.4941000000000004</v>
      </c>
      <c r="E35" s="78"/>
      <c r="F35" s="79">
        <f>MAX(F8:F31)</f>
        <v>14.0618</v>
      </c>
      <c r="G35" s="78"/>
      <c r="H35" s="79">
        <f>MAX(H8:H31)</f>
        <v>16.571999999999999</v>
      </c>
      <c r="I35" s="78"/>
      <c r="J35" s="79">
        <f>MAX(J8:J31)</f>
        <v>31.073499999999999</v>
      </c>
      <c r="K35" s="78"/>
      <c r="L35" s="79">
        <f>MAX(L8:L31)</f>
        <v>20.1845</v>
      </c>
      <c r="M35" s="78"/>
      <c r="N35" s="79">
        <f>MAX(N8:N31)</f>
        <v>16.500499999999999</v>
      </c>
      <c r="O35" s="78"/>
      <c r="P35" s="79">
        <f>MAX(P8:P31)</f>
        <v>11.244999999999999</v>
      </c>
      <c r="Q35" s="78"/>
      <c r="R35" s="79">
        <f>MAX(R8:R31)</f>
        <v>15.7409</v>
      </c>
      <c r="S35" s="80"/>
    </row>
    <row r="36" spans="1:19" x14ac:dyDescent="0.3">
      <c r="A36" s="112" t="s">
        <v>432</v>
      </c>
    </row>
    <row r="37" spans="1:19" x14ac:dyDescent="0.3">
      <c r="A37" s="14" t="s">
        <v>340</v>
      </c>
    </row>
  </sheetData>
  <sheetProtection algorithmName="SHA-512" hashValue="mAFK72m2z6/LaiTH9N2ZDPOHSqyvTSF9k74Vr+2QDcIzD2HiXsgOwyLX8/AEHrQB/pCp7n7INygQ01yqh4fwag==" saltValue="CRI8RKO/s7n1P7bgi1/y+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1686</v>
      </c>
      <c r="B8" s="64">
        <f>VLOOKUP($A8,'Return Data'!$B$7:$R$2292,3,0)</f>
        <v>44477</v>
      </c>
      <c r="C8" s="65">
        <f>VLOOKUP($A8,'Return Data'!$B$7:$R$2292,4,0)</f>
        <v>17.66</v>
      </c>
      <c r="D8" s="65">
        <f>VLOOKUP($A8,'Return Data'!$B$7:$R$2292,10,0)</f>
        <v>5.4328000000000003</v>
      </c>
      <c r="E8" s="66">
        <f t="shared" ref="E8:E23" si="0">RANK(D8,D$8:D$31,0)</f>
        <v>5</v>
      </c>
      <c r="F8" s="65">
        <f>VLOOKUP($A8,'Return Data'!$B$7:$R$2292,11,0)</f>
        <v>8.7438000000000002</v>
      </c>
      <c r="G8" s="66">
        <f t="shared" ref="G8:G23" si="1">RANK(F8,F$8:F$31,0)</f>
        <v>11</v>
      </c>
      <c r="H8" s="65">
        <f>VLOOKUP($A8,'Return Data'!$B$7:$R$2292,12,0)</f>
        <v>11.4899</v>
      </c>
      <c r="I8" s="66">
        <f t="shared" ref="I8:I23" si="2">RANK(H8,H$8:H$31,0)</f>
        <v>10</v>
      </c>
      <c r="J8" s="65">
        <f>VLOOKUP($A8,'Return Data'!$B$7:$R$2292,13,0)</f>
        <v>24.103999999999999</v>
      </c>
      <c r="K8" s="66">
        <f t="shared" ref="K8:K23" si="3">RANK(J8,J$8:J$31,0)</f>
        <v>7</v>
      </c>
      <c r="L8" s="65">
        <f>VLOOKUP($A8,'Return Data'!$B$7:$R$2292,17,0)</f>
        <v>14.757</v>
      </c>
      <c r="M8" s="66">
        <f>RANK(L8,L$8:L$31,0)</f>
        <v>7</v>
      </c>
      <c r="N8" s="65">
        <f>VLOOKUP($A8,'Return Data'!$B$7:$R$2292,14,0)</f>
        <v>11.9293</v>
      </c>
      <c r="O8" s="66">
        <f>RANK(N8,N$8:N$31,0)</f>
        <v>5</v>
      </c>
      <c r="P8" s="65">
        <f>VLOOKUP($A8,'Return Data'!$B$7:$R$2292,15,0)</f>
        <v>8.1697000000000006</v>
      </c>
      <c r="Q8" s="66">
        <f>RANK(P8,P$8:P$31,0)</f>
        <v>7</v>
      </c>
      <c r="R8" s="65">
        <f>VLOOKUP($A8,'Return Data'!$B$7:$R$2292,16,0)</f>
        <v>8.6361000000000008</v>
      </c>
      <c r="S8" s="67">
        <f t="shared" ref="S8:S23" si="4">RANK(R8,R$8:R$31,0)</f>
        <v>14</v>
      </c>
    </row>
    <row r="9" spans="1:20" x14ac:dyDescent="0.3">
      <c r="A9" s="63" t="s">
        <v>1687</v>
      </c>
      <c r="B9" s="64">
        <f>VLOOKUP($A9,'Return Data'!$B$7:$R$2292,3,0)</f>
        <v>44477</v>
      </c>
      <c r="C9" s="65">
        <f>VLOOKUP($A9,'Return Data'!$B$7:$R$2292,4,0)</f>
        <v>17.02</v>
      </c>
      <c r="D9" s="65">
        <f>VLOOKUP($A9,'Return Data'!$B$7:$R$2292,10,0)</f>
        <v>7.1787999999999998</v>
      </c>
      <c r="E9" s="66">
        <f t="shared" si="0"/>
        <v>1</v>
      </c>
      <c r="F9" s="65">
        <f>VLOOKUP($A9,'Return Data'!$B$7:$R$2292,11,0)</f>
        <v>11.2418</v>
      </c>
      <c r="G9" s="66">
        <f t="shared" si="1"/>
        <v>4</v>
      </c>
      <c r="H9" s="65">
        <f>VLOOKUP($A9,'Return Data'!$B$7:$R$2292,12,0)</f>
        <v>12.3432</v>
      </c>
      <c r="I9" s="66">
        <f t="shared" si="2"/>
        <v>8</v>
      </c>
      <c r="J9" s="65">
        <f>VLOOKUP($A9,'Return Data'!$B$7:$R$2292,13,0)</f>
        <v>24.052499999999998</v>
      </c>
      <c r="K9" s="66">
        <f t="shared" si="3"/>
        <v>8</v>
      </c>
      <c r="L9" s="65">
        <f>VLOOKUP($A9,'Return Data'!$B$7:$R$2292,17,0)</f>
        <v>14.2919</v>
      </c>
      <c r="M9" s="66">
        <f t="shared" ref="M9:M31" si="5">RANK(L9,L$8:L$31,0)</f>
        <v>9</v>
      </c>
      <c r="N9" s="65">
        <f>VLOOKUP($A9,'Return Data'!$B$7:$R$2292,14,0)</f>
        <v>12.499499999999999</v>
      </c>
      <c r="O9" s="66">
        <f t="shared" ref="O9:O31" si="6">RANK(N9,N$8:N$31,0)</f>
        <v>3</v>
      </c>
      <c r="P9" s="65">
        <f>VLOOKUP($A9,'Return Data'!$B$7:$R$2292,15,0)</f>
        <v>9.9016000000000002</v>
      </c>
      <c r="Q9" s="66">
        <f t="shared" ref="Q9:Q29" si="7">RANK(P9,P$8:P$31,0)</f>
        <v>1</v>
      </c>
      <c r="R9" s="65">
        <f>VLOOKUP($A9,'Return Data'!$B$7:$R$2292,16,0)</f>
        <v>9.0227000000000004</v>
      </c>
      <c r="S9" s="67">
        <f t="shared" si="4"/>
        <v>10</v>
      </c>
    </row>
    <row r="10" spans="1:20" x14ac:dyDescent="0.3">
      <c r="A10" s="63" t="s">
        <v>1688</v>
      </c>
      <c r="B10" s="64">
        <f>VLOOKUP($A10,'Return Data'!$B$7:$R$2292,3,0)</f>
        <v>44477</v>
      </c>
      <c r="C10" s="65">
        <f>VLOOKUP($A10,'Return Data'!$B$7:$R$2292,4,0)</f>
        <v>12.33</v>
      </c>
      <c r="D10" s="65">
        <f>VLOOKUP($A10,'Return Data'!$B$7:$R$2292,10,0)</f>
        <v>3.7879</v>
      </c>
      <c r="E10" s="66">
        <f t="shared" si="0"/>
        <v>21</v>
      </c>
      <c r="F10" s="65">
        <f>VLOOKUP($A10,'Return Data'!$B$7:$R$2292,11,0)</f>
        <v>5.4748000000000001</v>
      </c>
      <c r="G10" s="66">
        <f t="shared" si="1"/>
        <v>22</v>
      </c>
      <c r="H10" s="65">
        <f>VLOOKUP($A10,'Return Data'!$B$7:$R$2292,12,0)</f>
        <v>6.0189000000000004</v>
      </c>
      <c r="I10" s="66">
        <f t="shared" si="2"/>
        <v>23</v>
      </c>
      <c r="J10" s="65">
        <f>VLOOKUP($A10,'Return Data'!$B$7:$R$2292,13,0)</f>
        <v>9.6974999999999998</v>
      </c>
      <c r="K10" s="66">
        <f t="shared" si="3"/>
        <v>23</v>
      </c>
      <c r="L10" s="65">
        <f>VLOOKUP($A10,'Return Data'!$B$7:$R$2292,17,0)</f>
        <v>10.3504</v>
      </c>
      <c r="M10" s="66">
        <f t="shared" si="5"/>
        <v>20</v>
      </c>
      <c r="N10" s="65"/>
      <c r="O10" s="66"/>
      <c r="P10" s="65"/>
      <c r="Q10" s="66"/>
      <c r="R10" s="65">
        <f>VLOOKUP($A10,'Return Data'!$B$7:$R$2292,16,0)</f>
        <v>9.9494000000000007</v>
      </c>
      <c r="S10" s="67">
        <f t="shared" si="4"/>
        <v>3</v>
      </c>
    </row>
    <row r="11" spans="1:20" x14ac:dyDescent="0.3">
      <c r="A11" s="63" t="s">
        <v>1689</v>
      </c>
      <c r="B11" s="64">
        <f>VLOOKUP($A11,'Return Data'!$B$7:$R$2292,3,0)</f>
        <v>44477</v>
      </c>
      <c r="C11" s="65">
        <f>VLOOKUP($A11,'Return Data'!$B$7:$R$2292,4,0)</f>
        <v>16.236999999999998</v>
      </c>
      <c r="D11" s="65">
        <f>VLOOKUP($A11,'Return Data'!$B$7:$R$2292,10,0)</f>
        <v>4.694</v>
      </c>
      <c r="E11" s="66">
        <f t="shared" si="0"/>
        <v>12</v>
      </c>
      <c r="F11" s="65">
        <f>VLOOKUP($A11,'Return Data'!$B$7:$R$2292,11,0)</f>
        <v>9.3400999999999996</v>
      </c>
      <c r="G11" s="66">
        <f t="shared" si="1"/>
        <v>8</v>
      </c>
      <c r="H11" s="65">
        <f>VLOOKUP($A11,'Return Data'!$B$7:$R$2292,12,0)</f>
        <v>12.898099999999999</v>
      </c>
      <c r="I11" s="66">
        <f t="shared" si="2"/>
        <v>6</v>
      </c>
      <c r="J11" s="65">
        <f>VLOOKUP($A11,'Return Data'!$B$7:$R$2292,13,0)</f>
        <v>22.784300000000002</v>
      </c>
      <c r="K11" s="66">
        <f t="shared" si="3"/>
        <v>11</v>
      </c>
      <c r="L11" s="65">
        <f>VLOOKUP($A11,'Return Data'!$B$7:$R$2292,17,0)</f>
        <v>13.4076</v>
      </c>
      <c r="M11" s="66">
        <f t="shared" si="5"/>
        <v>11</v>
      </c>
      <c r="N11" s="65">
        <f>VLOOKUP($A11,'Return Data'!$B$7:$R$2292,14,0)</f>
        <v>11.3225</v>
      </c>
      <c r="O11" s="66">
        <f t="shared" si="6"/>
        <v>8</v>
      </c>
      <c r="P11" s="65">
        <f>VLOOKUP($A11,'Return Data'!$B$7:$R$2292,15,0)</f>
        <v>7.8773</v>
      </c>
      <c r="Q11" s="66">
        <f t="shared" si="7"/>
        <v>9</v>
      </c>
      <c r="R11" s="65">
        <f>VLOOKUP($A11,'Return Data'!$B$7:$R$2292,16,0)</f>
        <v>9.1532999999999998</v>
      </c>
      <c r="S11" s="67">
        <f t="shared" si="4"/>
        <v>7</v>
      </c>
    </row>
    <row r="12" spans="1:20" x14ac:dyDescent="0.3">
      <c r="A12" s="63" t="s">
        <v>1690</v>
      </c>
      <c r="B12" s="64">
        <f>VLOOKUP($A12,'Return Data'!$B$7:$R$2292,3,0)</f>
        <v>44477</v>
      </c>
      <c r="C12" s="65">
        <f>VLOOKUP($A12,'Return Data'!$B$7:$R$2292,4,0)</f>
        <v>18.4177</v>
      </c>
      <c r="D12" s="65">
        <f>VLOOKUP($A12,'Return Data'!$B$7:$R$2292,10,0)</f>
        <v>4.9436</v>
      </c>
      <c r="E12" s="66">
        <f t="shared" si="0"/>
        <v>9</v>
      </c>
      <c r="F12" s="65">
        <f>VLOOKUP($A12,'Return Data'!$B$7:$R$2292,11,0)</f>
        <v>9.0837000000000003</v>
      </c>
      <c r="G12" s="66">
        <f t="shared" si="1"/>
        <v>10</v>
      </c>
      <c r="H12" s="65">
        <f>VLOOKUP($A12,'Return Data'!$B$7:$R$2292,12,0)</f>
        <v>11.1502</v>
      </c>
      <c r="I12" s="66">
        <f t="shared" si="2"/>
        <v>12</v>
      </c>
      <c r="J12" s="65">
        <f>VLOOKUP($A12,'Return Data'!$B$7:$R$2292,13,0)</f>
        <v>19.7806</v>
      </c>
      <c r="K12" s="66">
        <f t="shared" si="3"/>
        <v>14</v>
      </c>
      <c r="L12" s="65">
        <f>VLOOKUP($A12,'Return Data'!$B$7:$R$2292,17,0)</f>
        <v>14.621</v>
      </c>
      <c r="M12" s="66">
        <f t="shared" si="5"/>
        <v>8</v>
      </c>
      <c r="N12" s="65">
        <f>VLOOKUP($A12,'Return Data'!$B$7:$R$2292,14,0)</f>
        <v>11.7958</v>
      </c>
      <c r="O12" s="66">
        <f t="shared" si="6"/>
        <v>6</v>
      </c>
      <c r="P12" s="65">
        <f>VLOOKUP($A12,'Return Data'!$B$7:$R$2292,15,0)</f>
        <v>9.7354000000000003</v>
      </c>
      <c r="Q12" s="66">
        <f t="shared" si="7"/>
        <v>3</v>
      </c>
      <c r="R12" s="65">
        <f>VLOOKUP($A12,'Return Data'!$B$7:$R$2292,16,0)</f>
        <v>9.1278000000000006</v>
      </c>
      <c r="S12" s="67">
        <f t="shared" si="4"/>
        <v>8</v>
      </c>
    </row>
    <row r="13" spans="1:20" x14ac:dyDescent="0.3">
      <c r="A13" s="63" t="s">
        <v>1691</v>
      </c>
      <c r="B13" s="64">
        <f>VLOOKUP($A13,'Return Data'!$B$7:$R$2292,3,0)</f>
        <v>44477</v>
      </c>
      <c r="C13" s="65">
        <f>VLOOKUP($A13,'Return Data'!$B$7:$R$2292,4,0)</f>
        <v>12.8164</v>
      </c>
      <c r="D13" s="65">
        <f>VLOOKUP($A13,'Return Data'!$B$7:$R$2292,10,0)</f>
        <v>5.149</v>
      </c>
      <c r="E13" s="66">
        <f t="shared" si="0"/>
        <v>6</v>
      </c>
      <c r="F13" s="65">
        <f>VLOOKUP($A13,'Return Data'!$B$7:$R$2292,11,0)</f>
        <v>10.5367</v>
      </c>
      <c r="G13" s="66">
        <f t="shared" si="1"/>
        <v>5</v>
      </c>
      <c r="H13" s="65">
        <f>VLOOKUP($A13,'Return Data'!$B$7:$R$2292,12,0)</f>
        <v>11.5595</v>
      </c>
      <c r="I13" s="66">
        <f t="shared" si="2"/>
        <v>9</v>
      </c>
      <c r="J13" s="65">
        <f>VLOOKUP($A13,'Return Data'!$B$7:$R$2292,13,0)</f>
        <v>24.678000000000001</v>
      </c>
      <c r="K13" s="66">
        <f t="shared" si="3"/>
        <v>5</v>
      </c>
      <c r="L13" s="65">
        <f>VLOOKUP($A13,'Return Data'!$B$7:$R$2292,17,0)</f>
        <v>12.613300000000001</v>
      </c>
      <c r="M13" s="66">
        <f t="shared" si="5"/>
        <v>12</v>
      </c>
      <c r="N13" s="65">
        <f>VLOOKUP($A13,'Return Data'!$B$7:$R$2292,14,0)</f>
        <v>9.8991000000000007</v>
      </c>
      <c r="O13" s="66">
        <f t="shared" si="6"/>
        <v>15</v>
      </c>
      <c r="P13" s="65"/>
      <c r="Q13" s="66"/>
      <c r="R13" s="65">
        <f>VLOOKUP($A13,'Return Data'!$B$7:$R$2292,16,0)</f>
        <v>8.2841000000000005</v>
      </c>
      <c r="S13" s="67">
        <f t="shared" si="4"/>
        <v>17</v>
      </c>
    </row>
    <row r="14" spans="1:20" x14ac:dyDescent="0.3">
      <c r="A14" s="63" t="s">
        <v>1692</v>
      </c>
      <c r="B14" s="64">
        <f>VLOOKUP($A14,'Return Data'!$B$7:$R$2292,3,0)</f>
        <v>44477</v>
      </c>
      <c r="C14" s="65">
        <f>VLOOKUP($A14,'Return Data'!$B$7:$R$2292,4,0)</f>
        <v>48.027999999999999</v>
      </c>
      <c r="D14" s="65">
        <f>VLOOKUP($A14,'Return Data'!$B$7:$R$2292,10,0)</f>
        <v>4.7183000000000002</v>
      </c>
      <c r="E14" s="66">
        <f t="shared" si="0"/>
        <v>11</v>
      </c>
      <c r="F14" s="65">
        <f>VLOOKUP($A14,'Return Data'!$B$7:$R$2292,11,0)</f>
        <v>11.6671</v>
      </c>
      <c r="G14" s="66">
        <f t="shared" si="1"/>
        <v>3</v>
      </c>
      <c r="H14" s="65">
        <f>VLOOKUP($A14,'Return Data'!$B$7:$R$2292,12,0)</f>
        <v>15.493600000000001</v>
      </c>
      <c r="I14" s="66">
        <f t="shared" si="2"/>
        <v>1</v>
      </c>
      <c r="J14" s="65">
        <f>VLOOKUP($A14,'Return Data'!$B$7:$R$2292,13,0)</f>
        <v>30.023299999999999</v>
      </c>
      <c r="K14" s="66">
        <f t="shared" si="3"/>
        <v>1</v>
      </c>
      <c r="L14" s="65">
        <f>VLOOKUP($A14,'Return Data'!$B$7:$R$2292,17,0)</f>
        <v>14.9373</v>
      </c>
      <c r="M14" s="66">
        <f t="shared" si="5"/>
        <v>5</v>
      </c>
      <c r="N14" s="65">
        <f>VLOOKUP($A14,'Return Data'!$B$7:$R$2292,14,0)</f>
        <v>11.430400000000001</v>
      </c>
      <c r="O14" s="66">
        <f t="shared" si="6"/>
        <v>7</v>
      </c>
      <c r="P14" s="65">
        <f>VLOOKUP($A14,'Return Data'!$B$7:$R$2292,15,0)</f>
        <v>9.5076000000000001</v>
      </c>
      <c r="Q14" s="66">
        <f t="shared" si="7"/>
        <v>4</v>
      </c>
      <c r="R14" s="65">
        <f>VLOOKUP($A14,'Return Data'!$B$7:$R$2292,16,0)</f>
        <v>9.6294000000000004</v>
      </c>
      <c r="S14" s="67">
        <f t="shared" si="4"/>
        <v>4</v>
      </c>
    </row>
    <row r="15" spans="1:20" x14ac:dyDescent="0.3">
      <c r="A15" s="63" t="s">
        <v>1693</v>
      </c>
      <c r="B15" s="64">
        <f>VLOOKUP($A15,'Return Data'!$B$7:$R$2292,3,0)</f>
        <v>44477</v>
      </c>
      <c r="C15" s="65">
        <f>VLOOKUP($A15,'Return Data'!$B$7:$R$2292,4,0)</f>
        <v>16.829999999999998</v>
      </c>
      <c r="D15" s="65">
        <f>VLOOKUP($A15,'Return Data'!$B$7:$R$2292,10,0)</f>
        <v>3.125</v>
      </c>
      <c r="E15" s="66">
        <f t="shared" si="0"/>
        <v>23</v>
      </c>
      <c r="F15" s="65">
        <f>VLOOKUP($A15,'Return Data'!$B$7:$R$2292,11,0)</f>
        <v>5.1875</v>
      </c>
      <c r="G15" s="66">
        <f t="shared" si="1"/>
        <v>23</v>
      </c>
      <c r="H15" s="65">
        <f>VLOOKUP($A15,'Return Data'!$B$7:$R$2292,12,0)</f>
        <v>8.2315000000000005</v>
      </c>
      <c r="I15" s="66">
        <f t="shared" si="2"/>
        <v>20</v>
      </c>
      <c r="J15" s="65">
        <f>VLOOKUP($A15,'Return Data'!$B$7:$R$2292,13,0)</f>
        <v>16.875</v>
      </c>
      <c r="K15" s="66">
        <f t="shared" si="3"/>
        <v>17</v>
      </c>
      <c r="L15" s="65">
        <f>VLOOKUP($A15,'Return Data'!$B$7:$R$2292,17,0)</f>
        <v>9.6146999999999991</v>
      </c>
      <c r="M15" s="66">
        <f t="shared" si="5"/>
        <v>22</v>
      </c>
      <c r="N15" s="65">
        <f>VLOOKUP($A15,'Return Data'!$B$7:$R$2292,14,0)</f>
        <v>9.1197999999999997</v>
      </c>
      <c r="O15" s="66">
        <f t="shared" si="6"/>
        <v>18</v>
      </c>
      <c r="P15" s="65">
        <f>VLOOKUP($A15,'Return Data'!$B$7:$R$2292,15,0)</f>
        <v>7.6627999999999998</v>
      </c>
      <c r="Q15" s="66">
        <f t="shared" si="7"/>
        <v>11</v>
      </c>
      <c r="R15" s="65">
        <f>VLOOKUP($A15,'Return Data'!$B$7:$R$2292,16,0)</f>
        <v>7.9</v>
      </c>
      <c r="S15" s="67">
        <f t="shared" si="4"/>
        <v>20</v>
      </c>
    </row>
    <row r="16" spans="1:20" x14ac:dyDescent="0.3">
      <c r="A16" s="63" t="s">
        <v>1694</v>
      </c>
      <c r="B16" s="64">
        <f>VLOOKUP($A16,'Return Data'!$B$7:$R$2292,3,0)</f>
        <v>44477</v>
      </c>
      <c r="C16" s="65">
        <f>VLOOKUP($A16,'Return Data'!$B$7:$R$2292,4,0)</f>
        <v>21.011800000000001</v>
      </c>
      <c r="D16" s="65">
        <f>VLOOKUP($A16,'Return Data'!$B$7:$R$2292,10,0)</f>
        <v>4.4329000000000001</v>
      </c>
      <c r="E16" s="66">
        <f t="shared" si="0"/>
        <v>15</v>
      </c>
      <c r="F16" s="65">
        <f>VLOOKUP($A16,'Return Data'!$B$7:$R$2292,11,0)</f>
        <v>8.0664999999999996</v>
      </c>
      <c r="G16" s="66">
        <f t="shared" si="1"/>
        <v>16</v>
      </c>
      <c r="H16" s="65">
        <f>VLOOKUP($A16,'Return Data'!$B$7:$R$2292,12,0)</f>
        <v>9.3846000000000007</v>
      </c>
      <c r="I16" s="66">
        <f t="shared" si="2"/>
        <v>17</v>
      </c>
      <c r="J16" s="65">
        <f>VLOOKUP($A16,'Return Data'!$B$7:$R$2292,13,0)</f>
        <v>20.1752</v>
      </c>
      <c r="K16" s="66">
        <f t="shared" si="3"/>
        <v>13</v>
      </c>
      <c r="L16" s="65">
        <f>VLOOKUP($A16,'Return Data'!$B$7:$R$2292,17,0)</f>
        <v>12.4895</v>
      </c>
      <c r="M16" s="66">
        <f t="shared" si="5"/>
        <v>13</v>
      </c>
      <c r="N16" s="65">
        <f>VLOOKUP($A16,'Return Data'!$B$7:$R$2292,14,0)</f>
        <v>10.242800000000001</v>
      </c>
      <c r="O16" s="66">
        <f t="shared" si="6"/>
        <v>13</v>
      </c>
      <c r="P16" s="65">
        <f>VLOOKUP($A16,'Return Data'!$B$7:$R$2292,15,0)</f>
        <v>6.5288000000000004</v>
      </c>
      <c r="Q16" s="66">
        <f t="shared" si="7"/>
        <v>14</v>
      </c>
      <c r="R16" s="65">
        <f>VLOOKUP($A16,'Return Data'!$B$7:$R$2292,16,0)</f>
        <v>7.2577999999999996</v>
      </c>
      <c r="S16" s="67">
        <f t="shared" si="4"/>
        <v>21</v>
      </c>
    </row>
    <row r="17" spans="1:19" x14ac:dyDescent="0.3">
      <c r="A17" s="63" t="s">
        <v>1695</v>
      </c>
      <c r="B17" s="64">
        <f>VLOOKUP($A17,'Return Data'!$B$7:$R$2292,3,0)</f>
        <v>44477</v>
      </c>
      <c r="C17" s="65">
        <f>VLOOKUP($A17,'Return Data'!$B$7:$R$2292,4,0)</f>
        <v>24.75</v>
      </c>
      <c r="D17" s="65">
        <f>VLOOKUP($A17,'Return Data'!$B$7:$R$2292,10,0)</f>
        <v>3.9043000000000001</v>
      </c>
      <c r="E17" s="66">
        <f t="shared" si="0"/>
        <v>20</v>
      </c>
      <c r="F17" s="65">
        <f>VLOOKUP($A17,'Return Data'!$B$7:$R$2292,11,0)</f>
        <v>6.9576000000000002</v>
      </c>
      <c r="G17" s="66">
        <f t="shared" si="1"/>
        <v>20</v>
      </c>
      <c r="H17" s="65">
        <f>VLOOKUP($A17,'Return Data'!$B$7:$R$2292,12,0)</f>
        <v>8.3625000000000007</v>
      </c>
      <c r="I17" s="66">
        <f t="shared" si="2"/>
        <v>19</v>
      </c>
      <c r="J17" s="65">
        <f>VLOOKUP($A17,'Return Data'!$B$7:$R$2292,13,0)</f>
        <v>15.277100000000001</v>
      </c>
      <c r="K17" s="66">
        <f t="shared" si="3"/>
        <v>22</v>
      </c>
      <c r="L17" s="65">
        <f>VLOOKUP($A17,'Return Data'!$B$7:$R$2292,17,0)</f>
        <v>11.713100000000001</v>
      </c>
      <c r="M17" s="66">
        <f t="shared" si="5"/>
        <v>17</v>
      </c>
      <c r="N17" s="65">
        <f>VLOOKUP($A17,'Return Data'!$B$7:$R$2292,14,0)</f>
        <v>9.2423999999999999</v>
      </c>
      <c r="O17" s="66">
        <f t="shared" si="6"/>
        <v>17</v>
      </c>
      <c r="P17" s="65">
        <f>VLOOKUP($A17,'Return Data'!$B$7:$R$2292,15,0)</f>
        <v>6.7633000000000001</v>
      </c>
      <c r="Q17" s="66">
        <f t="shared" si="7"/>
        <v>13</v>
      </c>
      <c r="R17" s="65">
        <f>VLOOKUP($A17,'Return Data'!$B$7:$R$2292,16,0)</f>
        <v>7.0296000000000003</v>
      </c>
      <c r="S17" s="67">
        <f t="shared" si="4"/>
        <v>22</v>
      </c>
    </row>
    <row r="18" spans="1:19" x14ac:dyDescent="0.3">
      <c r="A18" s="63" t="s">
        <v>1696</v>
      </c>
      <c r="B18" s="64">
        <f>VLOOKUP($A18,'Return Data'!$B$7:$R$2292,3,0)</f>
        <v>44477</v>
      </c>
      <c r="C18" s="65">
        <f>VLOOKUP($A18,'Return Data'!$B$7:$R$2292,4,0)</f>
        <v>12.6852</v>
      </c>
      <c r="D18" s="65">
        <f>VLOOKUP($A18,'Return Data'!$B$7:$R$2292,10,0)</f>
        <v>4.4668000000000001</v>
      </c>
      <c r="E18" s="66">
        <f t="shared" si="0"/>
        <v>13</v>
      </c>
      <c r="F18" s="65">
        <f>VLOOKUP($A18,'Return Data'!$B$7:$R$2292,11,0)</f>
        <v>8.4511000000000003</v>
      </c>
      <c r="G18" s="66">
        <f t="shared" si="1"/>
        <v>13</v>
      </c>
      <c r="H18" s="65">
        <f>VLOOKUP($A18,'Return Data'!$B$7:$R$2292,12,0)</f>
        <v>9.8381000000000007</v>
      </c>
      <c r="I18" s="66">
        <f t="shared" si="2"/>
        <v>15</v>
      </c>
      <c r="J18" s="65">
        <f>VLOOKUP($A18,'Return Data'!$B$7:$R$2292,13,0)</f>
        <v>15.818</v>
      </c>
      <c r="K18" s="66">
        <f t="shared" si="3"/>
        <v>19</v>
      </c>
      <c r="L18" s="65">
        <f>VLOOKUP($A18,'Return Data'!$B$7:$R$2292,17,0)</f>
        <v>11.3513</v>
      </c>
      <c r="M18" s="66">
        <f t="shared" si="5"/>
        <v>18</v>
      </c>
      <c r="N18" s="65"/>
      <c r="O18" s="66"/>
      <c r="P18" s="65"/>
      <c r="Q18" s="66"/>
      <c r="R18" s="65">
        <f>VLOOKUP($A18,'Return Data'!$B$7:$R$2292,16,0)</f>
        <v>9.6113999999999997</v>
      </c>
      <c r="S18" s="67">
        <f t="shared" si="4"/>
        <v>5</v>
      </c>
    </row>
    <row r="19" spans="1:19" x14ac:dyDescent="0.3">
      <c r="A19" s="63" t="s">
        <v>1697</v>
      </c>
      <c r="B19" s="64">
        <f>VLOOKUP($A19,'Return Data'!$B$7:$R$2292,3,0)</f>
        <v>44477</v>
      </c>
      <c r="C19" s="65">
        <f>VLOOKUP($A19,'Return Data'!$B$7:$R$2292,4,0)</f>
        <v>18.1084</v>
      </c>
      <c r="D19" s="65">
        <f>VLOOKUP($A19,'Return Data'!$B$7:$R$2292,10,0)</f>
        <v>4.4638999999999998</v>
      </c>
      <c r="E19" s="66">
        <f t="shared" si="0"/>
        <v>14</v>
      </c>
      <c r="F19" s="65">
        <f>VLOOKUP($A19,'Return Data'!$B$7:$R$2292,11,0)</f>
        <v>7.5965999999999996</v>
      </c>
      <c r="G19" s="66">
        <f t="shared" si="1"/>
        <v>17</v>
      </c>
      <c r="H19" s="65">
        <f>VLOOKUP($A19,'Return Data'!$B$7:$R$2292,12,0)</f>
        <v>8.8369</v>
      </c>
      <c r="I19" s="66">
        <f t="shared" si="2"/>
        <v>18</v>
      </c>
      <c r="J19" s="65">
        <f>VLOOKUP($A19,'Return Data'!$B$7:$R$2292,13,0)</f>
        <v>16.205400000000001</v>
      </c>
      <c r="K19" s="66">
        <f t="shared" si="3"/>
        <v>18</v>
      </c>
      <c r="L19" s="65">
        <f>VLOOKUP($A19,'Return Data'!$B$7:$R$2292,17,0)</f>
        <v>12.301399999999999</v>
      </c>
      <c r="M19" s="66">
        <f t="shared" si="5"/>
        <v>14</v>
      </c>
      <c r="N19" s="65">
        <f>VLOOKUP($A19,'Return Data'!$B$7:$R$2292,14,0)</f>
        <v>10.423299999999999</v>
      </c>
      <c r="O19" s="66">
        <f t="shared" si="6"/>
        <v>11</v>
      </c>
      <c r="P19" s="65">
        <f>VLOOKUP($A19,'Return Data'!$B$7:$R$2292,15,0)</f>
        <v>8.9844000000000008</v>
      </c>
      <c r="Q19" s="66">
        <f t="shared" si="7"/>
        <v>5</v>
      </c>
      <c r="R19" s="65">
        <f>VLOOKUP($A19,'Return Data'!$B$7:$R$2292,16,0)</f>
        <v>8.8637999999999995</v>
      </c>
      <c r="S19" s="67">
        <f t="shared" si="4"/>
        <v>12</v>
      </c>
    </row>
    <row r="20" spans="1:19" x14ac:dyDescent="0.3">
      <c r="A20" s="63" t="s">
        <v>1698</v>
      </c>
      <c r="B20" s="64">
        <f>VLOOKUP($A20,'Return Data'!$B$7:$R$2292,3,0)</f>
        <v>44477</v>
      </c>
      <c r="C20" s="65">
        <f>VLOOKUP($A20,'Return Data'!$B$7:$R$2292,4,0)</f>
        <v>22.858000000000001</v>
      </c>
      <c r="D20" s="65">
        <f>VLOOKUP($A20,'Return Data'!$B$7:$R$2292,10,0)</f>
        <v>4.8579999999999997</v>
      </c>
      <c r="E20" s="66">
        <f t="shared" si="0"/>
        <v>10</v>
      </c>
      <c r="F20" s="65">
        <f>VLOOKUP($A20,'Return Data'!$B$7:$R$2292,11,0)</f>
        <v>9.8255999999999997</v>
      </c>
      <c r="G20" s="66">
        <f t="shared" si="1"/>
        <v>7</v>
      </c>
      <c r="H20" s="65">
        <f>VLOOKUP($A20,'Return Data'!$B$7:$R$2292,12,0)</f>
        <v>13.411099999999999</v>
      </c>
      <c r="I20" s="66">
        <f t="shared" si="2"/>
        <v>5</v>
      </c>
      <c r="J20" s="65">
        <f>VLOOKUP($A20,'Return Data'!$B$7:$R$2292,13,0)</f>
        <v>25.071100000000001</v>
      </c>
      <c r="K20" s="66">
        <f t="shared" si="3"/>
        <v>4</v>
      </c>
      <c r="L20" s="65">
        <f>VLOOKUP($A20,'Return Data'!$B$7:$R$2292,17,0)</f>
        <v>15.369300000000001</v>
      </c>
      <c r="M20" s="66">
        <f t="shared" si="5"/>
        <v>4</v>
      </c>
      <c r="N20" s="65">
        <f>VLOOKUP($A20,'Return Data'!$B$7:$R$2292,14,0)</f>
        <v>10.886900000000001</v>
      </c>
      <c r="O20" s="66">
        <f t="shared" si="6"/>
        <v>9</v>
      </c>
      <c r="P20" s="65">
        <f>VLOOKUP($A20,'Return Data'!$B$7:$R$2292,15,0)</f>
        <v>8.0864999999999991</v>
      </c>
      <c r="Q20" s="66">
        <f t="shared" si="7"/>
        <v>8</v>
      </c>
      <c r="R20" s="65">
        <f>VLOOKUP($A20,'Return Data'!$B$7:$R$2292,16,0)</f>
        <v>8.6357999999999997</v>
      </c>
      <c r="S20" s="67">
        <f t="shared" si="4"/>
        <v>15</v>
      </c>
    </row>
    <row r="21" spans="1:19" x14ac:dyDescent="0.3">
      <c r="A21" s="63" t="s">
        <v>1699</v>
      </c>
      <c r="B21" s="64">
        <f>VLOOKUP($A21,'Return Data'!$B$7:$R$2292,3,0)</f>
        <v>44477</v>
      </c>
      <c r="C21" s="65">
        <f>VLOOKUP($A21,'Return Data'!$B$7:$R$2292,4,0)</f>
        <v>15.6633</v>
      </c>
      <c r="D21" s="65">
        <f>VLOOKUP($A21,'Return Data'!$B$7:$R$2292,10,0)</f>
        <v>6.9086999999999996</v>
      </c>
      <c r="E21" s="66">
        <f t="shared" si="0"/>
        <v>3</v>
      </c>
      <c r="F21" s="65">
        <f>VLOOKUP($A21,'Return Data'!$B$7:$R$2292,11,0)</f>
        <v>11.867100000000001</v>
      </c>
      <c r="G21" s="66">
        <f t="shared" si="1"/>
        <v>2</v>
      </c>
      <c r="H21" s="65">
        <f>VLOOKUP($A21,'Return Data'!$B$7:$R$2292,12,0)</f>
        <v>14.6319</v>
      </c>
      <c r="I21" s="66">
        <f t="shared" si="2"/>
        <v>3</v>
      </c>
      <c r="J21" s="65">
        <f>VLOOKUP($A21,'Return Data'!$B$7:$R$2292,13,0)</f>
        <v>28.680900000000001</v>
      </c>
      <c r="K21" s="66">
        <f t="shared" si="3"/>
        <v>2</v>
      </c>
      <c r="L21" s="65">
        <f>VLOOKUP($A21,'Return Data'!$B$7:$R$2292,17,0)</f>
        <v>18.2255</v>
      </c>
      <c r="M21" s="66">
        <f t="shared" si="5"/>
        <v>1</v>
      </c>
      <c r="N21" s="65">
        <f>VLOOKUP($A21,'Return Data'!$B$7:$R$2292,14,0)</f>
        <v>14.565899999999999</v>
      </c>
      <c r="O21" s="66">
        <f t="shared" si="6"/>
        <v>1</v>
      </c>
      <c r="P21" s="65"/>
      <c r="Q21" s="66"/>
      <c r="R21" s="65">
        <f>VLOOKUP($A21,'Return Data'!$B$7:$R$2292,16,0)</f>
        <v>10.052</v>
      </c>
      <c r="S21" s="67">
        <f t="shared" si="4"/>
        <v>2</v>
      </c>
    </row>
    <row r="22" spans="1:19" x14ac:dyDescent="0.3">
      <c r="A22" s="63" t="s">
        <v>1700</v>
      </c>
      <c r="B22" s="64">
        <f>VLOOKUP($A22,'Return Data'!$B$7:$R$2292,3,0)</f>
        <v>44477</v>
      </c>
      <c r="C22" s="65">
        <f>VLOOKUP($A22,'Return Data'!$B$7:$R$2292,4,0)</f>
        <v>14.624000000000001</v>
      </c>
      <c r="D22" s="65">
        <f>VLOOKUP($A22,'Return Data'!$B$7:$R$2292,10,0)</f>
        <v>5.5122999999999998</v>
      </c>
      <c r="E22" s="66">
        <f t="shared" si="0"/>
        <v>4</v>
      </c>
      <c r="F22" s="65">
        <f>VLOOKUP($A22,'Return Data'!$B$7:$R$2292,11,0)</f>
        <v>10.469900000000001</v>
      </c>
      <c r="G22" s="66">
        <f t="shared" si="1"/>
        <v>6</v>
      </c>
      <c r="H22" s="65">
        <f>VLOOKUP($A22,'Return Data'!$B$7:$R$2292,12,0)</f>
        <v>14.0718</v>
      </c>
      <c r="I22" s="66">
        <f t="shared" si="2"/>
        <v>4</v>
      </c>
      <c r="J22" s="65">
        <f>VLOOKUP($A22,'Return Data'!$B$7:$R$2292,13,0)</f>
        <v>24.533799999999999</v>
      </c>
      <c r="K22" s="66">
        <f t="shared" si="3"/>
        <v>6</v>
      </c>
      <c r="L22" s="65">
        <f>VLOOKUP($A22,'Return Data'!$B$7:$R$2292,17,0)</f>
        <v>17.9283</v>
      </c>
      <c r="M22" s="66">
        <f t="shared" si="5"/>
        <v>3</v>
      </c>
      <c r="N22" s="65"/>
      <c r="O22" s="66"/>
      <c r="P22" s="65"/>
      <c r="Q22" s="66"/>
      <c r="R22" s="65">
        <f>VLOOKUP($A22,'Return Data'!$B$7:$R$2292,16,0)</f>
        <v>14.4781</v>
      </c>
      <c r="S22" s="67">
        <f t="shared" si="4"/>
        <v>1</v>
      </c>
    </row>
    <row r="23" spans="1:19" x14ac:dyDescent="0.3">
      <c r="A23" s="63" t="s">
        <v>1701</v>
      </c>
      <c r="B23" s="64">
        <f>VLOOKUP($A23,'Return Data'!$B$7:$R$2292,3,0)</f>
        <v>44477</v>
      </c>
      <c r="C23" s="65">
        <f>VLOOKUP($A23,'Return Data'!$B$7:$R$2292,4,0)</f>
        <v>12.424300000000001</v>
      </c>
      <c r="D23" s="65">
        <f>VLOOKUP($A23,'Return Data'!$B$7:$R$2292,10,0)</f>
        <v>4.2849000000000004</v>
      </c>
      <c r="E23" s="66">
        <f t="shared" si="0"/>
        <v>18</v>
      </c>
      <c r="F23" s="65">
        <f>VLOOKUP($A23,'Return Data'!$B$7:$R$2292,11,0)</f>
        <v>8.2756000000000007</v>
      </c>
      <c r="G23" s="66">
        <f t="shared" si="1"/>
        <v>14</v>
      </c>
      <c r="H23" s="65">
        <f>VLOOKUP($A23,'Return Data'!$B$7:$R$2292,12,0)</f>
        <v>11.370799999999999</v>
      </c>
      <c r="I23" s="66">
        <f t="shared" si="2"/>
        <v>11</v>
      </c>
      <c r="J23" s="65">
        <f>VLOOKUP($A23,'Return Data'!$B$7:$R$2292,13,0)</f>
        <v>21.295500000000001</v>
      </c>
      <c r="K23" s="66">
        <f t="shared" si="3"/>
        <v>12</v>
      </c>
      <c r="L23" s="65">
        <f>VLOOKUP($A23,'Return Data'!$B$7:$R$2292,17,0)</f>
        <v>4.2237999999999998</v>
      </c>
      <c r="M23" s="66">
        <f t="shared" si="5"/>
        <v>23</v>
      </c>
      <c r="N23" s="65">
        <f>VLOOKUP($A23,'Return Data'!$B$7:$R$2292,14,0)</f>
        <v>0.4476</v>
      </c>
      <c r="O23" s="66">
        <f t="shared" si="6"/>
        <v>19</v>
      </c>
      <c r="P23" s="65">
        <f>VLOOKUP($A23,'Return Data'!$B$7:$R$2292,15,0)</f>
        <v>2.5472000000000001</v>
      </c>
      <c r="Q23" s="66">
        <f t="shared" si="7"/>
        <v>15</v>
      </c>
      <c r="R23" s="65">
        <f>VLOOKUP($A23,'Return Data'!$B$7:$R$2292,16,0)</f>
        <v>3.4695</v>
      </c>
      <c r="S23" s="67">
        <f t="shared" si="4"/>
        <v>23</v>
      </c>
    </row>
    <row r="24" spans="1:19" x14ac:dyDescent="0.3">
      <c r="A24" s="63" t="s">
        <v>1702</v>
      </c>
      <c r="B24" s="64">
        <f>VLOOKUP($A24,'Return Data'!$B$7:$R$2292,3,0)</f>
        <v>44477</v>
      </c>
      <c r="C24" s="65">
        <f>VLOOKUP($A24,'Return Data'!$B$7:$R$2292,4,0)</f>
        <v>0.28849999999999998</v>
      </c>
      <c r="D24" s="65"/>
      <c r="E24" s="66"/>
      <c r="F24" s="65"/>
      <c r="G24" s="66"/>
      <c r="H24" s="65"/>
      <c r="I24" s="66"/>
      <c r="J24" s="65"/>
      <c r="K24" s="66"/>
      <c r="L24" s="65"/>
      <c r="M24" s="66"/>
      <c r="N24" s="65"/>
      <c r="O24" s="66"/>
      <c r="P24" s="65"/>
      <c r="Q24" s="66"/>
      <c r="R24" s="65"/>
      <c r="S24" s="67"/>
    </row>
    <row r="25" spans="1:19" x14ac:dyDescent="0.3">
      <c r="A25" s="63" t="s">
        <v>1704</v>
      </c>
      <c r="B25" s="64">
        <f>VLOOKUP($A25,'Return Data'!$B$7:$R$2292,3,0)</f>
        <v>44477</v>
      </c>
      <c r="C25" s="65">
        <f>VLOOKUP($A25,'Return Data'!$B$7:$R$2292,4,0)</f>
        <v>39.620699999999999</v>
      </c>
      <c r="D25" s="65">
        <f>VLOOKUP($A25,'Return Data'!$B$7:$R$2292,10,0)</f>
        <v>3.6057000000000001</v>
      </c>
      <c r="E25" s="66">
        <f t="shared" ref="E25:E31" si="8">RANK(D25,D$8:D$31,0)</f>
        <v>22</v>
      </c>
      <c r="F25" s="65">
        <f>VLOOKUP($A25,'Return Data'!$B$7:$R$2292,11,0)</f>
        <v>8.1846999999999994</v>
      </c>
      <c r="G25" s="66">
        <f t="shared" ref="G25:G31" si="9">RANK(F25,F$8:F$31,0)</f>
        <v>15</v>
      </c>
      <c r="H25" s="65">
        <f>VLOOKUP($A25,'Return Data'!$B$7:$R$2292,12,0)</f>
        <v>10.567</v>
      </c>
      <c r="I25" s="66">
        <f t="shared" ref="I25:I31" si="10">RANK(H25,H$8:H$31,0)</f>
        <v>13</v>
      </c>
      <c r="J25" s="65">
        <f>VLOOKUP($A25,'Return Data'!$B$7:$R$2292,13,0)</f>
        <v>19.010400000000001</v>
      </c>
      <c r="K25" s="66">
        <f t="shared" ref="K25:K31" si="11">RANK(J25,J$8:J$31,0)</f>
        <v>15</v>
      </c>
      <c r="L25" s="65">
        <f>VLOOKUP($A25,'Return Data'!$B$7:$R$2292,17,0)</f>
        <v>10.7677</v>
      </c>
      <c r="M25" s="66">
        <f t="shared" si="5"/>
        <v>19</v>
      </c>
      <c r="N25" s="65">
        <f>VLOOKUP($A25,'Return Data'!$B$7:$R$2292,14,0)</f>
        <v>9.7141999999999999</v>
      </c>
      <c r="O25" s="66">
        <f t="shared" si="6"/>
        <v>16</v>
      </c>
      <c r="P25" s="65">
        <f>VLOOKUP($A25,'Return Data'!$B$7:$R$2292,15,0)</f>
        <v>7.7473999999999998</v>
      </c>
      <c r="Q25" s="66">
        <f t="shared" si="7"/>
        <v>10</v>
      </c>
      <c r="R25" s="65">
        <f>VLOOKUP($A25,'Return Data'!$B$7:$R$2292,16,0)</f>
        <v>8.0960000000000001</v>
      </c>
      <c r="S25" s="67">
        <f t="shared" ref="S25:S31" si="12">RANK(R25,R$8:R$31,0)</f>
        <v>18</v>
      </c>
    </row>
    <row r="26" spans="1:19" x14ac:dyDescent="0.3">
      <c r="A26" s="63" t="s">
        <v>1705</v>
      </c>
      <c r="B26" s="64">
        <f>VLOOKUP($A26,'Return Data'!$B$7:$R$2292,3,0)</f>
        <v>44477</v>
      </c>
      <c r="C26" s="65">
        <f>VLOOKUP($A26,'Return Data'!$B$7:$R$2292,4,0)</f>
        <v>49.982500000000002</v>
      </c>
      <c r="D26" s="65">
        <f>VLOOKUP($A26,'Return Data'!$B$7:$R$2292,10,0)</f>
        <v>7.0319000000000003</v>
      </c>
      <c r="E26" s="66">
        <f t="shared" si="8"/>
        <v>2</v>
      </c>
      <c r="F26" s="65">
        <f>VLOOKUP($A26,'Return Data'!$B$7:$R$2292,11,0)</f>
        <v>13.241199999999999</v>
      </c>
      <c r="G26" s="66">
        <f t="shared" si="9"/>
        <v>1</v>
      </c>
      <c r="H26" s="65">
        <f>VLOOKUP($A26,'Return Data'!$B$7:$R$2292,12,0)</f>
        <v>15.3111</v>
      </c>
      <c r="I26" s="66">
        <f t="shared" si="10"/>
        <v>2</v>
      </c>
      <c r="J26" s="65">
        <f>VLOOKUP($A26,'Return Data'!$B$7:$R$2292,13,0)</f>
        <v>28.573699999999999</v>
      </c>
      <c r="K26" s="66">
        <f t="shared" si="11"/>
        <v>3</v>
      </c>
      <c r="L26" s="65">
        <f>VLOOKUP($A26,'Return Data'!$B$7:$R$2292,17,0)</f>
        <v>18.034700000000001</v>
      </c>
      <c r="M26" s="66">
        <f t="shared" si="5"/>
        <v>2</v>
      </c>
      <c r="N26" s="65">
        <f>VLOOKUP($A26,'Return Data'!$B$7:$R$2292,14,0)</f>
        <v>13.18</v>
      </c>
      <c r="O26" s="66">
        <f t="shared" si="6"/>
        <v>2</v>
      </c>
      <c r="P26" s="65">
        <f>VLOOKUP($A26,'Return Data'!$B$7:$R$2292,15,0)</f>
        <v>9.8958999999999993</v>
      </c>
      <c r="Q26" s="66">
        <f t="shared" si="7"/>
        <v>2</v>
      </c>
      <c r="R26" s="65">
        <f>VLOOKUP($A26,'Return Data'!$B$7:$R$2292,16,0)</f>
        <v>8.6517999999999997</v>
      </c>
      <c r="S26" s="67">
        <f t="shared" si="12"/>
        <v>13</v>
      </c>
    </row>
    <row r="27" spans="1:19" x14ac:dyDescent="0.3">
      <c r="A27" s="63" t="s">
        <v>1706</v>
      </c>
      <c r="B27" s="64">
        <f>VLOOKUP($A27,'Return Data'!$B$7:$R$2292,3,0)</f>
        <v>44477</v>
      </c>
      <c r="C27" s="65">
        <f>VLOOKUP($A27,'Return Data'!$B$7:$R$2292,4,0)</f>
        <v>17.236599999999999</v>
      </c>
      <c r="D27" s="65">
        <f>VLOOKUP($A27,'Return Data'!$B$7:$R$2292,10,0)</f>
        <v>4.3871000000000002</v>
      </c>
      <c r="E27" s="66">
        <f t="shared" si="8"/>
        <v>17</v>
      </c>
      <c r="F27" s="65">
        <f>VLOOKUP($A27,'Return Data'!$B$7:$R$2292,11,0)</f>
        <v>8.6660000000000004</v>
      </c>
      <c r="G27" s="66">
        <f t="shared" si="9"/>
        <v>12</v>
      </c>
      <c r="H27" s="65">
        <f>VLOOKUP($A27,'Return Data'!$B$7:$R$2292,12,0)</f>
        <v>10.273300000000001</v>
      </c>
      <c r="I27" s="66">
        <f t="shared" si="10"/>
        <v>14</v>
      </c>
      <c r="J27" s="65">
        <f>VLOOKUP($A27,'Return Data'!$B$7:$R$2292,13,0)</f>
        <v>23.780799999999999</v>
      </c>
      <c r="K27" s="66">
        <f t="shared" si="11"/>
        <v>10</v>
      </c>
      <c r="L27" s="65">
        <f>VLOOKUP($A27,'Return Data'!$B$7:$R$2292,17,0)</f>
        <v>14.8355</v>
      </c>
      <c r="M27" s="66">
        <f t="shared" si="5"/>
        <v>6</v>
      </c>
      <c r="N27" s="65">
        <f>VLOOKUP($A27,'Return Data'!$B$7:$R$2292,14,0)</f>
        <v>12.3789</v>
      </c>
      <c r="O27" s="66">
        <f t="shared" si="6"/>
        <v>4</v>
      </c>
      <c r="P27" s="65">
        <f>VLOOKUP($A27,'Return Data'!$B$7:$R$2292,15,0)</f>
        <v>8.7015999999999991</v>
      </c>
      <c r="Q27" s="66">
        <f t="shared" si="7"/>
        <v>6</v>
      </c>
      <c r="R27" s="65">
        <f>VLOOKUP($A27,'Return Data'!$B$7:$R$2292,16,0)</f>
        <v>8.9192</v>
      </c>
      <c r="S27" s="67">
        <f t="shared" si="12"/>
        <v>11</v>
      </c>
    </row>
    <row r="28" spans="1:19" x14ac:dyDescent="0.3">
      <c r="A28" s="63" t="s">
        <v>1707</v>
      </c>
      <c r="B28" s="64">
        <f>VLOOKUP($A28,'Return Data'!$B$7:$R$2292,3,0)</f>
        <v>44477</v>
      </c>
      <c r="C28" s="65">
        <f>VLOOKUP($A28,'Return Data'!$B$7:$R$2292,4,0)</f>
        <v>12.618499999999999</v>
      </c>
      <c r="D28" s="65">
        <f>VLOOKUP($A28,'Return Data'!$B$7:$R$2292,10,0)</f>
        <v>4.1637000000000004</v>
      </c>
      <c r="E28" s="66">
        <f t="shared" si="8"/>
        <v>19</v>
      </c>
      <c r="F28" s="65">
        <f>VLOOKUP($A28,'Return Data'!$B$7:$R$2292,11,0)</f>
        <v>6.6886999999999999</v>
      </c>
      <c r="G28" s="66">
        <f t="shared" si="9"/>
        <v>21</v>
      </c>
      <c r="H28" s="65">
        <f>VLOOKUP($A28,'Return Data'!$B$7:$R$2292,12,0)</f>
        <v>7.7427000000000001</v>
      </c>
      <c r="I28" s="66">
        <f t="shared" si="10"/>
        <v>22</v>
      </c>
      <c r="J28" s="65">
        <f>VLOOKUP($A28,'Return Data'!$B$7:$R$2292,13,0)</f>
        <v>15.333299999999999</v>
      </c>
      <c r="K28" s="66">
        <f t="shared" si="11"/>
        <v>21</v>
      </c>
      <c r="L28" s="65">
        <f>VLOOKUP($A28,'Return Data'!$B$7:$R$2292,17,0)</f>
        <v>10.104699999999999</v>
      </c>
      <c r="M28" s="66">
        <f t="shared" si="5"/>
        <v>21</v>
      </c>
      <c r="N28" s="65"/>
      <c r="O28" s="66"/>
      <c r="P28" s="65"/>
      <c r="Q28" s="66"/>
      <c r="R28" s="65">
        <f>VLOOKUP($A28,'Return Data'!$B$7:$R$2292,16,0)</f>
        <v>8.5391999999999992</v>
      </c>
      <c r="S28" s="67">
        <f t="shared" si="12"/>
        <v>16</v>
      </c>
    </row>
    <row r="29" spans="1:19" x14ac:dyDescent="0.3">
      <c r="A29" s="63" t="s">
        <v>1708</v>
      </c>
      <c r="B29" s="64">
        <f>VLOOKUP($A29,'Return Data'!$B$7:$R$2292,3,0)</f>
        <v>44477</v>
      </c>
      <c r="C29" s="65">
        <f>VLOOKUP($A29,'Return Data'!$B$7:$R$2292,4,0)</f>
        <v>54.221701351207798</v>
      </c>
      <c r="D29" s="65">
        <f>VLOOKUP($A29,'Return Data'!$B$7:$R$2292,10,0)</f>
        <v>4.9619999999999997</v>
      </c>
      <c r="E29" s="66">
        <f t="shared" si="8"/>
        <v>8</v>
      </c>
      <c r="F29" s="65">
        <f>VLOOKUP($A29,'Return Data'!$B$7:$R$2292,11,0)</f>
        <v>7.3592000000000004</v>
      </c>
      <c r="G29" s="66">
        <f t="shared" si="9"/>
        <v>18</v>
      </c>
      <c r="H29" s="65">
        <f>VLOOKUP($A29,'Return Data'!$B$7:$R$2292,12,0)</f>
        <v>9.5085999999999995</v>
      </c>
      <c r="I29" s="66">
        <f t="shared" si="10"/>
        <v>16</v>
      </c>
      <c r="J29" s="65">
        <f>VLOOKUP($A29,'Return Data'!$B$7:$R$2292,13,0)</f>
        <v>17.788499999999999</v>
      </c>
      <c r="K29" s="66">
        <f t="shared" si="11"/>
        <v>16</v>
      </c>
      <c r="L29" s="65">
        <f>VLOOKUP($A29,'Return Data'!$B$7:$R$2292,17,0)</f>
        <v>11.796799999999999</v>
      </c>
      <c r="M29" s="66">
        <f t="shared" si="5"/>
        <v>16</v>
      </c>
      <c r="N29" s="65">
        <f>VLOOKUP($A29,'Return Data'!$B$7:$R$2292,14,0)</f>
        <v>10.474</v>
      </c>
      <c r="O29" s="66">
        <f t="shared" si="6"/>
        <v>10</v>
      </c>
      <c r="P29" s="65">
        <f>VLOOKUP($A29,'Return Data'!$B$7:$R$2292,15,0)</f>
        <v>7.1538000000000004</v>
      </c>
      <c r="Q29" s="66">
        <f t="shared" si="7"/>
        <v>12</v>
      </c>
      <c r="R29" s="65">
        <f>VLOOKUP($A29,'Return Data'!$B$7:$R$2292,16,0)</f>
        <v>7.9568000000000003</v>
      </c>
      <c r="S29" s="67">
        <f t="shared" si="12"/>
        <v>19</v>
      </c>
    </row>
    <row r="30" spans="1:19" x14ac:dyDescent="0.3">
      <c r="A30" s="63" t="s">
        <v>1709</v>
      </c>
      <c r="B30" s="64">
        <f>VLOOKUP($A30,'Return Data'!$B$7:$R$2292,3,0)</f>
        <v>44477</v>
      </c>
      <c r="C30" s="65">
        <f>VLOOKUP($A30,'Return Data'!$B$7:$R$2292,4,0)</f>
        <v>13.31</v>
      </c>
      <c r="D30" s="65">
        <f>VLOOKUP($A30,'Return Data'!$B$7:$R$2292,10,0)</f>
        <v>4.3921999999999999</v>
      </c>
      <c r="E30" s="66">
        <f t="shared" si="8"/>
        <v>16</v>
      </c>
      <c r="F30" s="65">
        <f>VLOOKUP($A30,'Return Data'!$B$7:$R$2292,11,0)</f>
        <v>6.9935999999999998</v>
      </c>
      <c r="G30" s="66">
        <f t="shared" si="9"/>
        <v>19</v>
      </c>
      <c r="H30" s="65">
        <f>VLOOKUP($A30,'Return Data'!$B$7:$R$2292,12,0)</f>
        <v>7.8605999999999998</v>
      </c>
      <c r="I30" s="66">
        <f t="shared" si="10"/>
        <v>21</v>
      </c>
      <c r="J30" s="65">
        <f>VLOOKUP($A30,'Return Data'!$B$7:$R$2292,13,0)</f>
        <v>15.739100000000001</v>
      </c>
      <c r="K30" s="66">
        <f t="shared" si="11"/>
        <v>20</v>
      </c>
      <c r="L30" s="65">
        <f>VLOOKUP($A30,'Return Data'!$B$7:$R$2292,17,0)</f>
        <v>12.0214</v>
      </c>
      <c r="M30" s="66">
        <f t="shared" si="5"/>
        <v>15</v>
      </c>
      <c r="N30" s="65">
        <f>VLOOKUP($A30,'Return Data'!$B$7:$R$2292,14,0)</f>
        <v>10.027100000000001</v>
      </c>
      <c r="O30" s="66">
        <f t="shared" si="6"/>
        <v>14</v>
      </c>
      <c r="P30" s="65"/>
      <c r="Q30" s="66"/>
      <c r="R30" s="65">
        <f>VLOOKUP($A30,'Return Data'!$B$7:$R$2292,16,0)</f>
        <v>9.4481999999999999</v>
      </c>
      <c r="S30" s="67">
        <f t="shared" si="12"/>
        <v>6</v>
      </c>
    </row>
    <row r="31" spans="1:19" x14ac:dyDescent="0.3">
      <c r="A31" s="63" t="s">
        <v>1710</v>
      </c>
      <c r="B31" s="64">
        <f>VLOOKUP($A31,'Return Data'!$B$7:$R$2292,3,0)</f>
        <v>44477</v>
      </c>
      <c r="C31" s="65">
        <f>VLOOKUP($A31,'Return Data'!$B$7:$R$2292,4,0)</f>
        <v>13.094200000000001</v>
      </c>
      <c r="D31" s="65">
        <f>VLOOKUP($A31,'Return Data'!$B$7:$R$2292,10,0)</f>
        <v>5.1473000000000004</v>
      </c>
      <c r="E31" s="66">
        <f t="shared" si="8"/>
        <v>7</v>
      </c>
      <c r="F31" s="65">
        <f>VLOOKUP($A31,'Return Data'!$B$7:$R$2292,11,0)</f>
        <v>9.1447000000000003</v>
      </c>
      <c r="G31" s="66">
        <f t="shared" si="9"/>
        <v>9</v>
      </c>
      <c r="H31" s="65">
        <f>VLOOKUP($A31,'Return Data'!$B$7:$R$2292,12,0)</f>
        <v>12.5105</v>
      </c>
      <c r="I31" s="66">
        <f t="shared" si="10"/>
        <v>7</v>
      </c>
      <c r="J31" s="65">
        <f>VLOOKUP($A31,'Return Data'!$B$7:$R$2292,13,0)</f>
        <v>23.866700000000002</v>
      </c>
      <c r="K31" s="66">
        <f t="shared" si="11"/>
        <v>9</v>
      </c>
      <c r="L31" s="65">
        <f>VLOOKUP($A31,'Return Data'!$B$7:$R$2292,17,0)</f>
        <v>13.9945</v>
      </c>
      <c r="M31" s="66">
        <f t="shared" si="5"/>
        <v>10</v>
      </c>
      <c r="N31" s="65">
        <f>VLOOKUP($A31,'Return Data'!$B$7:$R$2292,14,0)</f>
        <v>10.386699999999999</v>
      </c>
      <c r="O31" s="66">
        <f t="shared" si="6"/>
        <v>12</v>
      </c>
      <c r="P31" s="65"/>
      <c r="Q31" s="66"/>
      <c r="R31" s="65">
        <f>VLOOKUP($A31,'Return Data'!$B$7:$R$2292,16,0)</f>
        <v>9.0563000000000002</v>
      </c>
      <c r="S31" s="67">
        <f t="shared" si="12"/>
        <v>9</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4.8500478260869571</v>
      </c>
      <c r="E33" s="74"/>
      <c r="F33" s="75">
        <f>AVERAGE(F8:F31)</f>
        <v>8.8288521739130417</v>
      </c>
      <c r="G33" s="74"/>
      <c r="H33" s="75">
        <f>AVERAGE(H8:H31)</f>
        <v>10.994191304347828</v>
      </c>
      <c r="I33" s="74"/>
      <c r="J33" s="75">
        <f>AVERAGE(J8:J31)</f>
        <v>21.006291304347823</v>
      </c>
      <c r="K33" s="74"/>
      <c r="L33" s="75">
        <f>AVERAGE(L8:L31)</f>
        <v>13.032639130434784</v>
      </c>
      <c r="M33" s="74"/>
      <c r="N33" s="75">
        <f>AVERAGE(N8:N31)</f>
        <v>10.524536842105263</v>
      </c>
      <c r="O33" s="74"/>
      <c r="P33" s="75">
        <f>AVERAGE(P8:P31)</f>
        <v>7.9508866666666664</v>
      </c>
      <c r="Q33" s="74"/>
      <c r="R33" s="75">
        <f>AVERAGE(R8:R31)</f>
        <v>8.7725347826086981</v>
      </c>
      <c r="S33" s="76"/>
    </row>
    <row r="34" spans="1:19" x14ac:dyDescent="0.3">
      <c r="A34" s="73" t="s">
        <v>28</v>
      </c>
      <c r="B34" s="74"/>
      <c r="C34" s="74"/>
      <c r="D34" s="75">
        <f>MIN(D8:D31)</f>
        <v>3.125</v>
      </c>
      <c r="E34" s="74"/>
      <c r="F34" s="75">
        <f>MIN(F8:F31)</f>
        <v>5.1875</v>
      </c>
      <c r="G34" s="74"/>
      <c r="H34" s="75">
        <f>MIN(H8:H31)</f>
        <v>6.0189000000000004</v>
      </c>
      <c r="I34" s="74"/>
      <c r="J34" s="75">
        <f>MIN(J8:J31)</f>
        <v>9.6974999999999998</v>
      </c>
      <c r="K34" s="74"/>
      <c r="L34" s="75">
        <f>MIN(L8:L31)</f>
        <v>4.2237999999999998</v>
      </c>
      <c r="M34" s="74"/>
      <c r="N34" s="75">
        <f>MIN(N8:N31)</f>
        <v>0.4476</v>
      </c>
      <c r="O34" s="74"/>
      <c r="P34" s="75">
        <f>MIN(P8:P31)</f>
        <v>2.5472000000000001</v>
      </c>
      <c r="Q34" s="74"/>
      <c r="R34" s="75">
        <f>MIN(R8:R31)</f>
        <v>3.4695</v>
      </c>
      <c r="S34" s="76"/>
    </row>
    <row r="35" spans="1:19" ht="15" thickBot="1" x14ac:dyDescent="0.35">
      <c r="A35" s="77" t="s">
        <v>29</v>
      </c>
      <c r="B35" s="78"/>
      <c r="C35" s="78"/>
      <c r="D35" s="79">
        <f>MAX(D8:D31)</f>
        <v>7.1787999999999998</v>
      </c>
      <c r="E35" s="78"/>
      <c r="F35" s="79">
        <f>MAX(F8:F31)</f>
        <v>13.241199999999999</v>
      </c>
      <c r="G35" s="78"/>
      <c r="H35" s="79">
        <f>MAX(H8:H31)</f>
        <v>15.493600000000001</v>
      </c>
      <c r="I35" s="78"/>
      <c r="J35" s="79">
        <f>MAX(J8:J31)</f>
        <v>30.023299999999999</v>
      </c>
      <c r="K35" s="78"/>
      <c r="L35" s="79">
        <f>MAX(L8:L31)</f>
        <v>18.2255</v>
      </c>
      <c r="M35" s="78"/>
      <c r="N35" s="79">
        <f>MAX(N8:N31)</f>
        <v>14.565899999999999</v>
      </c>
      <c r="O35" s="78"/>
      <c r="P35" s="79">
        <f>MAX(P8:P31)</f>
        <v>9.9016000000000002</v>
      </c>
      <c r="Q35" s="78"/>
      <c r="R35" s="79">
        <f>MAX(R8:R31)</f>
        <v>14.4781</v>
      </c>
      <c r="S35" s="80"/>
    </row>
    <row r="36" spans="1:19" x14ac:dyDescent="0.3">
      <c r="A36" s="112" t="s">
        <v>432</v>
      </c>
    </row>
    <row r="37" spans="1:19" x14ac:dyDescent="0.3">
      <c r="A37" s="14" t="s">
        <v>340</v>
      </c>
    </row>
  </sheetData>
  <sheetProtection algorithmName="SHA-512" hashValue="JhK4w1bdB76N39EZs184XhXvsP+xEIxGYZsPEUx+5edi+ZrSjLxkR4fSbPNGseHKgH1sIHcbqAy7+b9prFhQbw==" saltValue="U2O59VE5B0HOUcwLefD1l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1711</v>
      </c>
      <c r="B8" s="64">
        <f>VLOOKUP($A8,'Return Data'!$B$7:$R$2292,3,0)</f>
        <v>44477</v>
      </c>
      <c r="C8" s="65">
        <f>VLOOKUP($A8,'Return Data'!$B$7:$R$2292,4,0)</f>
        <v>22.328099999999999</v>
      </c>
      <c r="D8" s="65">
        <f>VLOOKUP($A8,'Return Data'!$B$7:$R$2292,10,0)</f>
        <v>0.9627</v>
      </c>
      <c r="E8" s="66">
        <f t="shared" ref="E8:E33" si="0">RANK(D8,D$8:D$33,0)</f>
        <v>5</v>
      </c>
      <c r="F8" s="65">
        <f>VLOOKUP($A8,'Return Data'!$B$7:$R$2292,11,0)</f>
        <v>2.4201000000000001</v>
      </c>
      <c r="G8" s="66">
        <f t="shared" ref="G8:G33" si="1">RANK(F8,F$8:F$33,0)</f>
        <v>3</v>
      </c>
      <c r="H8" s="65">
        <f>VLOOKUP($A8,'Return Data'!$B$7:$R$2292,12,0)</f>
        <v>3.5135999999999998</v>
      </c>
      <c r="I8" s="66">
        <f>RANK(H8,H$8:H$33,0)</f>
        <v>2</v>
      </c>
      <c r="J8" s="65">
        <f>VLOOKUP($A8,'Return Data'!$B$7:$R$2292,13,0)</f>
        <v>4.5867000000000004</v>
      </c>
      <c r="K8" s="66">
        <f>RANK(J8,J$8:J$33,0)</f>
        <v>2</v>
      </c>
      <c r="L8" s="65">
        <f>VLOOKUP($A8,'Return Data'!$B$7:$R$2292,17,0)</f>
        <v>4.7878999999999996</v>
      </c>
      <c r="M8" s="66">
        <f>RANK(L8,L$8:L$33,0)</f>
        <v>8</v>
      </c>
      <c r="N8" s="65">
        <f>VLOOKUP($A8,'Return Data'!$B$7:$R$2292,14,0)</f>
        <v>5.5427999999999997</v>
      </c>
      <c r="O8" s="66">
        <f>RANK(N8,N$8:N$33,0)</f>
        <v>6</v>
      </c>
      <c r="P8" s="65">
        <f>VLOOKUP($A8,'Return Data'!$B$7:$R$2292,15,0)</f>
        <v>5.9531000000000001</v>
      </c>
      <c r="Q8" s="66">
        <f>RANK(P8,P$8:P$33,0)</f>
        <v>6</v>
      </c>
      <c r="R8" s="65">
        <f>VLOOKUP($A8,'Return Data'!$B$7:$R$2292,16,0)</f>
        <v>7.0679999999999996</v>
      </c>
      <c r="S8" s="67">
        <f>RANK(R8,R$8:R$33,0)</f>
        <v>4</v>
      </c>
    </row>
    <row r="9" spans="1:20" x14ac:dyDescent="0.3">
      <c r="A9" s="63" t="s">
        <v>1712</v>
      </c>
      <c r="B9" s="64">
        <f>VLOOKUP($A9,'Return Data'!$B$7:$R$2292,3,0)</f>
        <v>44477</v>
      </c>
      <c r="C9" s="65">
        <f>VLOOKUP($A9,'Return Data'!$B$7:$R$2292,4,0)</f>
        <v>15.810600000000001</v>
      </c>
      <c r="D9" s="65">
        <f>VLOOKUP($A9,'Return Data'!$B$7:$R$2292,10,0)</f>
        <v>0.99970000000000003</v>
      </c>
      <c r="E9" s="66">
        <f t="shared" si="0"/>
        <v>2</v>
      </c>
      <c r="F9" s="65">
        <f>VLOOKUP($A9,'Return Data'!$B$7:$R$2292,11,0)</f>
        <v>2.2875999999999999</v>
      </c>
      <c r="G9" s="66">
        <f t="shared" si="1"/>
        <v>12</v>
      </c>
      <c r="H9" s="65">
        <f>VLOOKUP($A9,'Return Data'!$B$7:$R$2292,12,0)</f>
        <v>3.3224</v>
      </c>
      <c r="I9" s="66">
        <f t="shared" ref="I9:I33" si="2">RANK(H9,H$8:H$33,0)</f>
        <v>11</v>
      </c>
      <c r="J9" s="65">
        <f>VLOOKUP($A9,'Return Data'!$B$7:$R$2292,13,0)</f>
        <v>4.3975999999999997</v>
      </c>
      <c r="K9" s="66">
        <f t="shared" ref="K9:K33" si="3">RANK(J9,J$8:J$33,0)</f>
        <v>12</v>
      </c>
      <c r="L9" s="65">
        <f>VLOOKUP($A9,'Return Data'!$B$7:$R$2292,17,0)</f>
        <v>4.7709000000000001</v>
      </c>
      <c r="M9" s="66">
        <f t="shared" ref="M9:M33" si="4">RANK(L9,L$8:L$33,0)</f>
        <v>10</v>
      </c>
      <c r="N9" s="65">
        <f>VLOOKUP($A9,'Return Data'!$B$7:$R$2292,14,0)</f>
        <v>5.5256999999999996</v>
      </c>
      <c r="O9" s="66">
        <f t="shared" ref="O9:O33" si="5">RANK(N9,N$8:N$33,0)</f>
        <v>7</v>
      </c>
      <c r="P9" s="65">
        <f>VLOOKUP($A9,'Return Data'!$B$7:$R$2292,15,0)</f>
        <v>6.0758999999999999</v>
      </c>
      <c r="Q9" s="66">
        <f t="shared" ref="Q9:Q33" si="6">RANK(P9,P$8:P$33,0)</f>
        <v>3</v>
      </c>
      <c r="R9" s="65">
        <f>VLOOKUP($A9,'Return Data'!$B$7:$R$2292,16,0)</f>
        <v>6.6106999999999996</v>
      </c>
      <c r="S9" s="67">
        <f t="shared" ref="S9:S33" si="7">RANK(R9,R$8:R$33,0)</f>
        <v>11</v>
      </c>
    </row>
    <row r="10" spans="1:20" x14ac:dyDescent="0.3">
      <c r="A10" s="63" t="s">
        <v>1713</v>
      </c>
      <c r="B10" s="64">
        <f>VLOOKUP($A10,'Return Data'!$B$7:$R$2292,3,0)</f>
        <v>44477</v>
      </c>
      <c r="C10" s="65">
        <f>VLOOKUP($A10,'Return Data'!$B$7:$R$2292,4,0)</f>
        <v>13.298</v>
      </c>
      <c r="D10" s="65">
        <f>VLOOKUP($A10,'Return Data'!$B$7:$R$2292,10,0)</f>
        <v>0.93359999999999999</v>
      </c>
      <c r="E10" s="66">
        <f t="shared" si="0"/>
        <v>12</v>
      </c>
      <c r="F10" s="65">
        <f>VLOOKUP($A10,'Return Data'!$B$7:$R$2292,11,0)</f>
        <v>2.3159000000000001</v>
      </c>
      <c r="G10" s="66">
        <f t="shared" si="1"/>
        <v>10</v>
      </c>
      <c r="H10" s="65">
        <f>VLOOKUP($A10,'Return Data'!$B$7:$R$2292,12,0)</f>
        <v>3.3496999999999999</v>
      </c>
      <c r="I10" s="66">
        <f t="shared" si="2"/>
        <v>9</v>
      </c>
      <c r="J10" s="65">
        <f>VLOOKUP($A10,'Return Data'!$B$7:$R$2292,13,0)</f>
        <v>4.5439999999999996</v>
      </c>
      <c r="K10" s="66">
        <f t="shared" si="3"/>
        <v>5</v>
      </c>
      <c r="L10" s="65">
        <f>VLOOKUP($A10,'Return Data'!$B$7:$R$2292,17,0)</f>
        <v>4.9585999999999997</v>
      </c>
      <c r="M10" s="66">
        <f t="shared" si="4"/>
        <v>4</v>
      </c>
      <c r="N10" s="65">
        <f>VLOOKUP($A10,'Return Data'!$B$7:$R$2292,14,0)</f>
        <v>5.5936000000000003</v>
      </c>
      <c r="O10" s="66">
        <f t="shared" si="5"/>
        <v>4</v>
      </c>
      <c r="P10" s="65"/>
      <c r="Q10" s="66"/>
      <c r="R10" s="65">
        <f>VLOOKUP($A10,'Return Data'!$B$7:$R$2292,16,0)</f>
        <v>6.1432000000000002</v>
      </c>
      <c r="S10" s="67">
        <f t="shared" si="7"/>
        <v>16</v>
      </c>
    </row>
    <row r="11" spans="1:20" x14ac:dyDescent="0.3">
      <c r="A11" s="63" t="s">
        <v>1714</v>
      </c>
      <c r="B11" s="64">
        <f>VLOOKUP($A11,'Return Data'!$B$7:$R$2292,3,0)</f>
        <v>44477</v>
      </c>
      <c r="C11" s="65">
        <f>VLOOKUP($A11,'Return Data'!$B$7:$R$2292,4,0)</f>
        <v>11.632300000000001</v>
      </c>
      <c r="D11" s="65">
        <f>VLOOKUP($A11,'Return Data'!$B$7:$R$2292,10,0)</f>
        <v>0.53849999999999998</v>
      </c>
      <c r="E11" s="66">
        <f t="shared" si="0"/>
        <v>26</v>
      </c>
      <c r="F11" s="65">
        <f>VLOOKUP($A11,'Return Data'!$B$7:$R$2292,11,0)</f>
        <v>1.5185</v>
      </c>
      <c r="G11" s="66">
        <f t="shared" si="1"/>
        <v>26</v>
      </c>
      <c r="H11" s="65">
        <f>VLOOKUP($A11,'Return Data'!$B$7:$R$2292,12,0)</f>
        <v>2.1640999999999999</v>
      </c>
      <c r="I11" s="66">
        <f t="shared" si="2"/>
        <v>26</v>
      </c>
      <c r="J11" s="65">
        <f>VLOOKUP($A11,'Return Data'!$B$7:$R$2292,13,0)</f>
        <v>2.9188000000000001</v>
      </c>
      <c r="K11" s="66">
        <f t="shared" si="3"/>
        <v>26</v>
      </c>
      <c r="L11" s="65">
        <f>VLOOKUP($A11,'Return Data'!$B$7:$R$2292,17,0)</f>
        <v>3.5562999999999998</v>
      </c>
      <c r="M11" s="66">
        <f t="shared" si="4"/>
        <v>20</v>
      </c>
      <c r="N11" s="65">
        <f>VLOOKUP($A11,'Return Data'!$B$7:$R$2292,14,0)</f>
        <v>4.5045000000000002</v>
      </c>
      <c r="O11" s="66">
        <f t="shared" si="5"/>
        <v>17</v>
      </c>
      <c r="P11" s="65"/>
      <c r="Q11" s="66"/>
      <c r="R11" s="65">
        <f>VLOOKUP($A11,'Return Data'!$B$7:$R$2292,16,0)</f>
        <v>4.6745000000000001</v>
      </c>
      <c r="S11" s="67">
        <f t="shared" si="7"/>
        <v>21</v>
      </c>
    </row>
    <row r="12" spans="1:20" x14ac:dyDescent="0.3">
      <c r="A12" s="63" t="s">
        <v>1715</v>
      </c>
      <c r="B12" s="64">
        <f>VLOOKUP($A12,'Return Data'!$B$7:$R$2292,3,0)</f>
        <v>44477</v>
      </c>
      <c r="C12" s="65">
        <f>VLOOKUP($A12,'Return Data'!$B$7:$R$2292,4,0)</f>
        <v>12.26</v>
      </c>
      <c r="D12" s="65">
        <f>VLOOKUP($A12,'Return Data'!$B$7:$R$2292,10,0)</f>
        <v>0.91369999999999996</v>
      </c>
      <c r="E12" s="66">
        <f t="shared" si="0"/>
        <v>14</v>
      </c>
      <c r="F12" s="65">
        <f>VLOOKUP($A12,'Return Data'!$B$7:$R$2292,11,0)</f>
        <v>2.2433000000000001</v>
      </c>
      <c r="G12" s="66">
        <f t="shared" si="1"/>
        <v>15</v>
      </c>
      <c r="H12" s="65">
        <f>VLOOKUP($A12,'Return Data'!$B$7:$R$2292,12,0)</f>
        <v>3.0771999999999999</v>
      </c>
      <c r="I12" s="66">
        <f t="shared" si="2"/>
        <v>18</v>
      </c>
      <c r="J12" s="65">
        <f>VLOOKUP($A12,'Return Data'!$B$7:$R$2292,13,0)</f>
        <v>4.1189</v>
      </c>
      <c r="K12" s="66">
        <f t="shared" si="3"/>
        <v>18</v>
      </c>
      <c r="L12" s="65">
        <f>VLOOKUP($A12,'Return Data'!$B$7:$R$2292,17,0)</f>
        <v>4.5191999999999997</v>
      </c>
      <c r="M12" s="66">
        <f t="shared" si="4"/>
        <v>15</v>
      </c>
      <c r="N12" s="65">
        <f>VLOOKUP($A12,'Return Data'!$B$7:$R$2292,14,0)</f>
        <v>5.4504000000000001</v>
      </c>
      <c r="O12" s="66">
        <f t="shared" si="5"/>
        <v>11</v>
      </c>
      <c r="P12" s="65"/>
      <c r="Q12" s="66"/>
      <c r="R12" s="65">
        <f>VLOOKUP($A12,'Return Data'!$B$7:$R$2292,16,0)</f>
        <v>5.6548999999999996</v>
      </c>
      <c r="S12" s="67">
        <f t="shared" si="7"/>
        <v>18</v>
      </c>
    </row>
    <row r="13" spans="1:20" x14ac:dyDescent="0.3">
      <c r="A13" s="63" t="s">
        <v>1716</v>
      </c>
      <c r="B13" s="64">
        <f>VLOOKUP($A13,'Return Data'!$B$7:$R$2292,3,0)</f>
        <v>44477</v>
      </c>
      <c r="C13" s="65">
        <f>VLOOKUP($A13,'Return Data'!$B$7:$R$2292,4,0)</f>
        <v>16.138200000000001</v>
      </c>
      <c r="D13" s="65">
        <f>VLOOKUP($A13,'Return Data'!$B$7:$R$2292,10,0)</f>
        <v>0.96089999999999998</v>
      </c>
      <c r="E13" s="66">
        <f t="shared" si="0"/>
        <v>6</v>
      </c>
      <c r="F13" s="65">
        <f>VLOOKUP($A13,'Return Data'!$B$7:$R$2292,11,0)</f>
        <v>2.4022999999999999</v>
      </c>
      <c r="G13" s="66">
        <f t="shared" si="1"/>
        <v>4</v>
      </c>
      <c r="H13" s="65">
        <f>VLOOKUP($A13,'Return Data'!$B$7:$R$2292,12,0)</f>
        <v>3.4268000000000001</v>
      </c>
      <c r="I13" s="66">
        <f t="shared" si="2"/>
        <v>6</v>
      </c>
      <c r="J13" s="65">
        <f>VLOOKUP($A13,'Return Data'!$B$7:$R$2292,13,0)</f>
        <v>4.5510999999999999</v>
      </c>
      <c r="K13" s="66">
        <f t="shared" si="3"/>
        <v>4</v>
      </c>
      <c r="L13" s="65">
        <f>VLOOKUP($A13,'Return Data'!$B$7:$R$2292,17,0)</f>
        <v>5.0194000000000001</v>
      </c>
      <c r="M13" s="66">
        <f t="shared" si="4"/>
        <v>2</v>
      </c>
      <c r="N13" s="65">
        <f>VLOOKUP($A13,'Return Data'!$B$7:$R$2292,14,0)</f>
        <v>5.7424999999999997</v>
      </c>
      <c r="O13" s="66">
        <f t="shared" si="5"/>
        <v>1</v>
      </c>
      <c r="P13" s="65">
        <f>VLOOKUP($A13,'Return Data'!$B$7:$R$2292,15,0)</f>
        <v>6.1414999999999997</v>
      </c>
      <c r="Q13" s="66">
        <f t="shared" si="6"/>
        <v>1</v>
      </c>
      <c r="R13" s="65">
        <f>VLOOKUP($A13,'Return Data'!$B$7:$R$2292,16,0)</f>
        <v>6.7877999999999998</v>
      </c>
      <c r="S13" s="67">
        <f t="shared" si="7"/>
        <v>9</v>
      </c>
    </row>
    <row r="14" spans="1:20" x14ac:dyDescent="0.3">
      <c r="A14" s="63" t="s">
        <v>1717</v>
      </c>
      <c r="B14" s="64">
        <f>VLOOKUP($A14,'Return Data'!$B$7:$R$2292,3,0)</f>
        <v>44477</v>
      </c>
      <c r="C14" s="65">
        <f>VLOOKUP($A14,'Return Data'!$B$7:$R$2292,4,0)</f>
        <v>15.8</v>
      </c>
      <c r="D14" s="65">
        <f>VLOOKUP($A14,'Return Data'!$B$7:$R$2292,10,0)</f>
        <v>0.88109999999999999</v>
      </c>
      <c r="E14" s="66">
        <f t="shared" si="0"/>
        <v>17</v>
      </c>
      <c r="F14" s="65">
        <f>VLOOKUP($A14,'Return Data'!$B$7:$R$2292,11,0)</f>
        <v>2.2786</v>
      </c>
      <c r="G14" s="66">
        <f t="shared" si="1"/>
        <v>13</v>
      </c>
      <c r="H14" s="65">
        <f>VLOOKUP($A14,'Return Data'!$B$7:$R$2292,12,0)</f>
        <v>3.2814999999999999</v>
      </c>
      <c r="I14" s="66">
        <f t="shared" si="2"/>
        <v>13</v>
      </c>
      <c r="J14" s="65">
        <f>VLOOKUP($A14,'Return Data'!$B$7:$R$2292,13,0)</f>
        <v>4.3662000000000001</v>
      </c>
      <c r="K14" s="66">
        <f t="shared" si="3"/>
        <v>13</v>
      </c>
      <c r="L14" s="65">
        <f>VLOOKUP($A14,'Return Data'!$B$7:$R$2292,17,0)</f>
        <v>4.4353999999999996</v>
      </c>
      <c r="M14" s="66">
        <f t="shared" si="4"/>
        <v>16</v>
      </c>
      <c r="N14" s="65">
        <f>VLOOKUP($A14,'Return Data'!$B$7:$R$2292,14,0)</f>
        <v>5.1768999999999998</v>
      </c>
      <c r="O14" s="66">
        <f t="shared" si="5"/>
        <v>14</v>
      </c>
      <c r="P14" s="65">
        <f>VLOOKUP($A14,'Return Data'!$B$7:$R$2292,15,0)</f>
        <v>5.5814000000000004</v>
      </c>
      <c r="Q14" s="66">
        <f t="shared" si="6"/>
        <v>13</v>
      </c>
      <c r="R14" s="65">
        <f>VLOOKUP($A14,'Return Data'!$B$7:$R$2292,16,0)</f>
        <v>6.2641</v>
      </c>
      <c r="S14" s="67">
        <f t="shared" si="7"/>
        <v>14</v>
      </c>
    </row>
    <row r="15" spans="1:20" x14ac:dyDescent="0.3">
      <c r="A15" s="63" t="s">
        <v>1718</v>
      </c>
      <c r="B15" s="64">
        <f>VLOOKUP($A15,'Return Data'!$B$7:$R$2292,3,0)</f>
        <v>44477</v>
      </c>
      <c r="C15" s="65">
        <f>VLOOKUP($A15,'Return Data'!$B$7:$R$2292,4,0)</f>
        <v>28.736699999999999</v>
      </c>
      <c r="D15" s="65">
        <f>VLOOKUP($A15,'Return Data'!$B$7:$R$2292,10,0)</f>
        <v>0.91910000000000003</v>
      </c>
      <c r="E15" s="66">
        <f t="shared" si="0"/>
        <v>13</v>
      </c>
      <c r="F15" s="65">
        <f>VLOOKUP($A15,'Return Data'!$B$7:$R$2292,11,0)</f>
        <v>2.3466999999999998</v>
      </c>
      <c r="G15" s="66">
        <f t="shared" si="1"/>
        <v>9</v>
      </c>
      <c r="H15" s="65">
        <f>VLOOKUP($A15,'Return Data'!$B$7:$R$2292,12,0)</f>
        <v>3.3258999999999999</v>
      </c>
      <c r="I15" s="66">
        <f t="shared" si="2"/>
        <v>10</v>
      </c>
      <c r="J15" s="65">
        <f>VLOOKUP($A15,'Return Data'!$B$7:$R$2292,13,0)</f>
        <v>4.4287000000000001</v>
      </c>
      <c r="K15" s="66">
        <f t="shared" si="3"/>
        <v>10</v>
      </c>
      <c r="L15" s="65">
        <f>VLOOKUP($A15,'Return Data'!$B$7:$R$2292,17,0)</f>
        <v>4.7064000000000004</v>
      </c>
      <c r="M15" s="66">
        <f t="shared" si="4"/>
        <v>11</v>
      </c>
      <c r="N15" s="65">
        <f>VLOOKUP($A15,'Return Data'!$B$7:$R$2292,14,0)</f>
        <v>5.4581999999999997</v>
      </c>
      <c r="O15" s="66">
        <f t="shared" si="5"/>
        <v>9</v>
      </c>
      <c r="P15" s="65">
        <f>VLOOKUP($A15,'Return Data'!$B$7:$R$2292,15,0)</f>
        <v>5.9073000000000002</v>
      </c>
      <c r="Q15" s="66">
        <f t="shared" si="6"/>
        <v>8</v>
      </c>
      <c r="R15" s="65">
        <f>VLOOKUP($A15,'Return Data'!$B$7:$R$2292,16,0)</f>
        <v>7.1555999999999997</v>
      </c>
      <c r="S15" s="67">
        <f t="shared" si="7"/>
        <v>2</v>
      </c>
    </row>
    <row r="16" spans="1:20" x14ac:dyDescent="0.3">
      <c r="A16" s="63" t="s">
        <v>1719</v>
      </c>
      <c r="B16" s="64">
        <f>VLOOKUP($A16,'Return Data'!$B$7:$R$2292,3,0)</f>
        <v>44477</v>
      </c>
      <c r="C16" s="65">
        <f>VLOOKUP($A16,'Return Data'!$B$7:$R$2292,4,0)</f>
        <v>27.3826</v>
      </c>
      <c r="D16" s="65">
        <f>VLOOKUP($A16,'Return Data'!$B$7:$R$2292,10,0)</f>
        <v>0.91249999999999998</v>
      </c>
      <c r="E16" s="66">
        <f t="shared" si="0"/>
        <v>15</v>
      </c>
      <c r="F16" s="65">
        <f>VLOOKUP($A16,'Return Data'!$B$7:$R$2292,11,0)</f>
        <v>2.2261000000000002</v>
      </c>
      <c r="G16" s="66">
        <f t="shared" si="1"/>
        <v>16</v>
      </c>
      <c r="H16" s="65">
        <f>VLOOKUP($A16,'Return Data'!$B$7:$R$2292,12,0)</f>
        <v>3.2105999999999999</v>
      </c>
      <c r="I16" s="66">
        <f t="shared" si="2"/>
        <v>16</v>
      </c>
      <c r="J16" s="65">
        <f>VLOOKUP($A16,'Return Data'!$B$7:$R$2292,13,0)</f>
        <v>4.3329000000000004</v>
      </c>
      <c r="K16" s="66">
        <f t="shared" si="3"/>
        <v>15</v>
      </c>
      <c r="L16" s="65">
        <f>VLOOKUP($A16,'Return Data'!$B$7:$R$2292,17,0)</f>
        <v>4.5377000000000001</v>
      </c>
      <c r="M16" s="66">
        <f t="shared" si="4"/>
        <v>13</v>
      </c>
      <c r="N16" s="65">
        <f>VLOOKUP($A16,'Return Data'!$B$7:$R$2292,14,0)</f>
        <v>5.4537000000000004</v>
      </c>
      <c r="O16" s="66">
        <f t="shared" si="5"/>
        <v>10</v>
      </c>
      <c r="P16" s="65">
        <f>VLOOKUP($A16,'Return Data'!$B$7:$R$2292,15,0)</f>
        <v>5.9059999999999997</v>
      </c>
      <c r="Q16" s="66">
        <f t="shared" si="6"/>
        <v>9</v>
      </c>
      <c r="R16" s="65">
        <f>VLOOKUP($A16,'Return Data'!$B$7:$R$2292,16,0)</f>
        <v>7.0189000000000004</v>
      </c>
      <c r="S16" s="67">
        <f t="shared" si="7"/>
        <v>5</v>
      </c>
    </row>
    <row r="17" spans="1:19" x14ac:dyDescent="0.3">
      <c r="A17" s="63" t="s">
        <v>1720</v>
      </c>
      <c r="B17" s="64">
        <f>VLOOKUP($A17,'Return Data'!$B$7:$R$2292,3,0)</f>
        <v>44477</v>
      </c>
      <c r="C17" s="65">
        <f>VLOOKUP($A17,'Return Data'!$B$7:$R$2292,4,0)</f>
        <v>15.0259</v>
      </c>
      <c r="D17" s="65">
        <f>VLOOKUP($A17,'Return Data'!$B$7:$R$2292,10,0)</f>
        <v>0.56820000000000004</v>
      </c>
      <c r="E17" s="66">
        <f t="shared" si="0"/>
        <v>25</v>
      </c>
      <c r="F17" s="65">
        <f>VLOOKUP($A17,'Return Data'!$B$7:$R$2292,11,0)</f>
        <v>1.5504</v>
      </c>
      <c r="G17" s="66">
        <f t="shared" si="1"/>
        <v>25</v>
      </c>
      <c r="H17" s="65">
        <f>VLOOKUP($A17,'Return Data'!$B$7:$R$2292,12,0)</f>
        <v>2.343</v>
      </c>
      <c r="I17" s="66">
        <f t="shared" si="2"/>
        <v>23</v>
      </c>
      <c r="J17" s="65">
        <f>VLOOKUP($A17,'Return Data'!$B$7:$R$2292,13,0)</f>
        <v>2.9205999999999999</v>
      </c>
      <c r="K17" s="66">
        <f t="shared" si="3"/>
        <v>25</v>
      </c>
      <c r="L17" s="65">
        <f>VLOOKUP($A17,'Return Data'!$B$7:$R$2292,17,0)</f>
        <v>3.5869</v>
      </c>
      <c r="M17" s="66">
        <f t="shared" si="4"/>
        <v>19</v>
      </c>
      <c r="N17" s="65">
        <f>VLOOKUP($A17,'Return Data'!$B$7:$R$2292,14,0)</f>
        <v>4.5999999999999996</v>
      </c>
      <c r="O17" s="66">
        <f t="shared" si="5"/>
        <v>16</v>
      </c>
      <c r="P17" s="65">
        <f>VLOOKUP($A17,'Return Data'!$B$7:$R$2292,15,0)</f>
        <v>5.3620000000000001</v>
      </c>
      <c r="Q17" s="66">
        <f t="shared" si="6"/>
        <v>14</v>
      </c>
      <c r="R17" s="65">
        <f>VLOOKUP($A17,'Return Data'!$B$7:$R$2292,16,0)</f>
        <v>6.1632999999999996</v>
      </c>
      <c r="S17" s="67">
        <f t="shared" si="7"/>
        <v>15</v>
      </c>
    </row>
    <row r="18" spans="1:19" x14ac:dyDescent="0.3">
      <c r="A18" s="63" t="s">
        <v>1721</v>
      </c>
      <c r="B18" s="64">
        <f>VLOOKUP($A18,'Return Data'!$B$7:$R$2292,3,0)</f>
        <v>44477</v>
      </c>
      <c r="C18" s="65">
        <f>VLOOKUP($A18,'Return Data'!$B$7:$R$2292,4,0)</f>
        <v>26.609000000000002</v>
      </c>
      <c r="D18" s="65">
        <f>VLOOKUP($A18,'Return Data'!$B$7:$R$2292,10,0)</f>
        <v>0.87880000000000003</v>
      </c>
      <c r="E18" s="66">
        <f t="shared" si="0"/>
        <v>19</v>
      </c>
      <c r="F18" s="65">
        <f>VLOOKUP($A18,'Return Data'!$B$7:$R$2292,11,0)</f>
        <v>2.2153</v>
      </c>
      <c r="G18" s="66">
        <f t="shared" si="1"/>
        <v>17</v>
      </c>
      <c r="H18" s="65">
        <f>VLOOKUP($A18,'Return Data'!$B$7:$R$2292,12,0)</f>
        <v>3.2281</v>
      </c>
      <c r="I18" s="66">
        <f t="shared" si="2"/>
        <v>15</v>
      </c>
      <c r="J18" s="65">
        <f>VLOOKUP($A18,'Return Data'!$B$7:$R$2292,13,0)</f>
        <v>4.2534000000000001</v>
      </c>
      <c r="K18" s="66">
        <f t="shared" si="3"/>
        <v>16</v>
      </c>
      <c r="L18" s="65">
        <f>VLOOKUP($A18,'Return Data'!$B$7:$R$2292,17,0)</f>
        <v>4.7725</v>
      </c>
      <c r="M18" s="66">
        <f t="shared" si="4"/>
        <v>9</v>
      </c>
      <c r="N18" s="65">
        <f>VLOOKUP($A18,'Return Data'!$B$7:$R$2292,14,0)</f>
        <v>5.3879000000000001</v>
      </c>
      <c r="O18" s="66">
        <f t="shared" si="5"/>
        <v>12</v>
      </c>
      <c r="P18" s="65">
        <f>VLOOKUP($A18,'Return Data'!$B$7:$R$2292,15,0)</f>
        <v>5.8407999999999998</v>
      </c>
      <c r="Q18" s="66">
        <f t="shared" si="6"/>
        <v>10</v>
      </c>
      <c r="R18" s="65">
        <f>VLOOKUP($A18,'Return Data'!$B$7:$R$2292,16,0)</f>
        <v>6.8804999999999996</v>
      </c>
      <c r="S18" s="67">
        <f t="shared" si="7"/>
        <v>6</v>
      </c>
    </row>
    <row r="19" spans="1:19" x14ac:dyDescent="0.3">
      <c r="A19" s="63" t="s">
        <v>1722</v>
      </c>
      <c r="B19" s="64">
        <f>VLOOKUP($A19,'Return Data'!$B$7:$R$2292,3,0)</f>
        <v>44477</v>
      </c>
      <c r="C19" s="65">
        <f>VLOOKUP($A19,'Return Data'!$B$7:$R$2292,4,0)</f>
        <v>10.8269</v>
      </c>
      <c r="D19" s="65">
        <f>VLOOKUP($A19,'Return Data'!$B$7:$R$2292,10,0)</f>
        <v>0.64139999999999997</v>
      </c>
      <c r="E19" s="66">
        <f t="shared" si="0"/>
        <v>23</v>
      </c>
      <c r="F19" s="65">
        <f>VLOOKUP($A19,'Return Data'!$B$7:$R$2292,11,0)</f>
        <v>1.8561000000000001</v>
      </c>
      <c r="G19" s="66">
        <f t="shared" si="1"/>
        <v>22</v>
      </c>
      <c r="H19" s="65">
        <f>VLOOKUP($A19,'Return Data'!$B$7:$R$2292,12,0)</f>
        <v>2.476</v>
      </c>
      <c r="I19" s="66">
        <f t="shared" si="2"/>
        <v>22</v>
      </c>
      <c r="J19" s="65">
        <f>VLOOKUP($A19,'Return Data'!$B$7:$R$2292,13,0)</f>
        <v>3.2343000000000002</v>
      </c>
      <c r="K19" s="66">
        <f t="shared" si="3"/>
        <v>22</v>
      </c>
      <c r="L19" s="65"/>
      <c r="M19" s="66"/>
      <c r="N19" s="65"/>
      <c r="O19" s="66"/>
      <c r="P19" s="65"/>
      <c r="Q19" s="66"/>
      <c r="R19" s="65">
        <f>VLOOKUP($A19,'Return Data'!$B$7:$R$2292,16,0)</f>
        <v>3.8894000000000002</v>
      </c>
      <c r="S19" s="67">
        <f t="shared" si="7"/>
        <v>24</v>
      </c>
    </row>
    <row r="20" spans="1:19" x14ac:dyDescent="0.3">
      <c r="A20" s="63" t="s">
        <v>1723</v>
      </c>
      <c r="B20" s="64">
        <f>VLOOKUP($A20,'Return Data'!$B$7:$R$2292,3,0)</f>
        <v>44477</v>
      </c>
      <c r="C20" s="65">
        <f>VLOOKUP($A20,'Return Data'!$B$7:$R$2292,4,0)</f>
        <v>27.512</v>
      </c>
      <c r="D20" s="65">
        <f>VLOOKUP($A20,'Return Data'!$B$7:$R$2292,10,0)</f>
        <v>0.69099999999999995</v>
      </c>
      <c r="E20" s="66">
        <f t="shared" si="0"/>
        <v>22</v>
      </c>
      <c r="F20" s="65">
        <f>VLOOKUP($A20,'Return Data'!$B$7:$R$2292,11,0)</f>
        <v>1.8132999999999999</v>
      </c>
      <c r="G20" s="66">
        <f t="shared" si="1"/>
        <v>23</v>
      </c>
      <c r="H20" s="65">
        <f>VLOOKUP($A20,'Return Data'!$B$7:$R$2292,12,0)</f>
        <v>2.3294999999999999</v>
      </c>
      <c r="I20" s="66">
        <f t="shared" si="2"/>
        <v>24</v>
      </c>
      <c r="J20" s="65">
        <f>VLOOKUP($A20,'Return Data'!$B$7:$R$2292,13,0)</f>
        <v>3.0516000000000001</v>
      </c>
      <c r="K20" s="66">
        <f t="shared" si="3"/>
        <v>23</v>
      </c>
      <c r="L20" s="65">
        <f>VLOOKUP($A20,'Return Data'!$B$7:$R$2292,17,0)</f>
        <v>3.1421000000000001</v>
      </c>
      <c r="M20" s="66">
        <f t="shared" si="4"/>
        <v>21</v>
      </c>
      <c r="N20" s="65">
        <f>VLOOKUP($A20,'Return Data'!$B$7:$R$2292,14,0)</f>
        <v>4.1159999999999997</v>
      </c>
      <c r="O20" s="66">
        <f t="shared" si="5"/>
        <v>18</v>
      </c>
      <c r="P20" s="65">
        <f>VLOOKUP($A20,'Return Data'!$B$7:$R$2292,15,0)</f>
        <v>4.8451000000000004</v>
      </c>
      <c r="Q20" s="66">
        <f t="shared" si="6"/>
        <v>15</v>
      </c>
      <c r="R20" s="65">
        <f>VLOOKUP($A20,'Return Data'!$B$7:$R$2292,16,0)</f>
        <v>6.4001000000000001</v>
      </c>
      <c r="S20" s="67">
        <f t="shared" si="7"/>
        <v>12</v>
      </c>
    </row>
    <row r="21" spans="1:19" x14ac:dyDescent="0.3">
      <c r="A21" s="63" t="s">
        <v>1724</v>
      </c>
      <c r="B21" s="64">
        <f>VLOOKUP($A21,'Return Data'!$B$7:$R$2292,3,0)</f>
        <v>44477</v>
      </c>
      <c r="C21" s="65">
        <f>VLOOKUP($A21,'Return Data'!$B$7:$R$2292,4,0)</f>
        <v>31.0261</v>
      </c>
      <c r="D21" s="65">
        <f>VLOOKUP($A21,'Return Data'!$B$7:$R$2292,10,0)</f>
        <v>0.94289999999999996</v>
      </c>
      <c r="E21" s="66">
        <f t="shared" si="0"/>
        <v>9</v>
      </c>
      <c r="F21" s="65">
        <f>VLOOKUP($A21,'Return Data'!$B$7:$R$2292,11,0)</f>
        <v>2.3633000000000002</v>
      </c>
      <c r="G21" s="66">
        <f t="shared" si="1"/>
        <v>7</v>
      </c>
      <c r="H21" s="65">
        <f>VLOOKUP($A21,'Return Data'!$B$7:$R$2292,12,0)</f>
        <v>3.4506999999999999</v>
      </c>
      <c r="I21" s="66">
        <f t="shared" si="2"/>
        <v>4</v>
      </c>
      <c r="J21" s="65">
        <f>VLOOKUP($A21,'Return Data'!$B$7:$R$2292,13,0)</f>
        <v>4.5843999999999996</v>
      </c>
      <c r="K21" s="66">
        <f t="shared" si="3"/>
        <v>3</v>
      </c>
      <c r="L21" s="65">
        <f>VLOOKUP($A21,'Return Data'!$B$7:$R$2292,17,0)</f>
        <v>4.8310000000000004</v>
      </c>
      <c r="M21" s="66">
        <f t="shared" si="4"/>
        <v>7</v>
      </c>
      <c r="N21" s="65">
        <f>VLOOKUP($A21,'Return Data'!$B$7:$R$2292,14,0)</f>
        <v>5.5239000000000003</v>
      </c>
      <c r="O21" s="66">
        <f t="shared" si="5"/>
        <v>8</v>
      </c>
      <c r="P21" s="65">
        <f>VLOOKUP($A21,'Return Data'!$B$7:$R$2292,15,0)</f>
        <v>5.9589999999999996</v>
      </c>
      <c r="Q21" s="66">
        <f t="shared" si="6"/>
        <v>5</v>
      </c>
      <c r="R21" s="65">
        <f>VLOOKUP($A21,'Return Data'!$B$7:$R$2292,16,0)</f>
        <v>7.1444999999999999</v>
      </c>
      <c r="S21" s="67">
        <f t="shared" si="7"/>
        <v>3</v>
      </c>
    </row>
    <row r="22" spans="1:19" x14ac:dyDescent="0.3">
      <c r="A22" s="63" t="s">
        <v>1725</v>
      </c>
      <c r="B22" s="64">
        <f>VLOOKUP($A22,'Return Data'!$B$7:$R$2292,3,0)</f>
        <v>44477</v>
      </c>
      <c r="C22" s="65">
        <f>VLOOKUP($A22,'Return Data'!$B$7:$R$2292,4,0)</f>
        <v>15.956</v>
      </c>
      <c r="D22" s="65">
        <f>VLOOKUP($A22,'Return Data'!$B$7:$R$2292,10,0)</f>
        <v>0.89159999999999995</v>
      </c>
      <c r="E22" s="66">
        <f t="shared" si="0"/>
        <v>16</v>
      </c>
      <c r="F22" s="65">
        <f>VLOOKUP($A22,'Return Data'!$B$7:$R$2292,11,0)</f>
        <v>2.2951999999999999</v>
      </c>
      <c r="G22" s="66">
        <f t="shared" si="1"/>
        <v>11</v>
      </c>
      <c r="H22" s="65">
        <f>VLOOKUP($A22,'Return Data'!$B$7:$R$2292,12,0)</f>
        <v>3.3955000000000002</v>
      </c>
      <c r="I22" s="66">
        <f t="shared" si="2"/>
        <v>8</v>
      </c>
      <c r="J22" s="65">
        <f>VLOOKUP($A22,'Return Data'!$B$7:$R$2292,13,0)</f>
        <v>4.4992999999999999</v>
      </c>
      <c r="K22" s="66">
        <f t="shared" si="3"/>
        <v>8</v>
      </c>
      <c r="L22" s="65">
        <f>VLOOKUP($A22,'Return Data'!$B$7:$R$2292,17,0)</f>
        <v>5.0133999999999999</v>
      </c>
      <c r="M22" s="66">
        <f t="shared" si="4"/>
        <v>3</v>
      </c>
      <c r="N22" s="65">
        <f>VLOOKUP($A22,'Return Data'!$B$7:$R$2292,14,0)</f>
        <v>5.5968</v>
      </c>
      <c r="O22" s="66">
        <f t="shared" si="5"/>
        <v>3</v>
      </c>
      <c r="P22" s="65">
        <f>VLOOKUP($A22,'Return Data'!$B$7:$R$2292,15,0)</f>
        <v>6.0346000000000002</v>
      </c>
      <c r="Q22" s="66">
        <f t="shared" si="6"/>
        <v>4</v>
      </c>
      <c r="R22" s="65">
        <f>VLOOKUP($A22,'Return Data'!$B$7:$R$2292,16,0)</f>
        <v>6.6292</v>
      </c>
      <c r="S22" s="67">
        <f t="shared" si="7"/>
        <v>10</v>
      </c>
    </row>
    <row r="23" spans="1:19" x14ac:dyDescent="0.3">
      <c r="A23" s="63" t="s">
        <v>1726</v>
      </c>
      <c r="B23" s="64">
        <f>VLOOKUP($A23,'Return Data'!$B$7:$R$2292,3,0)</f>
        <v>44477</v>
      </c>
      <c r="C23" s="65">
        <f>VLOOKUP($A23,'Return Data'!$B$7:$R$2292,4,0)</f>
        <v>11.361499999999999</v>
      </c>
      <c r="D23" s="65">
        <f>VLOOKUP($A23,'Return Data'!$B$7:$R$2292,10,0)</f>
        <v>0.88080000000000003</v>
      </c>
      <c r="E23" s="66">
        <f t="shared" si="0"/>
        <v>18</v>
      </c>
      <c r="F23" s="65">
        <f>VLOOKUP($A23,'Return Data'!$B$7:$R$2292,11,0)</f>
        <v>2.1057000000000001</v>
      </c>
      <c r="G23" s="66">
        <f t="shared" si="1"/>
        <v>20</v>
      </c>
      <c r="H23" s="65">
        <f>VLOOKUP($A23,'Return Data'!$B$7:$R$2292,12,0)</f>
        <v>2.9512999999999998</v>
      </c>
      <c r="I23" s="66">
        <f t="shared" si="2"/>
        <v>20</v>
      </c>
      <c r="J23" s="65">
        <f>VLOOKUP($A23,'Return Data'!$B$7:$R$2292,13,0)</f>
        <v>3.8395000000000001</v>
      </c>
      <c r="K23" s="66">
        <f t="shared" si="3"/>
        <v>20</v>
      </c>
      <c r="L23" s="65">
        <f>VLOOKUP($A23,'Return Data'!$B$7:$R$2292,17,0)</f>
        <v>4.1478999999999999</v>
      </c>
      <c r="M23" s="66">
        <f t="shared" si="4"/>
        <v>18</v>
      </c>
      <c r="N23" s="65"/>
      <c r="O23" s="66"/>
      <c r="P23" s="65"/>
      <c r="Q23" s="66"/>
      <c r="R23" s="65">
        <f>VLOOKUP($A23,'Return Data'!$B$7:$R$2292,16,0)</f>
        <v>4.8335999999999997</v>
      </c>
      <c r="S23" s="67">
        <f t="shared" si="7"/>
        <v>20</v>
      </c>
    </row>
    <row r="24" spans="1:19" x14ac:dyDescent="0.3">
      <c r="A24" s="63" t="s">
        <v>1727</v>
      </c>
      <c r="B24" s="64">
        <f>VLOOKUP($A24,'Return Data'!$B$7:$R$2292,3,0)</f>
        <v>44477</v>
      </c>
      <c r="C24" s="65">
        <f>VLOOKUP($A24,'Return Data'!$B$7:$R$2292,4,0)</f>
        <v>10.4216</v>
      </c>
      <c r="D24" s="65">
        <f>VLOOKUP($A24,'Return Data'!$B$7:$R$2292,10,0)</f>
        <v>0.84379999999999999</v>
      </c>
      <c r="E24" s="66">
        <f t="shared" si="0"/>
        <v>20</v>
      </c>
      <c r="F24" s="65">
        <f>VLOOKUP($A24,'Return Data'!$B$7:$R$2292,11,0)</f>
        <v>2.0525000000000002</v>
      </c>
      <c r="G24" s="66">
        <f t="shared" si="1"/>
        <v>21</v>
      </c>
      <c r="H24" s="65">
        <f>VLOOKUP($A24,'Return Data'!$B$7:$R$2292,12,0)</f>
        <v>2.8969</v>
      </c>
      <c r="I24" s="66">
        <f t="shared" si="2"/>
        <v>21</v>
      </c>
      <c r="J24" s="65">
        <f>VLOOKUP($A24,'Return Data'!$B$7:$R$2292,13,0)</f>
        <v>3.7728999999999999</v>
      </c>
      <c r="K24" s="66">
        <f t="shared" si="3"/>
        <v>21</v>
      </c>
      <c r="L24" s="65"/>
      <c r="M24" s="66"/>
      <c r="N24" s="65"/>
      <c r="O24" s="66"/>
      <c r="P24" s="65"/>
      <c r="Q24" s="66"/>
      <c r="R24" s="65">
        <f>VLOOKUP($A24,'Return Data'!$B$7:$R$2292,16,0)</f>
        <v>3.7446999999999999</v>
      </c>
      <c r="S24" s="67">
        <f t="shared" si="7"/>
        <v>25</v>
      </c>
    </row>
    <row r="25" spans="1:19" x14ac:dyDescent="0.3">
      <c r="A25" s="63" t="s">
        <v>1728</v>
      </c>
      <c r="B25" s="64">
        <f>VLOOKUP($A25,'Return Data'!$B$7:$R$2292,3,0)</f>
        <v>44477</v>
      </c>
      <c r="C25" s="65">
        <f>VLOOKUP($A25,'Return Data'!$B$7:$R$2292,4,0)</f>
        <v>10.552</v>
      </c>
      <c r="D25" s="65">
        <f>VLOOKUP($A25,'Return Data'!$B$7:$R$2292,10,0)</f>
        <v>0.97609999999999997</v>
      </c>
      <c r="E25" s="66">
        <f t="shared" si="0"/>
        <v>4</v>
      </c>
      <c r="F25" s="65">
        <f>VLOOKUP($A25,'Return Data'!$B$7:$R$2292,11,0)</f>
        <v>2.3572000000000002</v>
      </c>
      <c r="G25" s="66">
        <f t="shared" si="1"/>
        <v>8</v>
      </c>
      <c r="H25" s="65">
        <f>VLOOKUP($A25,'Return Data'!$B$7:$R$2292,12,0)</f>
        <v>3.2991000000000001</v>
      </c>
      <c r="I25" s="66">
        <f t="shared" si="2"/>
        <v>12</v>
      </c>
      <c r="J25" s="65">
        <f>VLOOKUP($A25,'Return Data'!$B$7:$R$2292,13,0)</f>
        <v>4.4131999999999998</v>
      </c>
      <c r="K25" s="66">
        <f t="shared" si="3"/>
        <v>11</v>
      </c>
      <c r="L25" s="65"/>
      <c r="M25" s="66"/>
      <c r="N25" s="65"/>
      <c r="O25" s="66"/>
      <c r="P25" s="65"/>
      <c r="Q25" s="66"/>
      <c r="R25" s="65">
        <f>VLOOKUP($A25,'Return Data'!$B$7:$R$2292,16,0)</f>
        <v>4.2061000000000002</v>
      </c>
      <c r="S25" s="67">
        <f t="shared" si="7"/>
        <v>23</v>
      </c>
    </row>
    <row r="26" spans="1:19" x14ac:dyDescent="0.3">
      <c r="A26" s="63" t="s">
        <v>1729</v>
      </c>
      <c r="B26" s="64">
        <f>VLOOKUP($A26,'Return Data'!$B$7:$R$2292,3,0)</f>
        <v>44477</v>
      </c>
      <c r="C26" s="65">
        <f>VLOOKUP($A26,'Return Data'!$B$7:$R$2292,4,0)</f>
        <v>22.365400000000001</v>
      </c>
      <c r="D26" s="65">
        <f>VLOOKUP($A26,'Return Data'!$B$7:$R$2292,10,0)</f>
        <v>0.95009999999999994</v>
      </c>
      <c r="E26" s="66">
        <f t="shared" si="0"/>
        <v>8</v>
      </c>
      <c r="F26" s="65">
        <f>VLOOKUP($A26,'Return Data'!$B$7:$R$2292,11,0)</f>
        <v>2.3799000000000001</v>
      </c>
      <c r="G26" s="66">
        <f t="shared" si="1"/>
        <v>6</v>
      </c>
      <c r="H26" s="65">
        <f>VLOOKUP($A26,'Return Data'!$B$7:$R$2292,12,0)</f>
        <v>3.4009</v>
      </c>
      <c r="I26" s="66">
        <f t="shared" si="2"/>
        <v>7</v>
      </c>
      <c r="J26" s="65">
        <f>VLOOKUP($A26,'Return Data'!$B$7:$R$2292,13,0)</f>
        <v>4.5077999999999996</v>
      </c>
      <c r="K26" s="66">
        <f t="shared" si="3"/>
        <v>7</v>
      </c>
      <c r="L26" s="65">
        <f>VLOOKUP($A26,'Return Data'!$B$7:$R$2292,17,0)</f>
        <v>4.8775000000000004</v>
      </c>
      <c r="M26" s="66">
        <f t="shared" si="4"/>
        <v>5</v>
      </c>
      <c r="N26" s="65">
        <f>VLOOKUP($A26,'Return Data'!$B$7:$R$2292,14,0)</f>
        <v>5.6646999999999998</v>
      </c>
      <c r="O26" s="66">
        <f t="shared" si="5"/>
        <v>2</v>
      </c>
      <c r="P26" s="65">
        <f>VLOOKUP($A26,'Return Data'!$B$7:$R$2292,15,0)</f>
        <v>6.1372</v>
      </c>
      <c r="Q26" s="66">
        <f t="shared" si="6"/>
        <v>2</v>
      </c>
      <c r="R26" s="65">
        <f>VLOOKUP($A26,'Return Data'!$B$7:$R$2292,16,0)</f>
        <v>7.2164000000000001</v>
      </c>
      <c r="S26" s="67">
        <f t="shared" si="7"/>
        <v>1</v>
      </c>
    </row>
    <row r="27" spans="1:19" x14ac:dyDescent="0.3">
      <c r="A27" s="63" t="s">
        <v>1730</v>
      </c>
      <c r="B27" s="64">
        <f>VLOOKUP($A27,'Return Data'!$B$7:$R$2292,3,0)</f>
        <v>44477</v>
      </c>
      <c r="C27" s="65">
        <f>VLOOKUP($A27,'Return Data'!$B$7:$R$2292,4,0)</f>
        <v>15.495100000000001</v>
      </c>
      <c r="D27" s="65">
        <f>VLOOKUP($A27,'Return Data'!$B$7:$R$2292,10,0)</f>
        <v>0.94</v>
      </c>
      <c r="E27" s="66">
        <f t="shared" si="0"/>
        <v>10</v>
      </c>
      <c r="F27" s="65">
        <f>VLOOKUP($A27,'Return Data'!$B$7:$R$2292,11,0)</f>
        <v>2.2029999999999998</v>
      </c>
      <c r="G27" s="66">
        <f t="shared" si="1"/>
        <v>18</v>
      </c>
      <c r="H27" s="65">
        <f>VLOOKUP($A27,'Return Data'!$B$7:$R$2292,12,0)</f>
        <v>3.1089000000000002</v>
      </c>
      <c r="I27" s="66">
        <f t="shared" si="2"/>
        <v>17</v>
      </c>
      <c r="J27" s="65">
        <f>VLOOKUP($A27,'Return Data'!$B$7:$R$2292,13,0)</f>
        <v>4.2443999999999997</v>
      </c>
      <c r="K27" s="66">
        <f t="shared" si="3"/>
        <v>17</v>
      </c>
      <c r="L27" s="65">
        <f>VLOOKUP($A27,'Return Data'!$B$7:$R$2292,17,0)</f>
        <v>4.5346000000000002</v>
      </c>
      <c r="M27" s="66">
        <f t="shared" si="4"/>
        <v>14</v>
      </c>
      <c r="N27" s="65">
        <f>VLOOKUP($A27,'Return Data'!$B$7:$R$2292,14,0)</f>
        <v>5.149</v>
      </c>
      <c r="O27" s="66">
        <f t="shared" si="5"/>
        <v>15</v>
      </c>
      <c r="P27" s="65">
        <f>VLOOKUP($A27,'Return Data'!$B$7:$R$2292,15,0)</f>
        <v>5.6928999999999998</v>
      </c>
      <c r="Q27" s="66">
        <f t="shared" si="6"/>
        <v>12</v>
      </c>
      <c r="R27" s="65">
        <f>VLOOKUP($A27,'Return Data'!$B$7:$R$2292,16,0)</f>
        <v>6.3433999999999999</v>
      </c>
      <c r="S27" s="67">
        <f t="shared" si="7"/>
        <v>13</v>
      </c>
    </row>
    <row r="28" spans="1:19" x14ac:dyDescent="0.3">
      <c r="A28" s="63" t="s">
        <v>1731</v>
      </c>
      <c r="B28" s="64">
        <f>VLOOKUP($A28,'Return Data'!$B$7:$R$2292,3,0)</f>
        <v>44477</v>
      </c>
      <c r="C28" s="65">
        <f>VLOOKUP($A28,'Return Data'!$B$7:$R$2292,4,0)</f>
        <v>12.1053</v>
      </c>
      <c r="D28" s="65">
        <f>VLOOKUP($A28,'Return Data'!$B$7:$R$2292,10,0)</f>
        <v>0.62590000000000001</v>
      </c>
      <c r="E28" s="66">
        <f t="shared" si="0"/>
        <v>24</v>
      </c>
      <c r="F28" s="65">
        <f>VLOOKUP($A28,'Return Data'!$B$7:$R$2292,11,0)</f>
        <v>1.5920000000000001</v>
      </c>
      <c r="G28" s="66">
        <f t="shared" si="1"/>
        <v>24</v>
      </c>
      <c r="H28" s="65">
        <f>VLOOKUP($A28,'Return Data'!$B$7:$R$2292,12,0)</f>
        <v>2.2804000000000002</v>
      </c>
      <c r="I28" s="66">
        <f t="shared" si="2"/>
        <v>25</v>
      </c>
      <c r="J28" s="65">
        <f>VLOOKUP($A28,'Return Data'!$B$7:$R$2292,13,0)</f>
        <v>2.9615999999999998</v>
      </c>
      <c r="K28" s="66">
        <f t="shared" si="3"/>
        <v>24</v>
      </c>
      <c r="L28" s="65">
        <f>VLOOKUP($A28,'Return Data'!$B$7:$R$2292,17,0)</f>
        <v>2.8704000000000001</v>
      </c>
      <c r="M28" s="66">
        <f t="shared" si="4"/>
        <v>22</v>
      </c>
      <c r="N28" s="65">
        <f>VLOOKUP($A28,'Return Data'!$B$7:$R$2292,14,0)</f>
        <v>3.4594999999999998</v>
      </c>
      <c r="O28" s="66">
        <f t="shared" si="5"/>
        <v>19</v>
      </c>
      <c r="P28" s="65">
        <f>VLOOKUP($A28,'Return Data'!$B$7:$R$2292,15,0)</f>
        <v>3.2121</v>
      </c>
      <c r="Q28" s="66">
        <f t="shared" si="6"/>
        <v>16</v>
      </c>
      <c r="R28" s="65">
        <f>VLOOKUP($A28,'Return Data'!$B$7:$R$2292,16,0)</f>
        <v>3.5556000000000001</v>
      </c>
      <c r="S28" s="67">
        <f t="shared" si="7"/>
        <v>26</v>
      </c>
    </row>
    <row r="29" spans="1:19" x14ac:dyDescent="0.3">
      <c r="A29" s="63" t="s">
        <v>1732</v>
      </c>
      <c r="B29" s="64">
        <f>VLOOKUP($A29,'Return Data'!$B$7:$R$2292,3,0)</f>
        <v>44477</v>
      </c>
      <c r="C29" s="65">
        <f>VLOOKUP($A29,'Return Data'!$B$7:$R$2292,4,0)</f>
        <v>28.0139</v>
      </c>
      <c r="D29" s="65">
        <f>VLOOKUP($A29,'Return Data'!$B$7:$R$2292,10,0)</f>
        <v>1.2795000000000001</v>
      </c>
      <c r="E29" s="66">
        <f t="shared" si="0"/>
        <v>1</v>
      </c>
      <c r="F29" s="65">
        <f>VLOOKUP($A29,'Return Data'!$B$7:$R$2292,11,0)</f>
        <v>2.6049000000000002</v>
      </c>
      <c r="G29" s="66">
        <f t="shared" si="1"/>
        <v>1</v>
      </c>
      <c r="H29" s="65">
        <f>VLOOKUP($A29,'Return Data'!$B$7:$R$2292,12,0)</f>
        <v>3.5198</v>
      </c>
      <c r="I29" s="66">
        <f t="shared" si="2"/>
        <v>1</v>
      </c>
      <c r="J29" s="65">
        <f>VLOOKUP($A29,'Return Data'!$B$7:$R$2292,13,0)</f>
        <v>4.4714</v>
      </c>
      <c r="K29" s="66">
        <f t="shared" si="3"/>
        <v>9</v>
      </c>
      <c r="L29" s="65">
        <f>VLOOKUP($A29,'Return Data'!$B$7:$R$2292,17,0)</f>
        <v>4.2960000000000003</v>
      </c>
      <c r="M29" s="66">
        <f t="shared" si="4"/>
        <v>17</v>
      </c>
      <c r="N29" s="65">
        <f>VLOOKUP($A29,'Return Data'!$B$7:$R$2292,14,0)</f>
        <v>5.1867999999999999</v>
      </c>
      <c r="O29" s="66">
        <f t="shared" si="5"/>
        <v>13</v>
      </c>
      <c r="P29" s="65">
        <f>VLOOKUP($A29,'Return Data'!$B$7:$R$2292,15,0)</f>
        <v>5.6973000000000003</v>
      </c>
      <c r="Q29" s="66">
        <f t="shared" si="6"/>
        <v>11</v>
      </c>
      <c r="R29" s="65">
        <f>VLOOKUP($A29,'Return Data'!$B$7:$R$2292,16,0)</f>
        <v>6.8395000000000001</v>
      </c>
      <c r="S29" s="67">
        <f t="shared" si="7"/>
        <v>7</v>
      </c>
    </row>
    <row r="30" spans="1:19" x14ac:dyDescent="0.3">
      <c r="A30" s="63" t="s">
        <v>1733</v>
      </c>
      <c r="B30" s="64">
        <f>VLOOKUP($A30,'Return Data'!$B$7:$R$2292,3,0)</f>
        <v>44477</v>
      </c>
      <c r="C30" s="65">
        <f>VLOOKUP($A30,'Return Data'!$B$7:$R$2292,4,0)</f>
        <v>10.745100000000001</v>
      </c>
      <c r="D30" s="65">
        <f>VLOOKUP($A30,'Return Data'!$B$7:$R$2292,10,0)</f>
        <v>0.72560000000000002</v>
      </c>
      <c r="E30" s="66">
        <f t="shared" si="0"/>
        <v>21</v>
      </c>
      <c r="F30" s="65">
        <f>VLOOKUP($A30,'Return Data'!$B$7:$R$2292,11,0)</f>
        <v>2.1785999999999999</v>
      </c>
      <c r="G30" s="66">
        <f t="shared" si="1"/>
        <v>19</v>
      </c>
      <c r="H30" s="65">
        <f>VLOOKUP($A30,'Return Data'!$B$7:$R$2292,12,0)</f>
        <v>3.2686000000000002</v>
      </c>
      <c r="I30" s="66">
        <f t="shared" si="2"/>
        <v>14</v>
      </c>
      <c r="J30" s="65">
        <f>VLOOKUP($A30,'Return Data'!$B$7:$R$2292,13,0)</f>
        <v>4.3609</v>
      </c>
      <c r="K30" s="66">
        <f t="shared" si="3"/>
        <v>14</v>
      </c>
      <c r="L30" s="65"/>
      <c r="M30" s="66"/>
      <c r="N30" s="65"/>
      <c r="O30" s="66"/>
      <c r="P30" s="65"/>
      <c r="Q30" s="66"/>
      <c r="R30" s="65">
        <f>VLOOKUP($A30,'Return Data'!$B$7:$R$2292,16,0)</f>
        <v>4.3792</v>
      </c>
      <c r="S30" s="67">
        <f t="shared" si="7"/>
        <v>22</v>
      </c>
    </row>
    <row r="31" spans="1:19" x14ac:dyDescent="0.3">
      <c r="A31" s="63" t="s">
        <v>1734</v>
      </c>
      <c r="B31" s="64">
        <f>VLOOKUP($A31,'Return Data'!$B$7:$R$2292,3,0)</f>
        <v>44477</v>
      </c>
      <c r="C31" s="65">
        <f>VLOOKUP($A31,'Return Data'!$B$7:$R$2292,4,0)</f>
        <v>11.7614</v>
      </c>
      <c r="D31" s="65">
        <f>VLOOKUP($A31,'Return Data'!$B$7:$R$2292,10,0)</f>
        <v>0.95799999999999996</v>
      </c>
      <c r="E31" s="66">
        <f t="shared" si="0"/>
        <v>7</v>
      </c>
      <c r="F31" s="65">
        <f>VLOOKUP($A31,'Return Data'!$B$7:$R$2292,11,0)</f>
        <v>2.4512</v>
      </c>
      <c r="G31" s="66">
        <f t="shared" si="1"/>
        <v>2</v>
      </c>
      <c r="H31" s="65">
        <f>VLOOKUP($A31,'Return Data'!$B$7:$R$2292,12,0)</f>
        <v>3.4851999999999999</v>
      </c>
      <c r="I31" s="66">
        <f t="shared" si="2"/>
        <v>3</v>
      </c>
      <c r="J31" s="65">
        <f>VLOOKUP($A31,'Return Data'!$B$7:$R$2292,13,0)</f>
        <v>4.7674000000000003</v>
      </c>
      <c r="K31" s="66">
        <f t="shared" si="3"/>
        <v>1</v>
      </c>
      <c r="L31" s="65">
        <f>VLOOKUP($A31,'Return Data'!$B$7:$R$2292,17,0)</f>
        <v>5.3452999999999999</v>
      </c>
      <c r="M31" s="66">
        <f t="shared" si="4"/>
        <v>1</v>
      </c>
      <c r="N31" s="65"/>
      <c r="O31" s="66"/>
      <c r="P31" s="65"/>
      <c r="Q31" s="66"/>
      <c r="R31" s="65">
        <f>VLOOKUP($A31,'Return Data'!$B$7:$R$2292,16,0)</f>
        <v>5.9474</v>
      </c>
      <c r="S31" s="67">
        <f t="shared" si="7"/>
        <v>17</v>
      </c>
    </row>
    <row r="32" spans="1:19" x14ac:dyDescent="0.3">
      <c r="A32" s="63" t="s">
        <v>1735</v>
      </c>
      <c r="B32" s="64">
        <f>VLOOKUP($A32,'Return Data'!$B$7:$R$2292,3,0)</f>
        <v>44477</v>
      </c>
      <c r="C32" s="65">
        <f>VLOOKUP($A32,'Return Data'!$B$7:$R$2292,4,0)</f>
        <v>11.440300000000001</v>
      </c>
      <c r="D32" s="65">
        <f>VLOOKUP($A32,'Return Data'!$B$7:$R$2292,10,0)</f>
        <v>0.99760000000000004</v>
      </c>
      <c r="E32" s="66">
        <f t="shared" si="0"/>
        <v>3</v>
      </c>
      <c r="F32" s="65">
        <f>VLOOKUP($A32,'Return Data'!$B$7:$R$2292,11,0)</f>
        <v>2.2559999999999998</v>
      </c>
      <c r="G32" s="66">
        <f t="shared" si="1"/>
        <v>14</v>
      </c>
      <c r="H32" s="65">
        <f>VLOOKUP($A32,'Return Data'!$B$7:$R$2292,12,0)</f>
        <v>3.0194000000000001</v>
      </c>
      <c r="I32" s="66">
        <f t="shared" si="2"/>
        <v>19</v>
      </c>
      <c r="J32" s="65">
        <f>VLOOKUP($A32,'Return Data'!$B$7:$R$2292,13,0)</f>
        <v>4.0415000000000001</v>
      </c>
      <c r="K32" s="66">
        <f t="shared" si="3"/>
        <v>19</v>
      </c>
      <c r="L32" s="65">
        <f>VLOOKUP($A32,'Return Data'!$B$7:$R$2292,17,0)</f>
        <v>4.6430999999999996</v>
      </c>
      <c r="M32" s="66">
        <f t="shared" si="4"/>
        <v>12</v>
      </c>
      <c r="N32" s="65"/>
      <c r="O32" s="66"/>
      <c r="P32" s="65"/>
      <c r="Q32" s="66"/>
      <c r="R32" s="65">
        <f>VLOOKUP($A32,'Return Data'!$B$7:$R$2292,16,0)</f>
        <v>5.2435</v>
      </c>
      <c r="S32" s="67">
        <f t="shared" si="7"/>
        <v>19</v>
      </c>
    </row>
    <row r="33" spans="1:19" x14ac:dyDescent="0.3">
      <c r="A33" s="63" t="s">
        <v>1736</v>
      </c>
      <c r="B33" s="64">
        <f>VLOOKUP($A33,'Return Data'!$B$7:$R$2292,3,0)</f>
        <v>44477</v>
      </c>
      <c r="C33" s="65">
        <f>VLOOKUP($A33,'Return Data'!$B$7:$R$2292,4,0)</f>
        <v>29.1706</v>
      </c>
      <c r="D33" s="65">
        <f>VLOOKUP($A33,'Return Data'!$B$7:$R$2292,10,0)</f>
        <v>0.93630000000000002</v>
      </c>
      <c r="E33" s="66">
        <f t="shared" si="0"/>
        <v>11</v>
      </c>
      <c r="F33" s="65">
        <f>VLOOKUP($A33,'Return Data'!$B$7:$R$2292,11,0)</f>
        <v>2.3993000000000002</v>
      </c>
      <c r="G33" s="66">
        <f t="shared" si="1"/>
        <v>5</v>
      </c>
      <c r="H33" s="65">
        <f>VLOOKUP($A33,'Return Data'!$B$7:$R$2292,12,0)</f>
        <v>3.4275000000000002</v>
      </c>
      <c r="I33" s="66">
        <f t="shared" si="2"/>
        <v>5</v>
      </c>
      <c r="J33" s="65">
        <f>VLOOKUP($A33,'Return Data'!$B$7:$R$2292,13,0)</f>
        <v>4.5159000000000002</v>
      </c>
      <c r="K33" s="66">
        <f t="shared" si="3"/>
        <v>6</v>
      </c>
      <c r="L33" s="65">
        <f>VLOOKUP($A33,'Return Data'!$B$7:$R$2292,17,0)</f>
        <v>4.8396999999999997</v>
      </c>
      <c r="M33" s="66">
        <f t="shared" si="4"/>
        <v>6</v>
      </c>
      <c r="N33" s="65">
        <f>VLOOKUP($A33,'Return Data'!$B$7:$R$2292,14,0)</f>
        <v>5.5519999999999996</v>
      </c>
      <c r="O33" s="66">
        <f t="shared" si="5"/>
        <v>5</v>
      </c>
      <c r="P33" s="65">
        <f>VLOOKUP($A33,'Return Data'!$B$7:$R$2292,15,0)</f>
        <v>5.9337999999999997</v>
      </c>
      <c r="Q33" s="66">
        <f t="shared" si="6"/>
        <v>7</v>
      </c>
      <c r="R33" s="65">
        <f>VLOOKUP($A33,'Return Data'!$B$7:$R$2292,16,0)</f>
        <v>6.8045999999999998</v>
      </c>
      <c r="S33" s="67">
        <f t="shared" si="7"/>
        <v>8</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0.87497692307692299</v>
      </c>
      <c r="E35" s="74"/>
      <c r="F35" s="75">
        <f>AVERAGE(F8:F33)</f>
        <v>2.1812692307692307</v>
      </c>
      <c r="G35" s="74"/>
      <c r="H35" s="75">
        <f>AVERAGE(H8:H33)</f>
        <v>3.0981769230769234</v>
      </c>
      <c r="I35" s="74"/>
      <c r="J35" s="75">
        <f>AVERAGE(J8:J33)</f>
        <v>4.1032692307692313</v>
      </c>
      <c r="K35" s="74"/>
      <c r="L35" s="75">
        <f>AVERAGE(L8:L33)</f>
        <v>4.4632818181818186</v>
      </c>
      <c r="M35" s="74"/>
      <c r="N35" s="75">
        <f>AVERAGE(N8:N33)</f>
        <v>5.193942105263158</v>
      </c>
      <c r="O35" s="74"/>
      <c r="P35" s="75">
        <f>AVERAGE(P8:P33)</f>
        <v>5.6425000000000001</v>
      </c>
      <c r="Q35" s="74"/>
      <c r="R35" s="75">
        <f>AVERAGE(R8:R33)</f>
        <v>5.9076423076923055</v>
      </c>
      <c r="S35" s="76"/>
    </row>
    <row r="36" spans="1:19" x14ac:dyDescent="0.3">
      <c r="A36" s="73" t="s">
        <v>28</v>
      </c>
      <c r="B36" s="74"/>
      <c r="C36" s="74"/>
      <c r="D36" s="75">
        <f>MIN(D8:D33)</f>
        <v>0.53849999999999998</v>
      </c>
      <c r="E36" s="74"/>
      <c r="F36" s="75">
        <f>MIN(F8:F33)</f>
        <v>1.5185</v>
      </c>
      <c r="G36" s="74"/>
      <c r="H36" s="75">
        <f>MIN(H8:H33)</f>
        <v>2.1640999999999999</v>
      </c>
      <c r="I36" s="74"/>
      <c r="J36" s="75">
        <f>MIN(J8:J33)</f>
        <v>2.9188000000000001</v>
      </c>
      <c r="K36" s="74"/>
      <c r="L36" s="75">
        <f>MIN(L8:L33)</f>
        <v>2.8704000000000001</v>
      </c>
      <c r="M36" s="74"/>
      <c r="N36" s="75">
        <f>MIN(N8:N33)</f>
        <v>3.4594999999999998</v>
      </c>
      <c r="O36" s="74"/>
      <c r="P36" s="75">
        <f>MIN(P8:P33)</f>
        <v>3.2121</v>
      </c>
      <c r="Q36" s="74"/>
      <c r="R36" s="75">
        <f>MIN(R8:R33)</f>
        <v>3.5556000000000001</v>
      </c>
      <c r="S36" s="76"/>
    </row>
    <row r="37" spans="1:19" ht="15" thickBot="1" x14ac:dyDescent="0.35">
      <c r="A37" s="77" t="s">
        <v>29</v>
      </c>
      <c r="B37" s="78"/>
      <c r="C37" s="78"/>
      <c r="D37" s="79">
        <f>MAX(D8:D33)</f>
        <v>1.2795000000000001</v>
      </c>
      <c r="E37" s="78"/>
      <c r="F37" s="79">
        <f>MAX(F8:F33)</f>
        <v>2.6049000000000002</v>
      </c>
      <c r="G37" s="78"/>
      <c r="H37" s="79">
        <f>MAX(H8:H33)</f>
        <v>3.5198</v>
      </c>
      <c r="I37" s="78"/>
      <c r="J37" s="79">
        <f>MAX(J8:J33)</f>
        <v>4.7674000000000003</v>
      </c>
      <c r="K37" s="78"/>
      <c r="L37" s="79">
        <f>MAX(L8:L33)</f>
        <v>5.3452999999999999</v>
      </c>
      <c r="M37" s="78"/>
      <c r="N37" s="79">
        <f>MAX(N8:N33)</f>
        <v>5.7424999999999997</v>
      </c>
      <c r="O37" s="78"/>
      <c r="P37" s="79">
        <f>MAX(P8:P33)</f>
        <v>6.1414999999999997</v>
      </c>
      <c r="Q37" s="78"/>
      <c r="R37" s="79">
        <f>MAX(R8:R33)</f>
        <v>7.2164000000000001</v>
      </c>
      <c r="S37" s="80"/>
    </row>
    <row r="38" spans="1:19" x14ac:dyDescent="0.3">
      <c r="A38" s="112" t="s">
        <v>432</v>
      </c>
    </row>
    <row r="39" spans="1:19" x14ac:dyDescent="0.3">
      <c r="A39" s="14" t="s">
        <v>340</v>
      </c>
    </row>
  </sheetData>
  <sheetProtection algorithmName="SHA-512" hashValue="xR/yTGA4Kgh/HivYZjvRYBQUoCsn5iCvuIorC1uNX5YHQe66SEk1gk4m1sqYI5DItMrv6+BSfHqf5vBcm5VHrw==" saltValue="um2pSSZmN1fy6KMjRFJGJA=="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1737</v>
      </c>
      <c r="B8" s="64">
        <f>VLOOKUP($A8,'Return Data'!$B$7:$R$2292,3,0)</f>
        <v>44477</v>
      </c>
      <c r="C8" s="65">
        <f>VLOOKUP($A8,'Return Data'!$B$7:$R$2292,4,0)</f>
        <v>21.263300000000001</v>
      </c>
      <c r="D8" s="65">
        <f>VLOOKUP($A8,'Return Data'!$B$7:$R$2292,10,0)</f>
        <v>0.79069999999999996</v>
      </c>
      <c r="E8" s="66">
        <f t="shared" ref="E8:E33" si="0">RANK(D8,D$8:D$33,0)</f>
        <v>6</v>
      </c>
      <c r="F8" s="65">
        <f>VLOOKUP($A8,'Return Data'!$B$7:$R$2292,11,0)</f>
        <v>2.0796999999999999</v>
      </c>
      <c r="G8" s="66">
        <f>RANK(F8,F$8:F$33,0)</f>
        <v>3</v>
      </c>
      <c r="H8" s="65">
        <f>VLOOKUP($A8,'Return Data'!$B$7:$R$2292,12,0)</f>
        <v>3.0104000000000002</v>
      </c>
      <c r="I8" s="66">
        <f>RANK(H8,H$8:H$33,0)</f>
        <v>2</v>
      </c>
      <c r="J8" s="65">
        <f>VLOOKUP($A8,'Return Data'!$B$7:$R$2292,13,0)</f>
        <v>3.9180999999999999</v>
      </c>
      <c r="K8" s="66">
        <f>RANK(J8,J$8:J$33,0)</f>
        <v>5</v>
      </c>
      <c r="L8" s="65">
        <f>VLOOKUP($A8,'Return Data'!$B$7:$R$2292,17,0)</f>
        <v>4.1475</v>
      </c>
      <c r="M8" s="66">
        <f>RANK(L8,L$8:L$33,0)</f>
        <v>10</v>
      </c>
      <c r="N8" s="65">
        <f>VLOOKUP($A8,'Return Data'!$B$7:$R$2292,14,0)</f>
        <v>4.9034000000000004</v>
      </c>
      <c r="O8" s="66">
        <f>RANK(N8,N$8:N$33,0)</f>
        <v>7</v>
      </c>
      <c r="P8" s="65">
        <f>VLOOKUP($A8,'Return Data'!$B$7:$R$2292,15,0)</f>
        <v>5.3030999999999997</v>
      </c>
      <c r="Q8" s="66">
        <f>RANK(P8,P$8:P$33,0)</f>
        <v>6</v>
      </c>
      <c r="R8" s="65">
        <f>VLOOKUP($A8,'Return Data'!$B$7:$R$2292,16,0)</f>
        <v>6.3699000000000003</v>
      </c>
      <c r="S8" s="67">
        <f>RANK(R8,R$8:R$33,0)</f>
        <v>10</v>
      </c>
    </row>
    <row r="9" spans="1:20" x14ac:dyDescent="0.3">
      <c r="A9" s="63" t="s">
        <v>1738</v>
      </c>
      <c r="B9" s="64">
        <f>VLOOKUP($A9,'Return Data'!$B$7:$R$2292,3,0)</f>
        <v>44477</v>
      </c>
      <c r="C9" s="65">
        <f>VLOOKUP($A9,'Return Data'!$B$7:$R$2292,4,0)</f>
        <v>14.940799999999999</v>
      </c>
      <c r="D9" s="65">
        <f>VLOOKUP($A9,'Return Data'!$B$7:$R$2292,10,0)</f>
        <v>0.81100000000000005</v>
      </c>
      <c r="E9" s="66">
        <f t="shared" si="0"/>
        <v>4</v>
      </c>
      <c r="F9" s="65">
        <f>VLOOKUP($A9,'Return Data'!$B$7:$R$2292,11,0)</f>
        <v>1.9071</v>
      </c>
      <c r="G9" s="66">
        <f t="shared" ref="G9:G33" si="1">RANK(F9,F$8:F$33,0)</f>
        <v>15</v>
      </c>
      <c r="H9" s="65">
        <f>VLOOKUP($A9,'Return Data'!$B$7:$R$2292,12,0)</f>
        <v>2.7465999999999999</v>
      </c>
      <c r="I9" s="66">
        <f t="shared" ref="I9:I33" si="2">RANK(H9,H$8:H$33,0)</f>
        <v>14</v>
      </c>
      <c r="J9" s="65">
        <f>VLOOKUP($A9,'Return Data'!$B$7:$R$2292,13,0)</f>
        <v>3.6181000000000001</v>
      </c>
      <c r="K9" s="66">
        <f t="shared" ref="K9:K33" si="3">RANK(J9,J$8:J$33,0)</f>
        <v>15</v>
      </c>
      <c r="L9" s="65">
        <f>VLOOKUP($A9,'Return Data'!$B$7:$R$2292,17,0)</f>
        <v>4.0004999999999997</v>
      </c>
      <c r="M9" s="66">
        <f t="shared" ref="M9:M33" si="4">RANK(L9,L$8:L$33,0)</f>
        <v>12</v>
      </c>
      <c r="N9" s="65">
        <f>VLOOKUP($A9,'Return Data'!$B$7:$R$2292,14,0)</f>
        <v>4.7580999999999998</v>
      </c>
      <c r="O9" s="66">
        <f t="shared" ref="O9:O33" si="5">RANK(N9,N$8:N$33,0)</f>
        <v>10</v>
      </c>
      <c r="P9" s="65">
        <f>VLOOKUP($A9,'Return Data'!$B$7:$R$2292,15,0)</f>
        <v>5.2686999999999999</v>
      </c>
      <c r="Q9" s="66">
        <f t="shared" ref="Q9:Q33" si="6">RANK(P9,P$8:P$33,0)</f>
        <v>8</v>
      </c>
      <c r="R9" s="65">
        <f>VLOOKUP($A9,'Return Data'!$B$7:$R$2292,16,0)</f>
        <v>5.7710999999999997</v>
      </c>
      <c r="S9" s="67">
        <f t="shared" ref="S9:S33" si="7">RANK(R9,R$8:R$33,0)</f>
        <v>13</v>
      </c>
    </row>
    <row r="10" spans="1:20" x14ac:dyDescent="0.3">
      <c r="A10" s="63" t="s">
        <v>1739</v>
      </c>
      <c r="B10" s="64">
        <f>VLOOKUP($A10,'Return Data'!$B$7:$R$2292,3,0)</f>
        <v>44477</v>
      </c>
      <c r="C10" s="65">
        <f>VLOOKUP($A10,'Return Data'!$B$7:$R$2292,4,0)</f>
        <v>12.925000000000001</v>
      </c>
      <c r="D10" s="65">
        <f>VLOOKUP($A10,'Return Data'!$B$7:$R$2292,10,0)</f>
        <v>0.77190000000000003</v>
      </c>
      <c r="E10" s="66">
        <f t="shared" si="0"/>
        <v>12</v>
      </c>
      <c r="F10" s="65">
        <f>VLOOKUP($A10,'Return Data'!$B$7:$R$2292,11,0)</f>
        <v>1.9884999999999999</v>
      </c>
      <c r="G10" s="66">
        <f t="shared" si="1"/>
        <v>12</v>
      </c>
      <c r="H10" s="65">
        <f>VLOOKUP($A10,'Return Data'!$B$7:$R$2292,12,0)</f>
        <v>2.8569</v>
      </c>
      <c r="I10" s="66">
        <f t="shared" si="2"/>
        <v>10</v>
      </c>
      <c r="J10" s="65">
        <f>VLOOKUP($A10,'Return Data'!$B$7:$R$2292,13,0)</f>
        <v>3.8820000000000001</v>
      </c>
      <c r="K10" s="66">
        <f t="shared" si="3"/>
        <v>6</v>
      </c>
      <c r="L10" s="65">
        <f>VLOOKUP($A10,'Return Data'!$B$7:$R$2292,17,0)</f>
        <v>4.3152999999999997</v>
      </c>
      <c r="M10" s="66">
        <f t="shared" si="4"/>
        <v>3</v>
      </c>
      <c r="N10" s="65">
        <f>VLOOKUP($A10,'Return Data'!$B$7:$R$2292,14,0)</f>
        <v>4.9768999999999997</v>
      </c>
      <c r="O10" s="66">
        <f t="shared" si="5"/>
        <v>4</v>
      </c>
      <c r="P10" s="65"/>
      <c r="Q10" s="66"/>
      <c r="R10" s="65">
        <f>VLOOKUP($A10,'Return Data'!$B$7:$R$2292,16,0)</f>
        <v>5.5133999999999999</v>
      </c>
      <c r="S10" s="67">
        <f t="shared" si="7"/>
        <v>16</v>
      </c>
    </row>
    <row r="11" spans="1:20" x14ac:dyDescent="0.3">
      <c r="A11" s="63" t="s">
        <v>1740</v>
      </c>
      <c r="B11" s="64">
        <f>VLOOKUP($A11,'Return Data'!$B$7:$R$2292,3,0)</f>
        <v>44477</v>
      </c>
      <c r="C11" s="65">
        <f>VLOOKUP($A11,'Return Data'!$B$7:$R$2292,4,0)</f>
        <v>11.3764</v>
      </c>
      <c r="D11" s="65">
        <f>VLOOKUP($A11,'Return Data'!$B$7:$R$2292,10,0)</f>
        <v>0.42109999999999997</v>
      </c>
      <c r="E11" s="66">
        <f t="shared" si="0"/>
        <v>25</v>
      </c>
      <c r="F11" s="65">
        <f>VLOOKUP($A11,'Return Data'!$B$7:$R$2292,11,0)</f>
        <v>1.2613000000000001</v>
      </c>
      <c r="G11" s="66">
        <f t="shared" si="1"/>
        <v>25</v>
      </c>
      <c r="H11" s="65">
        <f>VLOOKUP($A11,'Return Data'!$B$7:$R$2292,12,0)</f>
        <v>1.7076</v>
      </c>
      <c r="I11" s="66">
        <f t="shared" si="2"/>
        <v>26</v>
      </c>
      <c r="J11" s="65">
        <f>VLOOKUP($A11,'Return Data'!$B$7:$R$2292,13,0)</f>
        <v>2.2578999999999998</v>
      </c>
      <c r="K11" s="66">
        <f t="shared" si="3"/>
        <v>25</v>
      </c>
      <c r="L11" s="65">
        <f>VLOOKUP($A11,'Return Data'!$B$7:$R$2292,17,0)</f>
        <v>2.8304</v>
      </c>
      <c r="M11" s="66">
        <f t="shared" si="4"/>
        <v>20</v>
      </c>
      <c r="N11" s="65">
        <f>VLOOKUP($A11,'Return Data'!$B$7:$R$2292,14,0)</f>
        <v>3.7911999999999999</v>
      </c>
      <c r="O11" s="66">
        <f t="shared" si="5"/>
        <v>17</v>
      </c>
      <c r="P11" s="65"/>
      <c r="Q11" s="66"/>
      <c r="R11" s="65">
        <f>VLOOKUP($A11,'Return Data'!$B$7:$R$2292,16,0)</f>
        <v>3.9733000000000001</v>
      </c>
      <c r="S11" s="67">
        <f t="shared" si="7"/>
        <v>21</v>
      </c>
    </row>
    <row r="12" spans="1:20" x14ac:dyDescent="0.3">
      <c r="A12" s="63" t="s">
        <v>1741</v>
      </c>
      <c r="B12" s="64">
        <f>VLOOKUP($A12,'Return Data'!$B$7:$R$2292,3,0)</f>
        <v>44477</v>
      </c>
      <c r="C12" s="65">
        <f>VLOOKUP($A12,'Return Data'!$B$7:$R$2292,4,0)</f>
        <v>11.99</v>
      </c>
      <c r="D12" s="65">
        <f>VLOOKUP($A12,'Return Data'!$B$7:$R$2292,10,0)</f>
        <v>0.75629999999999997</v>
      </c>
      <c r="E12" s="66">
        <f t="shared" si="0"/>
        <v>14</v>
      </c>
      <c r="F12" s="65">
        <f>VLOOKUP($A12,'Return Data'!$B$7:$R$2292,11,0)</f>
        <v>1.9383999999999999</v>
      </c>
      <c r="G12" s="66">
        <f t="shared" si="1"/>
        <v>14</v>
      </c>
      <c r="H12" s="65">
        <f>VLOOKUP($A12,'Return Data'!$B$7:$R$2292,12,0)</f>
        <v>2.6276999999999999</v>
      </c>
      <c r="I12" s="66">
        <f t="shared" si="2"/>
        <v>18</v>
      </c>
      <c r="J12" s="65">
        <f>VLOOKUP($A12,'Return Data'!$B$7:$R$2292,13,0)</f>
        <v>3.5137999999999998</v>
      </c>
      <c r="K12" s="66">
        <f t="shared" si="3"/>
        <v>19</v>
      </c>
      <c r="L12" s="65">
        <f>VLOOKUP($A12,'Return Data'!$B$7:$R$2292,17,0)</f>
        <v>3.9068000000000001</v>
      </c>
      <c r="M12" s="66">
        <f t="shared" si="4"/>
        <v>13</v>
      </c>
      <c r="N12" s="65">
        <f>VLOOKUP($A12,'Return Data'!$B$7:$R$2292,14,0)</f>
        <v>4.8285</v>
      </c>
      <c r="O12" s="66">
        <f t="shared" si="5"/>
        <v>9</v>
      </c>
      <c r="P12" s="65"/>
      <c r="Q12" s="66"/>
      <c r="R12" s="65">
        <f>VLOOKUP($A12,'Return Data'!$B$7:$R$2292,16,0)</f>
        <v>5.0217000000000001</v>
      </c>
      <c r="S12" s="67">
        <f t="shared" si="7"/>
        <v>18</v>
      </c>
    </row>
    <row r="13" spans="1:20" x14ac:dyDescent="0.3">
      <c r="A13" s="63" t="s">
        <v>1742</v>
      </c>
      <c r="B13" s="64">
        <f>VLOOKUP($A13,'Return Data'!$B$7:$R$2292,3,0)</f>
        <v>44477</v>
      </c>
      <c r="C13" s="65">
        <f>VLOOKUP($A13,'Return Data'!$B$7:$R$2292,4,0)</f>
        <v>15.4358</v>
      </c>
      <c r="D13" s="65">
        <f>VLOOKUP($A13,'Return Data'!$B$7:$R$2292,10,0)</f>
        <v>0.77559999999999996</v>
      </c>
      <c r="E13" s="66">
        <f t="shared" si="0"/>
        <v>11</v>
      </c>
      <c r="F13" s="65">
        <f>VLOOKUP($A13,'Return Data'!$B$7:$R$2292,11,0)</f>
        <v>2.0251999999999999</v>
      </c>
      <c r="G13" s="66">
        <f t="shared" si="1"/>
        <v>10</v>
      </c>
      <c r="H13" s="65">
        <f>VLOOKUP($A13,'Return Data'!$B$7:$R$2292,12,0)</f>
        <v>2.8683000000000001</v>
      </c>
      <c r="I13" s="66">
        <f t="shared" si="2"/>
        <v>9</v>
      </c>
      <c r="J13" s="65">
        <f>VLOOKUP($A13,'Return Data'!$B$7:$R$2292,13,0)</f>
        <v>3.8029000000000002</v>
      </c>
      <c r="K13" s="66">
        <f t="shared" si="3"/>
        <v>9</v>
      </c>
      <c r="L13" s="65">
        <f>VLOOKUP($A13,'Return Data'!$B$7:$R$2292,17,0)</f>
        <v>4.2594000000000003</v>
      </c>
      <c r="M13" s="66">
        <f t="shared" si="4"/>
        <v>5</v>
      </c>
      <c r="N13" s="65">
        <f>VLOOKUP($A13,'Return Data'!$B$7:$R$2292,14,0)</f>
        <v>4.9930000000000003</v>
      </c>
      <c r="O13" s="66">
        <f t="shared" si="5"/>
        <v>3</v>
      </c>
      <c r="P13" s="65">
        <f>VLOOKUP($A13,'Return Data'!$B$7:$R$2292,15,0)</f>
        <v>5.4157999999999999</v>
      </c>
      <c r="Q13" s="66">
        <f t="shared" si="6"/>
        <v>3</v>
      </c>
      <c r="R13" s="65">
        <f>VLOOKUP($A13,'Return Data'!$B$7:$R$2292,16,0)</f>
        <v>6.1376999999999997</v>
      </c>
      <c r="S13" s="67">
        <f t="shared" si="7"/>
        <v>11</v>
      </c>
    </row>
    <row r="14" spans="1:20" x14ac:dyDescent="0.3">
      <c r="A14" s="63" t="s">
        <v>1743</v>
      </c>
      <c r="B14" s="64">
        <f>VLOOKUP($A14,'Return Data'!$B$7:$R$2292,3,0)</f>
        <v>44477</v>
      </c>
      <c r="C14" s="65">
        <f>VLOOKUP($A14,'Return Data'!$B$7:$R$2292,4,0)</f>
        <v>24.478999999999999</v>
      </c>
      <c r="D14" s="65">
        <f>VLOOKUP($A14,'Return Data'!$B$7:$R$2292,10,0)</f>
        <v>0.74080000000000001</v>
      </c>
      <c r="E14" s="66">
        <f t="shared" si="0"/>
        <v>15</v>
      </c>
      <c r="F14" s="65">
        <f>VLOOKUP($A14,'Return Data'!$B$7:$R$2292,11,0)</f>
        <v>1.9916</v>
      </c>
      <c r="G14" s="66">
        <f t="shared" si="1"/>
        <v>11</v>
      </c>
      <c r="H14" s="65">
        <f>VLOOKUP($A14,'Return Data'!$B$7:$R$2292,12,0)</f>
        <v>2.8529</v>
      </c>
      <c r="I14" s="66">
        <f t="shared" si="2"/>
        <v>11</v>
      </c>
      <c r="J14" s="65">
        <f>VLOOKUP($A14,'Return Data'!$B$7:$R$2292,13,0)</f>
        <v>3.7905000000000002</v>
      </c>
      <c r="K14" s="66">
        <f t="shared" si="3"/>
        <v>11</v>
      </c>
      <c r="L14" s="65">
        <f>VLOOKUP($A14,'Return Data'!$B$7:$R$2292,17,0)</f>
        <v>3.8681000000000001</v>
      </c>
      <c r="M14" s="66">
        <f t="shared" si="4"/>
        <v>15</v>
      </c>
      <c r="N14" s="65">
        <f>VLOOKUP($A14,'Return Data'!$B$7:$R$2292,14,0)</f>
        <v>4.6192000000000002</v>
      </c>
      <c r="O14" s="66">
        <f t="shared" si="5"/>
        <v>14</v>
      </c>
      <c r="P14" s="65">
        <f>VLOOKUP($A14,'Return Data'!$B$7:$R$2292,15,0)</f>
        <v>5.0282999999999998</v>
      </c>
      <c r="Q14" s="66">
        <f t="shared" si="6"/>
        <v>13</v>
      </c>
      <c r="R14" s="65">
        <f>VLOOKUP($A14,'Return Data'!$B$7:$R$2292,16,0)</f>
        <v>6.6181000000000001</v>
      </c>
      <c r="S14" s="67">
        <f t="shared" si="7"/>
        <v>7</v>
      </c>
    </row>
    <row r="15" spans="1:20" x14ac:dyDescent="0.3">
      <c r="A15" s="63" t="s">
        <v>1744</v>
      </c>
      <c r="B15" s="64">
        <f>VLOOKUP($A15,'Return Data'!$B$7:$R$2292,3,0)</f>
        <v>44477</v>
      </c>
      <c r="C15" s="65">
        <f>VLOOKUP($A15,'Return Data'!$B$7:$R$2292,4,0)</f>
        <v>27.378</v>
      </c>
      <c r="D15" s="65">
        <f>VLOOKUP($A15,'Return Data'!$B$7:$R$2292,10,0)</f>
        <v>0.78410000000000002</v>
      </c>
      <c r="E15" s="66">
        <f t="shared" si="0"/>
        <v>7</v>
      </c>
      <c r="F15" s="65">
        <f>VLOOKUP($A15,'Return Data'!$B$7:$R$2292,11,0)</f>
        <v>2.0748000000000002</v>
      </c>
      <c r="G15" s="66">
        <f t="shared" si="1"/>
        <v>4</v>
      </c>
      <c r="H15" s="65">
        <f>VLOOKUP($A15,'Return Data'!$B$7:$R$2292,12,0)</f>
        <v>2.9171</v>
      </c>
      <c r="I15" s="66">
        <f t="shared" si="2"/>
        <v>5</v>
      </c>
      <c r="J15" s="65">
        <f>VLOOKUP($A15,'Return Data'!$B$7:$R$2292,13,0)</f>
        <v>3.8765000000000001</v>
      </c>
      <c r="K15" s="66">
        <f t="shared" si="3"/>
        <v>7</v>
      </c>
      <c r="L15" s="65">
        <f>VLOOKUP($A15,'Return Data'!$B$7:$R$2292,17,0)</f>
        <v>4.1535000000000002</v>
      </c>
      <c r="M15" s="66">
        <f t="shared" si="4"/>
        <v>9</v>
      </c>
      <c r="N15" s="65">
        <f>VLOOKUP($A15,'Return Data'!$B$7:$R$2292,14,0)</f>
        <v>4.8788999999999998</v>
      </c>
      <c r="O15" s="66">
        <f t="shared" si="5"/>
        <v>8</v>
      </c>
      <c r="P15" s="65">
        <f>VLOOKUP($A15,'Return Data'!$B$7:$R$2292,15,0)</f>
        <v>5.2916999999999996</v>
      </c>
      <c r="Q15" s="66">
        <f t="shared" si="6"/>
        <v>7</v>
      </c>
      <c r="R15" s="65">
        <f>VLOOKUP($A15,'Return Data'!$B$7:$R$2292,16,0)</f>
        <v>7.0500999999999996</v>
      </c>
      <c r="S15" s="67">
        <f t="shared" si="7"/>
        <v>2</v>
      </c>
    </row>
    <row r="16" spans="1:20" x14ac:dyDescent="0.3">
      <c r="A16" s="63" t="s">
        <v>1745</v>
      </c>
      <c r="B16" s="64">
        <f>VLOOKUP($A16,'Return Data'!$B$7:$R$2292,3,0)</f>
        <v>44477</v>
      </c>
      <c r="C16" s="65">
        <f>VLOOKUP($A16,'Return Data'!$B$7:$R$2292,4,0)</f>
        <v>25.976299999999998</v>
      </c>
      <c r="D16" s="65">
        <f>VLOOKUP($A16,'Return Data'!$B$7:$R$2292,10,0)</f>
        <v>0.73960000000000004</v>
      </c>
      <c r="E16" s="66">
        <f t="shared" si="0"/>
        <v>16</v>
      </c>
      <c r="F16" s="65">
        <f>VLOOKUP($A16,'Return Data'!$B$7:$R$2292,11,0)</f>
        <v>1.8777999999999999</v>
      </c>
      <c r="G16" s="66">
        <f t="shared" si="1"/>
        <v>18</v>
      </c>
      <c r="H16" s="65">
        <f>VLOOKUP($A16,'Return Data'!$B$7:$R$2292,12,0)</f>
        <v>2.7063999999999999</v>
      </c>
      <c r="I16" s="66">
        <f t="shared" si="2"/>
        <v>16</v>
      </c>
      <c r="J16" s="65">
        <f>VLOOKUP($A16,'Return Data'!$B$7:$R$2292,13,0)</f>
        <v>3.6246</v>
      </c>
      <c r="K16" s="66">
        <f t="shared" si="3"/>
        <v>13</v>
      </c>
      <c r="L16" s="65">
        <f>VLOOKUP($A16,'Return Data'!$B$7:$R$2292,17,0)</f>
        <v>3.7883</v>
      </c>
      <c r="M16" s="66">
        <f t="shared" si="4"/>
        <v>17</v>
      </c>
      <c r="N16" s="65">
        <f>VLOOKUP($A16,'Return Data'!$B$7:$R$2292,14,0)</f>
        <v>4.7150999999999996</v>
      </c>
      <c r="O16" s="66">
        <f t="shared" si="5"/>
        <v>11</v>
      </c>
      <c r="P16" s="65">
        <f>VLOOKUP($A16,'Return Data'!$B$7:$R$2292,15,0)</f>
        <v>5.1947999999999999</v>
      </c>
      <c r="Q16" s="66">
        <f t="shared" si="6"/>
        <v>9</v>
      </c>
      <c r="R16" s="65">
        <f>VLOOKUP($A16,'Return Data'!$B$7:$R$2292,16,0)</f>
        <v>6.6586999999999996</v>
      </c>
      <c r="S16" s="67">
        <f t="shared" si="7"/>
        <v>6</v>
      </c>
    </row>
    <row r="17" spans="1:19" x14ac:dyDescent="0.3">
      <c r="A17" s="63" t="s">
        <v>1746</v>
      </c>
      <c r="B17" s="64">
        <f>VLOOKUP($A17,'Return Data'!$B$7:$R$2292,3,0)</f>
        <v>44477</v>
      </c>
      <c r="C17" s="65">
        <f>VLOOKUP($A17,'Return Data'!$B$7:$R$2292,4,0)</f>
        <v>14.419700000000001</v>
      </c>
      <c r="D17" s="65">
        <f>VLOOKUP($A17,'Return Data'!$B$7:$R$2292,10,0)</f>
        <v>0.39200000000000002</v>
      </c>
      <c r="E17" s="66">
        <f t="shared" si="0"/>
        <v>26</v>
      </c>
      <c r="F17" s="65">
        <f>VLOOKUP($A17,'Return Data'!$B$7:$R$2292,11,0)</f>
        <v>1.1951000000000001</v>
      </c>
      <c r="G17" s="66">
        <f t="shared" si="1"/>
        <v>26</v>
      </c>
      <c r="H17" s="65">
        <f>VLOOKUP($A17,'Return Data'!$B$7:$R$2292,12,0)</f>
        <v>1.8089</v>
      </c>
      <c r="I17" s="66">
        <f t="shared" si="2"/>
        <v>25</v>
      </c>
      <c r="J17" s="65">
        <f>VLOOKUP($A17,'Return Data'!$B$7:$R$2292,13,0)</f>
        <v>2.2035999999999998</v>
      </c>
      <c r="K17" s="66">
        <f t="shared" si="3"/>
        <v>26</v>
      </c>
      <c r="L17" s="65">
        <f>VLOOKUP($A17,'Return Data'!$B$7:$R$2292,17,0)</f>
        <v>2.9013</v>
      </c>
      <c r="M17" s="66">
        <f t="shared" si="4"/>
        <v>19</v>
      </c>
      <c r="N17" s="65">
        <f>VLOOKUP($A17,'Return Data'!$B$7:$R$2292,14,0)</f>
        <v>3.9622000000000002</v>
      </c>
      <c r="O17" s="66">
        <f t="shared" si="5"/>
        <v>16</v>
      </c>
      <c r="P17" s="65">
        <f>VLOOKUP($A17,'Return Data'!$B$7:$R$2292,15,0)</f>
        <v>4.7529000000000003</v>
      </c>
      <c r="Q17" s="66">
        <f t="shared" si="6"/>
        <v>14</v>
      </c>
      <c r="R17" s="65">
        <f>VLOOKUP($A17,'Return Data'!$B$7:$R$2292,16,0)</f>
        <v>5.5231000000000003</v>
      </c>
      <c r="S17" s="67">
        <f t="shared" si="7"/>
        <v>15</v>
      </c>
    </row>
    <row r="18" spans="1:19" x14ac:dyDescent="0.3">
      <c r="A18" s="63" t="s">
        <v>1747</v>
      </c>
      <c r="B18" s="64">
        <f>VLOOKUP($A18,'Return Data'!$B$7:$R$2292,3,0)</f>
        <v>44477</v>
      </c>
      <c r="C18" s="65">
        <f>VLOOKUP($A18,'Return Data'!$B$7:$R$2292,4,0)</f>
        <v>25.226800000000001</v>
      </c>
      <c r="D18" s="65">
        <f>VLOOKUP($A18,'Return Data'!$B$7:$R$2292,10,0)</f>
        <v>0.72670000000000001</v>
      </c>
      <c r="E18" s="66">
        <f t="shared" si="0"/>
        <v>17</v>
      </c>
      <c r="F18" s="65">
        <f>VLOOKUP($A18,'Return Data'!$B$7:$R$2292,11,0)</f>
        <v>1.8935</v>
      </c>
      <c r="G18" s="66">
        <f t="shared" si="1"/>
        <v>16</v>
      </c>
      <c r="H18" s="65">
        <f>VLOOKUP($A18,'Return Data'!$B$7:$R$2292,12,0)</f>
        <v>2.7254</v>
      </c>
      <c r="I18" s="66">
        <f t="shared" si="2"/>
        <v>15</v>
      </c>
      <c r="J18" s="65">
        <f>VLOOKUP($A18,'Return Data'!$B$7:$R$2292,13,0)</f>
        <v>3.5613000000000001</v>
      </c>
      <c r="K18" s="66">
        <f t="shared" si="3"/>
        <v>18</v>
      </c>
      <c r="L18" s="65">
        <f>VLOOKUP($A18,'Return Data'!$B$7:$R$2292,17,0)</f>
        <v>4.0716000000000001</v>
      </c>
      <c r="M18" s="66">
        <f t="shared" si="4"/>
        <v>11</v>
      </c>
      <c r="N18" s="65">
        <f>VLOOKUP($A18,'Return Data'!$B$7:$R$2292,14,0)</f>
        <v>4.7081999999999997</v>
      </c>
      <c r="O18" s="66">
        <f t="shared" si="5"/>
        <v>12</v>
      </c>
      <c r="P18" s="65">
        <f>VLOOKUP($A18,'Return Data'!$B$7:$R$2292,15,0)</f>
        <v>5.1779999999999999</v>
      </c>
      <c r="Q18" s="66">
        <f t="shared" si="6"/>
        <v>10</v>
      </c>
      <c r="R18" s="65">
        <f>VLOOKUP($A18,'Return Data'!$B$7:$R$2292,16,0)</f>
        <v>6.6120999999999999</v>
      </c>
      <c r="S18" s="67">
        <f t="shared" si="7"/>
        <v>8</v>
      </c>
    </row>
    <row r="19" spans="1:19" x14ac:dyDescent="0.3">
      <c r="A19" s="63" t="s">
        <v>1748</v>
      </c>
      <c r="B19" s="64">
        <f>VLOOKUP($A19,'Return Data'!$B$7:$R$2292,3,0)</f>
        <v>44477</v>
      </c>
      <c r="C19" s="65">
        <f>VLOOKUP($A19,'Return Data'!$B$7:$R$2292,4,0)</f>
        <v>10.6593</v>
      </c>
      <c r="D19" s="65">
        <f>VLOOKUP($A19,'Return Data'!$B$7:$R$2292,10,0)</f>
        <v>0.45140000000000002</v>
      </c>
      <c r="E19" s="66">
        <f t="shared" si="0"/>
        <v>24</v>
      </c>
      <c r="F19" s="65">
        <f>VLOOKUP($A19,'Return Data'!$B$7:$R$2292,11,0)</f>
        <v>1.4745999999999999</v>
      </c>
      <c r="G19" s="66">
        <f t="shared" si="1"/>
        <v>23</v>
      </c>
      <c r="H19" s="65">
        <f>VLOOKUP($A19,'Return Data'!$B$7:$R$2292,12,0)</f>
        <v>1.9044000000000001</v>
      </c>
      <c r="I19" s="66">
        <f t="shared" si="2"/>
        <v>24</v>
      </c>
      <c r="J19" s="65">
        <f>VLOOKUP($A19,'Return Data'!$B$7:$R$2292,13,0)</f>
        <v>2.4636999999999998</v>
      </c>
      <c r="K19" s="66">
        <f t="shared" si="3"/>
        <v>24</v>
      </c>
      <c r="L19" s="65"/>
      <c r="M19" s="66"/>
      <c r="N19" s="65"/>
      <c r="O19" s="66"/>
      <c r="P19" s="65"/>
      <c r="Q19" s="66"/>
      <c r="R19" s="65">
        <f>VLOOKUP($A19,'Return Data'!$B$7:$R$2292,16,0)</f>
        <v>3.1139000000000001</v>
      </c>
      <c r="S19" s="67">
        <f t="shared" si="7"/>
        <v>24</v>
      </c>
    </row>
    <row r="20" spans="1:19" x14ac:dyDescent="0.3">
      <c r="A20" s="63" t="s">
        <v>1749</v>
      </c>
      <c r="B20" s="64">
        <f>VLOOKUP($A20,'Return Data'!$B$7:$R$2292,3,0)</f>
        <v>44477</v>
      </c>
      <c r="C20" s="65">
        <f>VLOOKUP($A20,'Return Data'!$B$7:$R$2292,4,0)</f>
        <v>26.439900000000002</v>
      </c>
      <c r="D20" s="65">
        <f>VLOOKUP($A20,'Return Data'!$B$7:$R$2292,10,0)</f>
        <v>0.5897</v>
      </c>
      <c r="E20" s="66">
        <f t="shared" si="0"/>
        <v>21</v>
      </c>
      <c r="F20" s="65">
        <f>VLOOKUP($A20,'Return Data'!$B$7:$R$2292,11,0)</f>
        <v>1.6091</v>
      </c>
      <c r="G20" s="66">
        <f t="shared" si="1"/>
        <v>22</v>
      </c>
      <c r="H20" s="65">
        <f>VLOOKUP($A20,'Return Data'!$B$7:$R$2292,12,0)</f>
        <v>2.0234999999999999</v>
      </c>
      <c r="I20" s="66">
        <f t="shared" si="2"/>
        <v>22</v>
      </c>
      <c r="J20" s="65">
        <f>VLOOKUP($A20,'Return Data'!$B$7:$R$2292,13,0)</f>
        <v>2.6406000000000001</v>
      </c>
      <c r="K20" s="66">
        <f t="shared" si="3"/>
        <v>22</v>
      </c>
      <c r="L20" s="65">
        <f>VLOOKUP($A20,'Return Data'!$B$7:$R$2292,17,0)</f>
        <v>2.7307000000000001</v>
      </c>
      <c r="M20" s="66">
        <f t="shared" si="4"/>
        <v>21</v>
      </c>
      <c r="N20" s="65">
        <f>VLOOKUP($A20,'Return Data'!$B$7:$R$2292,14,0)</f>
        <v>3.7006000000000001</v>
      </c>
      <c r="O20" s="66">
        <f t="shared" si="5"/>
        <v>18</v>
      </c>
      <c r="P20" s="65">
        <f>VLOOKUP($A20,'Return Data'!$B$7:$R$2292,15,0)</f>
        <v>4.4241999999999999</v>
      </c>
      <c r="Q20" s="66">
        <f t="shared" si="6"/>
        <v>15</v>
      </c>
      <c r="R20" s="65">
        <f>VLOOKUP($A20,'Return Data'!$B$7:$R$2292,16,0)</f>
        <v>6.5896999999999997</v>
      </c>
      <c r="S20" s="67">
        <f t="shared" si="7"/>
        <v>9</v>
      </c>
    </row>
    <row r="21" spans="1:19" x14ac:dyDescent="0.3">
      <c r="A21" s="63" t="s">
        <v>1750</v>
      </c>
      <c r="B21" s="64">
        <f>VLOOKUP($A21,'Return Data'!$B$7:$R$2292,3,0)</f>
        <v>44477</v>
      </c>
      <c r="C21" s="65">
        <f>VLOOKUP($A21,'Return Data'!$B$7:$R$2292,4,0)</f>
        <v>29.6784</v>
      </c>
      <c r="D21" s="65">
        <f>VLOOKUP($A21,'Return Data'!$B$7:$R$2292,10,0)</f>
        <v>0.79679999999999995</v>
      </c>
      <c r="E21" s="66">
        <f t="shared" si="0"/>
        <v>5</v>
      </c>
      <c r="F21" s="65">
        <f>VLOOKUP($A21,'Return Data'!$B$7:$R$2292,11,0)</f>
        <v>2.0687000000000002</v>
      </c>
      <c r="G21" s="66">
        <f t="shared" si="1"/>
        <v>5</v>
      </c>
      <c r="H21" s="65">
        <f>VLOOKUP($A21,'Return Data'!$B$7:$R$2292,12,0)</f>
        <v>3.0021</v>
      </c>
      <c r="I21" s="66">
        <f t="shared" si="2"/>
        <v>3</v>
      </c>
      <c r="J21" s="65">
        <f>VLOOKUP($A21,'Return Data'!$B$7:$R$2292,13,0)</f>
        <v>3.9822000000000002</v>
      </c>
      <c r="K21" s="66">
        <f t="shared" si="3"/>
        <v>2</v>
      </c>
      <c r="L21" s="65">
        <f>VLOOKUP($A21,'Return Data'!$B$7:$R$2292,17,0)</f>
        <v>4.2450000000000001</v>
      </c>
      <c r="M21" s="66">
        <f t="shared" si="4"/>
        <v>6</v>
      </c>
      <c r="N21" s="65">
        <f>VLOOKUP($A21,'Return Data'!$B$7:$R$2292,14,0)</f>
        <v>4.9603000000000002</v>
      </c>
      <c r="O21" s="66">
        <f t="shared" si="5"/>
        <v>5</v>
      </c>
      <c r="P21" s="65">
        <f>VLOOKUP($A21,'Return Data'!$B$7:$R$2292,15,0)</f>
        <v>5.4180999999999999</v>
      </c>
      <c r="Q21" s="66">
        <f t="shared" si="6"/>
        <v>2</v>
      </c>
      <c r="R21" s="65">
        <f>VLOOKUP($A21,'Return Data'!$B$7:$R$2292,16,0)</f>
        <v>7.0193000000000003</v>
      </c>
      <c r="S21" s="67">
        <f t="shared" si="7"/>
        <v>3</v>
      </c>
    </row>
    <row r="22" spans="1:19" x14ac:dyDescent="0.3">
      <c r="A22" s="63" t="s">
        <v>1751</v>
      </c>
      <c r="B22" s="64">
        <f>VLOOKUP($A22,'Return Data'!$B$7:$R$2292,3,0)</f>
        <v>44477</v>
      </c>
      <c r="C22" s="65">
        <f>VLOOKUP($A22,'Return Data'!$B$7:$R$2292,4,0)</f>
        <v>15.281000000000001</v>
      </c>
      <c r="D22" s="65">
        <f>VLOOKUP($A22,'Return Data'!$B$7:$R$2292,10,0)</f>
        <v>0.72509999999999997</v>
      </c>
      <c r="E22" s="66">
        <f t="shared" si="0"/>
        <v>18</v>
      </c>
      <c r="F22" s="65">
        <f>VLOOKUP($A22,'Return Data'!$B$7:$R$2292,11,0)</f>
        <v>1.9549000000000001</v>
      </c>
      <c r="G22" s="66">
        <f t="shared" si="1"/>
        <v>13</v>
      </c>
      <c r="H22" s="65">
        <f>VLOOKUP($A22,'Return Data'!$B$7:$R$2292,12,0)</f>
        <v>2.8746</v>
      </c>
      <c r="I22" s="66">
        <f t="shared" si="2"/>
        <v>8</v>
      </c>
      <c r="J22" s="65">
        <f>VLOOKUP($A22,'Return Data'!$B$7:$R$2292,13,0)</f>
        <v>3.7970000000000002</v>
      </c>
      <c r="K22" s="66">
        <f t="shared" si="3"/>
        <v>10</v>
      </c>
      <c r="L22" s="65">
        <f>VLOOKUP($A22,'Return Data'!$B$7:$R$2292,17,0)</f>
        <v>4.4028999999999998</v>
      </c>
      <c r="M22" s="66">
        <f t="shared" si="4"/>
        <v>2</v>
      </c>
      <c r="N22" s="65">
        <f>VLOOKUP($A22,'Return Data'!$B$7:$R$2292,14,0)</f>
        <v>4.9988000000000001</v>
      </c>
      <c r="O22" s="66">
        <f t="shared" si="5"/>
        <v>1</v>
      </c>
      <c r="P22" s="65">
        <f>VLOOKUP($A22,'Return Data'!$B$7:$R$2292,15,0)</f>
        <v>5.4146999999999998</v>
      </c>
      <c r="Q22" s="66">
        <f t="shared" si="6"/>
        <v>4</v>
      </c>
      <c r="R22" s="65">
        <f>VLOOKUP($A22,'Return Data'!$B$7:$R$2292,16,0)</f>
        <v>5.9980000000000002</v>
      </c>
      <c r="S22" s="67">
        <f t="shared" si="7"/>
        <v>12</v>
      </c>
    </row>
    <row r="23" spans="1:19" x14ac:dyDescent="0.3">
      <c r="A23" s="63" t="s">
        <v>1752</v>
      </c>
      <c r="B23" s="64">
        <f>VLOOKUP($A23,'Return Data'!$B$7:$R$2292,3,0)</f>
        <v>44477</v>
      </c>
      <c r="C23" s="65">
        <f>VLOOKUP($A23,'Return Data'!$B$7:$R$2292,4,0)</f>
        <v>11.166399999999999</v>
      </c>
      <c r="D23" s="65">
        <f>VLOOKUP($A23,'Return Data'!$B$7:$R$2292,10,0)</f>
        <v>0.66439999999999999</v>
      </c>
      <c r="E23" s="66">
        <f t="shared" si="0"/>
        <v>19</v>
      </c>
      <c r="F23" s="65">
        <f>VLOOKUP($A23,'Return Data'!$B$7:$R$2292,11,0)</f>
        <v>1.7254</v>
      </c>
      <c r="G23" s="66">
        <f t="shared" si="1"/>
        <v>20</v>
      </c>
      <c r="H23" s="65">
        <f>VLOOKUP($A23,'Return Data'!$B$7:$R$2292,12,0)</f>
        <v>2.4270999999999998</v>
      </c>
      <c r="I23" s="66">
        <f t="shared" si="2"/>
        <v>20</v>
      </c>
      <c r="J23" s="65">
        <f>VLOOKUP($A23,'Return Data'!$B$7:$R$2292,13,0)</f>
        <v>3.1661999999999999</v>
      </c>
      <c r="K23" s="66">
        <f t="shared" si="3"/>
        <v>20</v>
      </c>
      <c r="L23" s="65">
        <f>VLOOKUP($A23,'Return Data'!$B$7:$R$2292,17,0)</f>
        <v>3.4866000000000001</v>
      </c>
      <c r="M23" s="66">
        <f t="shared" si="4"/>
        <v>18</v>
      </c>
      <c r="N23" s="65"/>
      <c r="O23" s="66"/>
      <c r="P23" s="65"/>
      <c r="Q23" s="66"/>
      <c r="R23" s="65">
        <f>VLOOKUP($A23,'Return Data'!$B$7:$R$2292,16,0)</f>
        <v>4.1642000000000001</v>
      </c>
      <c r="S23" s="67">
        <f t="shared" si="7"/>
        <v>20</v>
      </c>
    </row>
    <row r="24" spans="1:19" x14ac:dyDescent="0.3">
      <c r="A24" s="63" t="s">
        <v>1753</v>
      </c>
      <c r="B24" s="64">
        <f>VLOOKUP($A24,'Return Data'!$B$7:$R$2292,3,0)</f>
        <v>44477</v>
      </c>
      <c r="C24" s="65">
        <f>VLOOKUP($A24,'Return Data'!$B$7:$R$2292,4,0)</f>
        <v>10.322699999999999</v>
      </c>
      <c r="D24" s="65">
        <f>VLOOKUP($A24,'Return Data'!$B$7:$R$2292,10,0)</f>
        <v>0.63070000000000004</v>
      </c>
      <c r="E24" s="66">
        <f t="shared" si="0"/>
        <v>20</v>
      </c>
      <c r="F24" s="65">
        <f>VLOOKUP($A24,'Return Data'!$B$7:$R$2292,11,0)</f>
        <v>1.6214</v>
      </c>
      <c r="G24" s="66">
        <f t="shared" si="1"/>
        <v>21</v>
      </c>
      <c r="H24" s="65">
        <f>VLOOKUP($A24,'Return Data'!$B$7:$R$2292,12,0)</f>
        <v>2.2484999999999999</v>
      </c>
      <c r="I24" s="66">
        <f t="shared" si="2"/>
        <v>21</v>
      </c>
      <c r="J24" s="65">
        <f>VLOOKUP($A24,'Return Data'!$B$7:$R$2292,13,0)</f>
        <v>2.8988</v>
      </c>
      <c r="K24" s="66">
        <f t="shared" si="3"/>
        <v>21</v>
      </c>
      <c r="L24" s="65"/>
      <c r="M24" s="66"/>
      <c r="N24" s="65"/>
      <c r="O24" s="66"/>
      <c r="P24" s="65"/>
      <c r="Q24" s="66"/>
      <c r="R24" s="65">
        <f>VLOOKUP($A24,'Return Data'!$B$7:$R$2292,16,0)</f>
        <v>2.8677999999999999</v>
      </c>
      <c r="S24" s="67">
        <f t="shared" si="7"/>
        <v>26</v>
      </c>
    </row>
    <row r="25" spans="1:19" x14ac:dyDescent="0.3">
      <c r="A25" s="63" t="s">
        <v>1754</v>
      </c>
      <c r="B25" s="64">
        <f>VLOOKUP($A25,'Return Data'!$B$7:$R$2292,3,0)</f>
        <v>44477</v>
      </c>
      <c r="C25" s="65">
        <f>VLOOKUP($A25,'Return Data'!$B$7:$R$2292,4,0)</f>
        <v>10.46</v>
      </c>
      <c r="D25" s="65">
        <f>VLOOKUP($A25,'Return Data'!$B$7:$R$2292,10,0)</f>
        <v>0.81930000000000003</v>
      </c>
      <c r="E25" s="66">
        <f t="shared" si="0"/>
        <v>3</v>
      </c>
      <c r="F25" s="65">
        <f>VLOOKUP($A25,'Return Data'!$B$7:$R$2292,11,0)</f>
        <v>2.0289000000000001</v>
      </c>
      <c r="G25" s="66">
        <f t="shared" si="1"/>
        <v>9</v>
      </c>
      <c r="H25" s="65">
        <f>VLOOKUP($A25,'Return Data'!$B$7:$R$2292,12,0)</f>
        <v>2.7909000000000002</v>
      </c>
      <c r="I25" s="66">
        <f t="shared" si="2"/>
        <v>12</v>
      </c>
      <c r="J25" s="65">
        <f>VLOOKUP($A25,'Return Data'!$B$7:$R$2292,13,0)</f>
        <v>3.7183999999999999</v>
      </c>
      <c r="K25" s="66">
        <f t="shared" si="3"/>
        <v>12</v>
      </c>
      <c r="L25" s="65"/>
      <c r="M25" s="66"/>
      <c r="N25" s="65"/>
      <c r="O25" s="66"/>
      <c r="P25" s="65"/>
      <c r="Q25" s="66"/>
      <c r="R25" s="65">
        <f>VLOOKUP($A25,'Return Data'!$B$7:$R$2292,16,0)</f>
        <v>3.5087000000000002</v>
      </c>
      <c r="S25" s="67">
        <f t="shared" si="7"/>
        <v>23</v>
      </c>
    </row>
    <row r="26" spans="1:19" x14ac:dyDescent="0.3">
      <c r="A26" s="63" t="s">
        <v>1755</v>
      </c>
      <c r="B26" s="64">
        <f>VLOOKUP($A26,'Return Data'!$B$7:$R$2292,3,0)</f>
        <v>44477</v>
      </c>
      <c r="C26" s="65">
        <f>VLOOKUP($A26,'Return Data'!$B$7:$R$2292,4,0)</f>
        <v>21.267399999999999</v>
      </c>
      <c r="D26" s="65">
        <f>VLOOKUP($A26,'Return Data'!$B$7:$R$2292,10,0)</f>
        <v>0.78</v>
      </c>
      <c r="E26" s="66">
        <f t="shared" si="0"/>
        <v>10</v>
      </c>
      <c r="F26" s="65">
        <f>VLOOKUP($A26,'Return Data'!$B$7:$R$2292,11,0)</f>
        <v>2.0367000000000002</v>
      </c>
      <c r="G26" s="66">
        <f t="shared" si="1"/>
        <v>8</v>
      </c>
      <c r="H26" s="65">
        <f>VLOOKUP($A26,'Return Data'!$B$7:$R$2292,12,0)</f>
        <v>2.8841999999999999</v>
      </c>
      <c r="I26" s="66">
        <f t="shared" si="2"/>
        <v>7</v>
      </c>
      <c r="J26" s="65">
        <f>VLOOKUP($A26,'Return Data'!$B$7:$R$2292,13,0)</f>
        <v>3.8098000000000001</v>
      </c>
      <c r="K26" s="66">
        <f t="shared" si="3"/>
        <v>8</v>
      </c>
      <c r="L26" s="65">
        <f>VLOOKUP($A26,'Return Data'!$B$7:$R$2292,17,0)</f>
        <v>4.1590999999999996</v>
      </c>
      <c r="M26" s="66">
        <f t="shared" si="4"/>
        <v>8</v>
      </c>
      <c r="N26" s="65">
        <f>VLOOKUP($A26,'Return Data'!$B$7:$R$2292,14,0)</f>
        <v>4.9436</v>
      </c>
      <c r="O26" s="66">
        <f t="shared" si="5"/>
        <v>6</v>
      </c>
      <c r="P26" s="65">
        <f>VLOOKUP($A26,'Return Data'!$B$7:$R$2292,15,0)</f>
        <v>5.4436999999999998</v>
      </c>
      <c r="Q26" s="66">
        <f t="shared" si="6"/>
        <v>1</v>
      </c>
      <c r="R26" s="65">
        <f>VLOOKUP($A26,'Return Data'!$B$7:$R$2292,16,0)</f>
        <v>7.1062000000000003</v>
      </c>
      <c r="S26" s="67">
        <f t="shared" si="7"/>
        <v>1</v>
      </c>
    </row>
    <row r="27" spans="1:19" x14ac:dyDescent="0.3">
      <c r="A27" s="63" t="s">
        <v>1756</v>
      </c>
      <c r="B27" s="64">
        <f>VLOOKUP($A27,'Return Data'!$B$7:$R$2292,3,0)</f>
        <v>44477</v>
      </c>
      <c r="C27" s="65">
        <f>VLOOKUP($A27,'Return Data'!$B$7:$R$2292,4,0)</f>
        <v>14.8805</v>
      </c>
      <c r="D27" s="65">
        <f>VLOOKUP($A27,'Return Data'!$B$7:$R$2292,10,0)</f>
        <v>0.7802</v>
      </c>
      <c r="E27" s="66">
        <f t="shared" si="0"/>
        <v>9</v>
      </c>
      <c r="F27" s="65">
        <f>VLOOKUP($A27,'Return Data'!$B$7:$R$2292,11,0)</f>
        <v>1.8779999999999999</v>
      </c>
      <c r="G27" s="66">
        <f t="shared" si="1"/>
        <v>17</v>
      </c>
      <c r="H27" s="65">
        <f>VLOOKUP($A27,'Return Data'!$B$7:$R$2292,12,0)</f>
        <v>2.6198999999999999</v>
      </c>
      <c r="I27" s="66">
        <f t="shared" si="2"/>
        <v>19</v>
      </c>
      <c r="J27" s="65">
        <f>VLOOKUP($A27,'Return Data'!$B$7:$R$2292,13,0)</f>
        <v>3.5828000000000002</v>
      </c>
      <c r="K27" s="66">
        <f t="shared" si="3"/>
        <v>17</v>
      </c>
      <c r="L27" s="65">
        <f>VLOOKUP($A27,'Return Data'!$B$7:$R$2292,17,0)</f>
        <v>3.8935</v>
      </c>
      <c r="M27" s="66">
        <f t="shared" si="4"/>
        <v>14</v>
      </c>
      <c r="N27" s="65">
        <f>VLOOKUP($A27,'Return Data'!$B$7:$R$2292,14,0)</f>
        <v>4.5499000000000001</v>
      </c>
      <c r="O27" s="66">
        <f t="shared" si="5"/>
        <v>15</v>
      </c>
      <c r="P27" s="65">
        <f>VLOOKUP($A27,'Return Data'!$B$7:$R$2292,15,0)</f>
        <v>5.0900999999999996</v>
      </c>
      <c r="Q27" s="66">
        <f t="shared" si="6"/>
        <v>12</v>
      </c>
      <c r="R27" s="65">
        <f>VLOOKUP($A27,'Return Data'!$B$7:$R$2292,16,0)</f>
        <v>5.7407000000000004</v>
      </c>
      <c r="S27" s="67">
        <f t="shared" si="7"/>
        <v>14</v>
      </c>
    </row>
    <row r="28" spans="1:19" x14ac:dyDescent="0.3">
      <c r="A28" s="63" t="s">
        <v>1757</v>
      </c>
      <c r="B28" s="64">
        <f>VLOOKUP($A28,'Return Data'!$B$7:$R$2292,3,0)</f>
        <v>44477</v>
      </c>
      <c r="C28" s="65">
        <f>VLOOKUP($A28,'Return Data'!$B$7:$R$2292,4,0)</f>
        <v>11.751099999999999</v>
      </c>
      <c r="D28" s="65">
        <f>VLOOKUP($A28,'Return Data'!$B$7:$R$2292,10,0)</f>
        <v>0.51580000000000004</v>
      </c>
      <c r="E28" s="66">
        <f t="shared" si="0"/>
        <v>23</v>
      </c>
      <c r="F28" s="65">
        <f>VLOOKUP($A28,'Return Data'!$B$7:$R$2292,11,0)</f>
        <v>1.3725000000000001</v>
      </c>
      <c r="G28" s="66">
        <f t="shared" si="1"/>
        <v>24</v>
      </c>
      <c r="H28" s="65">
        <f>VLOOKUP($A28,'Return Data'!$B$7:$R$2292,12,0)</f>
        <v>1.9530000000000001</v>
      </c>
      <c r="I28" s="66">
        <f t="shared" si="2"/>
        <v>23</v>
      </c>
      <c r="J28" s="65">
        <f>VLOOKUP($A28,'Return Data'!$B$7:$R$2292,13,0)</f>
        <v>2.5222000000000002</v>
      </c>
      <c r="K28" s="66">
        <f t="shared" si="3"/>
        <v>23</v>
      </c>
      <c r="L28" s="65">
        <f>VLOOKUP($A28,'Return Data'!$B$7:$R$2292,17,0)</f>
        <v>2.4230999999999998</v>
      </c>
      <c r="M28" s="66">
        <f t="shared" si="4"/>
        <v>22</v>
      </c>
      <c r="N28" s="65">
        <f>VLOOKUP($A28,'Return Data'!$B$7:$R$2292,14,0)</f>
        <v>3.0043000000000002</v>
      </c>
      <c r="O28" s="66">
        <f t="shared" si="5"/>
        <v>19</v>
      </c>
      <c r="P28" s="65">
        <f>VLOOKUP($A28,'Return Data'!$B$7:$R$2292,15,0)</f>
        <v>2.6677</v>
      </c>
      <c r="Q28" s="66">
        <f t="shared" si="6"/>
        <v>16</v>
      </c>
      <c r="R28" s="65">
        <f>VLOOKUP($A28,'Return Data'!$B$7:$R$2292,16,0)</f>
        <v>2.9946999999999999</v>
      </c>
      <c r="S28" s="67">
        <f t="shared" si="7"/>
        <v>25</v>
      </c>
    </row>
    <row r="29" spans="1:19" x14ac:dyDescent="0.3">
      <c r="A29" s="63" t="s">
        <v>1758</v>
      </c>
      <c r="B29" s="64">
        <f>VLOOKUP($A29,'Return Data'!$B$7:$R$2292,3,0)</f>
        <v>44477</v>
      </c>
      <c r="C29" s="65">
        <f>VLOOKUP($A29,'Return Data'!$B$7:$R$2292,4,0)</f>
        <v>26.843800000000002</v>
      </c>
      <c r="D29" s="65">
        <f>VLOOKUP($A29,'Return Data'!$B$7:$R$2292,10,0)</f>
        <v>1.1640999999999999</v>
      </c>
      <c r="E29" s="66">
        <f t="shared" si="0"/>
        <v>1</v>
      </c>
      <c r="F29" s="65">
        <f>VLOOKUP($A29,'Return Data'!$B$7:$R$2292,11,0)</f>
        <v>2.3732000000000002</v>
      </c>
      <c r="G29" s="66">
        <f t="shared" si="1"/>
        <v>1</v>
      </c>
      <c r="H29" s="65">
        <f>VLOOKUP($A29,'Return Data'!$B$7:$R$2292,12,0)</f>
        <v>3.1711999999999998</v>
      </c>
      <c r="I29" s="66">
        <f t="shared" si="2"/>
        <v>1</v>
      </c>
      <c r="J29" s="65">
        <f>VLOOKUP($A29,'Return Data'!$B$7:$R$2292,13,0)</f>
        <v>4.0022000000000002</v>
      </c>
      <c r="K29" s="66">
        <f t="shared" si="3"/>
        <v>1</v>
      </c>
      <c r="L29" s="65">
        <f>VLOOKUP($A29,'Return Data'!$B$7:$R$2292,17,0)</f>
        <v>3.8281999999999998</v>
      </c>
      <c r="M29" s="66">
        <f t="shared" si="4"/>
        <v>16</v>
      </c>
      <c r="N29" s="65">
        <f>VLOOKUP($A29,'Return Data'!$B$7:$R$2292,14,0)</f>
        <v>4.6974999999999998</v>
      </c>
      <c r="O29" s="66">
        <f t="shared" si="5"/>
        <v>13</v>
      </c>
      <c r="P29" s="65">
        <f>VLOOKUP($A29,'Return Data'!$B$7:$R$2292,15,0)</f>
        <v>5.1776999999999997</v>
      </c>
      <c r="Q29" s="66">
        <f t="shared" si="6"/>
        <v>11</v>
      </c>
      <c r="R29" s="65">
        <f>VLOOKUP($A29,'Return Data'!$B$7:$R$2292,16,0)</f>
        <v>6.8329000000000004</v>
      </c>
      <c r="S29" s="67">
        <f t="shared" si="7"/>
        <v>5</v>
      </c>
    </row>
    <row r="30" spans="1:19" x14ac:dyDescent="0.3">
      <c r="A30" s="63" t="s">
        <v>1759</v>
      </c>
      <c r="B30" s="64">
        <f>VLOOKUP($A30,'Return Data'!$B$7:$R$2292,3,0)</f>
        <v>44477</v>
      </c>
      <c r="C30" s="65">
        <f>VLOOKUP($A30,'Return Data'!$B$7:$R$2292,4,0)</f>
        <v>10.619</v>
      </c>
      <c r="D30" s="65">
        <f>VLOOKUP($A30,'Return Data'!$B$7:$R$2292,10,0)</f>
        <v>0.52729999999999999</v>
      </c>
      <c r="E30" s="66">
        <f t="shared" si="0"/>
        <v>22</v>
      </c>
      <c r="F30" s="65">
        <f>VLOOKUP($A30,'Return Data'!$B$7:$R$2292,11,0)</f>
        <v>1.7965</v>
      </c>
      <c r="G30" s="66">
        <f t="shared" si="1"/>
        <v>19</v>
      </c>
      <c r="H30" s="65">
        <f>VLOOKUP($A30,'Return Data'!$B$7:$R$2292,12,0)</f>
        <v>2.7012</v>
      </c>
      <c r="I30" s="66">
        <f t="shared" si="2"/>
        <v>17</v>
      </c>
      <c r="J30" s="65">
        <f>VLOOKUP($A30,'Return Data'!$B$7:$R$2292,13,0)</f>
        <v>3.601</v>
      </c>
      <c r="K30" s="66">
        <f t="shared" si="3"/>
        <v>16</v>
      </c>
      <c r="L30" s="65"/>
      <c r="M30" s="66"/>
      <c r="N30" s="65"/>
      <c r="O30" s="66"/>
      <c r="P30" s="65"/>
      <c r="Q30" s="66"/>
      <c r="R30" s="65">
        <f>VLOOKUP($A30,'Return Data'!$B$7:$R$2292,16,0)</f>
        <v>3.6469</v>
      </c>
      <c r="S30" s="67">
        <f t="shared" si="7"/>
        <v>22</v>
      </c>
    </row>
    <row r="31" spans="1:19" x14ac:dyDescent="0.3">
      <c r="A31" s="63" t="s">
        <v>1760</v>
      </c>
      <c r="B31" s="64">
        <f>VLOOKUP($A31,'Return Data'!$B$7:$R$2292,3,0)</f>
        <v>44477</v>
      </c>
      <c r="C31" s="65">
        <f>VLOOKUP($A31,'Return Data'!$B$7:$R$2292,4,0)</f>
        <v>11.514099999999999</v>
      </c>
      <c r="D31" s="65">
        <f>VLOOKUP($A31,'Return Data'!$B$7:$R$2292,10,0)</f>
        <v>0.75690000000000002</v>
      </c>
      <c r="E31" s="66">
        <f t="shared" si="0"/>
        <v>13</v>
      </c>
      <c r="F31" s="65">
        <f>VLOOKUP($A31,'Return Data'!$B$7:$R$2292,11,0)</f>
        <v>2.0508999999999999</v>
      </c>
      <c r="G31" s="66">
        <f t="shared" si="1"/>
        <v>7</v>
      </c>
      <c r="H31" s="65">
        <f>VLOOKUP($A31,'Return Data'!$B$7:$R$2292,12,0)</f>
        <v>2.8862000000000001</v>
      </c>
      <c r="I31" s="66">
        <f t="shared" si="2"/>
        <v>6</v>
      </c>
      <c r="J31" s="65">
        <f>VLOOKUP($A31,'Return Data'!$B$7:$R$2292,13,0)</f>
        <v>3.9676</v>
      </c>
      <c r="K31" s="66">
        <f t="shared" si="3"/>
        <v>3</v>
      </c>
      <c r="L31" s="65">
        <f>VLOOKUP($A31,'Return Data'!$B$7:$R$2292,17,0)</f>
        <v>4.5334000000000003</v>
      </c>
      <c r="M31" s="66">
        <f t="shared" si="4"/>
        <v>1</v>
      </c>
      <c r="N31" s="65"/>
      <c r="O31" s="66"/>
      <c r="P31" s="65"/>
      <c r="Q31" s="66"/>
      <c r="R31" s="65">
        <f>VLOOKUP($A31,'Return Data'!$B$7:$R$2292,16,0)</f>
        <v>5.1486999999999998</v>
      </c>
      <c r="S31" s="67">
        <f t="shared" si="7"/>
        <v>17</v>
      </c>
    </row>
    <row r="32" spans="1:19" x14ac:dyDescent="0.3">
      <c r="A32" s="63" t="s">
        <v>1761</v>
      </c>
      <c r="B32" s="64">
        <f>VLOOKUP($A32,'Return Data'!$B$7:$R$2292,3,0)</f>
        <v>44477</v>
      </c>
      <c r="C32" s="65">
        <f>VLOOKUP($A32,'Return Data'!$B$7:$R$2292,4,0)</f>
        <v>11.2987</v>
      </c>
      <c r="D32" s="65">
        <f>VLOOKUP($A32,'Return Data'!$B$7:$R$2292,10,0)</f>
        <v>0.90920000000000001</v>
      </c>
      <c r="E32" s="66">
        <f t="shared" si="0"/>
        <v>2</v>
      </c>
      <c r="F32" s="65">
        <f>VLOOKUP($A32,'Return Data'!$B$7:$R$2292,11,0)</f>
        <v>2.0669</v>
      </c>
      <c r="G32" s="66">
        <f t="shared" si="1"/>
        <v>6</v>
      </c>
      <c r="H32" s="65">
        <f>VLOOKUP($A32,'Return Data'!$B$7:$R$2292,12,0)</f>
        <v>2.7538</v>
      </c>
      <c r="I32" s="66">
        <f t="shared" si="2"/>
        <v>13</v>
      </c>
      <c r="J32" s="65">
        <f>VLOOKUP($A32,'Return Data'!$B$7:$R$2292,13,0)</f>
        <v>3.6217000000000001</v>
      </c>
      <c r="K32" s="66">
        <f t="shared" si="3"/>
        <v>14</v>
      </c>
      <c r="L32" s="65">
        <f>VLOOKUP($A32,'Return Data'!$B$7:$R$2292,17,0)</f>
        <v>4.1654</v>
      </c>
      <c r="M32" s="66">
        <f t="shared" si="4"/>
        <v>7</v>
      </c>
      <c r="N32" s="65"/>
      <c r="O32" s="66"/>
      <c r="P32" s="65"/>
      <c r="Q32" s="66"/>
      <c r="R32" s="65">
        <f>VLOOKUP($A32,'Return Data'!$B$7:$R$2292,16,0)</f>
        <v>4.7468000000000004</v>
      </c>
      <c r="S32" s="67">
        <f t="shared" si="7"/>
        <v>19</v>
      </c>
    </row>
    <row r="33" spans="1:19" x14ac:dyDescent="0.3">
      <c r="A33" s="63" t="s">
        <v>1762</v>
      </c>
      <c r="B33" s="64">
        <f>VLOOKUP($A33,'Return Data'!$B$7:$R$2292,3,0)</f>
        <v>44477</v>
      </c>
      <c r="C33" s="65">
        <f>VLOOKUP($A33,'Return Data'!$B$7:$R$2292,4,0)</f>
        <v>27.972999999999999</v>
      </c>
      <c r="D33" s="65">
        <f>VLOOKUP($A33,'Return Data'!$B$7:$R$2292,10,0)</f>
        <v>0.78290000000000004</v>
      </c>
      <c r="E33" s="66">
        <f t="shared" si="0"/>
        <v>8</v>
      </c>
      <c r="F33" s="65">
        <f>VLOOKUP($A33,'Return Data'!$B$7:$R$2292,11,0)</f>
        <v>2.0983000000000001</v>
      </c>
      <c r="G33" s="66">
        <f t="shared" si="1"/>
        <v>2</v>
      </c>
      <c r="H33" s="65">
        <f>VLOOKUP($A33,'Return Data'!$B$7:$R$2292,12,0)</f>
        <v>2.9782000000000002</v>
      </c>
      <c r="I33" s="66">
        <f t="shared" si="2"/>
        <v>4</v>
      </c>
      <c r="J33" s="65">
        <f>VLOOKUP($A33,'Return Data'!$B$7:$R$2292,13,0)</f>
        <v>3.9205000000000001</v>
      </c>
      <c r="K33" s="66">
        <f t="shared" si="3"/>
        <v>4</v>
      </c>
      <c r="L33" s="65">
        <f>VLOOKUP($A33,'Return Data'!$B$7:$R$2292,17,0)</f>
        <v>4.2603999999999997</v>
      </c>
      <c r="M33" s="66">
        <f t="shared" si="4"/>
        <v>4</v>
      </c>
      <c r="N33" s="65">
        <f>VLOOKUP($A33,'Return Data'!$B$7:$R$2292,14,0)</f>
        <v>4.9942000000000002</v>
      </c>
      <c r="O33" s="66">
        <f t="shared" si="5"/>
        <v>2</v>
      </c>
      <c r="P33" s="65">
        <f>VLOOKUP($A33,'Return Data'!$B$7:$R$2292,15,0)</f>
        <v>5.3887999999999998</v>
      </c>
      <c r="Q33" s="66">
        <f t="shared" si="6"/>
        <v>5</v>
      </c>
      <c r="R33" s="65">
        <f>VLOOKUP($A33,'Return Data'!$B$7:$R$2292,16,0)</f>
        <v>6.9602000000000004</v>
      </c>
      <c r="S33" s="67">
        <f t="shared" si="7"/>
        <v>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0.71552307692307704</v>
      </c>
      <c r="E35" s="74"/>
      <c r="F35" s="75">
        <f>AVERAGE(F8:F33)</f>
        <v>1.8611153846153847</v>
      </c>
      <c r="G35" s="74"/>
      <c r="H35" s="75">
        <f>AVERAGE(H8:H33)</f>
        <v>2.6171923076923083</v>
      </c>
      <c r="I35" s="74"/>
      <c r="J35" s="75">
        <f>AVERAGE(J8:J33)</f>
        <v>3.4516923076923089</v>
      </c>
      <c r="K35" s="74"/>
      <c r="L35" s="75">
        <f>AVERAGE(L8:L33)</f>
        <v>3.8350454545454551</v>
      </c>
      <c r="M35" s="74"/>
      <c r="N35" s="75">
        <f>AVERAGE(N8:N33)</f>
        <v>4.5781000000000009</v>
      </c>
      <c r="O35" s="74"/>
      <c r="P35" s="75">
        <f>AVERAGE(P8:P33)</f>
        <v>5.0286437500000005</v>
      </c>
      <c r="Q35" s="74"/>
      <c r="R35" s="75">
        <f>AVERAGE(R8:R33)</f>
        <v>5.449534615384616</v>
      </c>
      <c r="S35" s="76"/>
    </row>
    <row r="36" spans="1:19" x14ac:dyDescent="0.3">
      <c r="A36" s="73" t="s">
        <v>28</v>
      </c>
      <c r="B36" s="74"/>
      <c r="C36" s="74"/>
      <c r="D36" s="75">
        <f>MIN(D8:D33)</f>
        <v>0.39200000000000002</v>
      </c>
      <c r="E36" s="74"/>
      <c r="F36" s="75">
        <f>MIN(F8:F33)</f>
        <v>1.1951000000000001</v>
      </c>
      <c r="G36" s="74"/>
      <c r="H36" s="75">
        <f>MIN(H8:H33)</f>
        <v>1.7076</v>
      </c>
      <c r="I36" s="74"/>
      <c r="J36" s="75">
        <f>MIN(J8:J33)</f>
        <v>2.2035999999999998</v>
      </c>
      <c r="K36" s="74"/>
      <c r="L36" s="75">
        <f>MIN(L8:L33)</f>
        <v>2.4230999999999998</v>
      </c>
      <c r="M36" s="74"/>
      <c r="N36" s="75">
        <f>MIN(N8:N33)</f>
        <v>3.0043000000000002</v>
      </c>
      <c r="O36" s="74"/>
      <c r="P36" s="75">
        <f>MIN(P8:P33)</f>
        <v>2.6677</v>
      </c>
      <c r="Q36" s="74"/>
      <c r="R36" s="75">
        <f>MIN(R8:R33)</f>
        <v>2.8677999999999999</v>
      </c>
      <c r="S36" s="76"/>
    </row>
    <row r="37" spans="1:19" ht="15" thickBot="1" x14ac:dyDescent="0.35">
      <c r="A37" s="77" t="s">
        <v>29</v>
      </c>
      <c r="B37" s="78"/>
      <c r="C37" s="78"/>
      <c r="D37" s="79">
        <f>MAX(D8:D33)</f>
        <v>1.1640999999999999</v>
      </c>
      <c r="E37" s="78"/>
      <c r="F37" s="79">
        <f>MAX(F8:F33)</f>
        <v>2.3732000000000002</v>
      </c>
      <c r="G37" s="78"/>
      <c r="H37" s="79">
        <f>MAX(H8:H33)</f>
        <v>3.1711999999999998</v>
      </c>
      <c r="I37" s="78"/>
      <c r="J37" s="79">
        <f>MAX(J8:J33)</f>
        <v>4.0022000000000002</v>
      </c>
      <c r="K37" s="78"/>
      <c r="L37" s="79">
        <f>MAX(L8:L33)</f>
        <v>4.5334000000000003</v>
      </c>
      <c r="M37" s="78"/>
      <c r="N37" s="79">
        <f>MAX(N8:N33)</f>
        <v>4.9988000000000001</v>
      </c>
      <c r="O37" s="78"/>
      <c r="P37" s="79">
        <f>MAX(P8:P33)</f>
        <v>5.4436999999999998</v>
      </c>
      <c r="Q37" s="78"/>
      <c r="R37" s="79">
        <f>MAX(R8:R33)</f>
        <v>7.1062000000000003</v>
      </c>
      <c r="S37" s="80"/>
    </row>
    <row r="38" spans="1:19" x14ac:dyDescent="0.3">
      <c r="A38" s="112" t="s">
        <v>432</v>
      </c>
    </row>
    <row r="39" spans="1:19" x14ac:dyDescent="0.3">
      <c r="A39" s="14" t="s">
        <v>340</v>
      </c>
    </row>
  </sheetData>
  <sheetProtection algorithmName="SHA-512" hashValue="iBNneP+aXzSyAk409rcx6B3D2jakAg0gx5W6O4UmOU1G+wX6J5Q3QT2ACTpRKN8Ysk7CKYhmlU3809h9A/Ll6A==" saltValue="fI317CRWr+7OUOoPu7np5g=="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Data'!$B$7:$R$2292,3,0)</f>
        <v>44477</v>
      </c>
      <c r="C8" s="65">
        <f>VLOOKUP($A8,'Return Data'!$B$7:$R$2292,4,0)</f>
        <v>87.41</v>
      </c>
      <c r="D8" s="65">
        <f>VLOOKUP($A8,'Return Data'!$B$7:$R$2292,10,0)</f>
        <v>11.392899999999999</v>
      </c>
      <c r="E8" s="66">
        <f>RANK(D8,D$8:D$10,0)</f>
        <v>3</v>
      </c>
      <c r="F8" s="65">
        <f>VLOOKUP($A8,'Return Data'!$B$7:$R$2292,11,0)</f>
        <v>22.784099999999999</v>
      </c>
      <c r="G8" s="66">
        <f>RANK(F8,F$8:F$10,0)</f>
        <v>2</v>
      </c>
      <c r="H8" s="65">
        <f>VLOOKUP($A8,'Return Data'!$B$7:$R$2292,12,0)</f>
        <v>27.345600000000001</v>
      </c>
      <c r="I8" s="66">
        <f>RANK(H8,H$8:H$10,0)</f>
        <v>3</v>
      </c>
      <c r="J8" s="65">
        <f>VLOOKUP($A8,'Return Data'!$B$7:$R$2292,13,0)</f>
        <v>57.014600000000002</v>
      </c>
      <c r="K8" s="66">
        <f>RANK(J8,J$8:J$10,0)</f>
        <v>3</v>
      </c>
      <c r="L8" s="65">
        <f>VLOOKUP($A8,'Return Data'!$B$7:$R$2292,17,0)</f>
        <v>32.688899999999997</v>
      </c>
      <c r="M8" s="66">
        <f>RANK(L8,L$8:L$10,0)</f>
        <v>2</v>
      </c>
      <c r="N8" s="65">
        <f>VLOOKUP($A8,'Return Data'!$B$7:$R$2292,14,0)</f>
        <v>23.048999999999999</v>
      </c>
      <c r="O8" s="66">
        <f>RANK(N8,N$8:N$10,0)</f>
        <v>3</v>
      </c>
      <c r="P8" s="65">
        <f>VLOOKUP($A8,'Return Data'!$B$7:$R$2292,15,0)</f>
        <v>18.3886</v>
      </c>
      <c r="Q8" s="66">
        <f>RANK(P8,P$8:P$10,0)</f>
        <v>2</v>
      </c>
      <c r="R8" s="65">
        <f>VLOOKUP($A8,'Return Data'!$B$7:$R$2292,16,0)</f>
        <v>20.138500000000001</v>
      </c>
      <c r="S8" s="67">
        <f>RANK(R8,R$8:R$10,0)</f>
        <v>1</v>
      </c>
    </row>
    <row r="9" spans="1:20" x14ac:dyDescent="0.3">
      <c r="A9" s="63" t="s">
        <v>608</v>
      </c>
      <c r="B9" s="64">
        <f>VLOOKUP($A9,'Return Data'!$B$7:$R$2292,3,0)</f>
        <v>44477</v>
      </c>
      <c r="C9" s="65">
        <f>VLOOKUP($A9,'Return Data'!$B$7:$R$2292,4,0)</f>
        <v>95.435000000000002</v>
      </c>
      <c r="D9" s="65">
        <f>VLOOKUP($A9,'Return Data'!$B$7:$R$2292,10,0)</f>
        <v>12.367699999999999</v>
      </c>
      <c r="E9" s="66">
        <f>RANK(D9,D$8:D$10,0)</f>
        <v>2</v>
      </c>
      <c r="F9" s="65">
        <f>VLOOKUP($A9,'Return Data'!$B$7:$R$2292,11,0)</f>
        <v>21.373799999999999</v>
      </c>
      <c r="G9" s="66">
        <f>RANK(F9,F$8:F$10,0)</f>
        <v>3</v>
      </c>
      <c r="H9" s="65">
        <f>VLOOKUP($A9,'Return Data'!$B$7:$R$2292,12,0)</f>
        <v>30.420200000000001</v>
      </c>
      <c r="I9" s="66">
        <f>RANK(H9,H$8:H$10,0)</f>
        <v>2</v>
      </c>
      <c r="J9" s="65">
        <f>VLOOKUP($A9,'Return Data'!$B$7:$R$2292,13,0)</f>
        <v>59.366399999999999</v>
      </c>
      <c r="K9" s="66">
        <f>RANK(J9,J$8:J$10,0)</f>
        <v>2</v>
      </c>
      <c r="L9" s="65">
        <f>VLOOKUP($A9,'Return Data'!$B$7:$R$2292,17,0)</f>
        <v>30.7576</v>
      </c>
      <c r="M9" s="66">
        <f>RANK(L9,L$8:L$10,0)</f>
        <v>3</v>
      </c>
      <c r="N9" s="65">
        <f>VLOOKUP($A9,'Return Data'!$B$7:$R$2292,14,0)</f>
        <v>23.248899999999999</v>
      </c>
      <c r="O9" s="66">
        <f>RANK(N9,N$8:N$10,0)</f>
        <v>2</v>
      </c>
      <c r="P9" s="65">
        <f>VLOOKUP($A9,'Return Data'!$B$7:$R$2292,15,0)</f>
        <v>18.716899999999999</v>
      </c>
      <c r="Q9" s="66">
        <f>RANK(P9,P$8:P$10,0)</f>
        <v>1</v>
      </c>
      <c r="R9" s="65">
        <f>VLOOKUP($A9,'Return Data'!$B$7:$R$2292,16,0)</f>
        <v>17.357900000000001</v>
      </c>
      <c r="S9" s="67">
        <f>RANK(R9,R$8:R$10,0)</f>
        <v>2</v>
      </c>
    </row>
    <row r="10" spans="1:20" x14ac:dyDescent="0.3">
      <c r="A10" s="63" t="s">
        <v>1856</v>
      </c>
      <c r="B10" s="64">
        <f>VLOOKUP($A10,'Return Data'!$B$7:$R$2292,3,0)</f>
        <v>44477</v>
      </c>
      <c r="C10" s="65">
        <f>VLOOKUP($A10,'Return Data'!$B$7:$R$2292,4,0)</f>
        <v>210.01910000000001</v>
      </c>
      <c r="D10" s="65">
        <f>VLOOKUP($A10,'Return Data'!$B$7:$R$2292,10,0)</f>
        <v>12.947900000000001</v>
      </c>
      <c r="E10" s="66">
        <f>RANK(D10,D$8:D$10,0)</f>
        <v>1</v>
      </c>
      <c r="F10" s="65">
        <f>VLOOKUP($A10,'Return Data'!$B$7:$R$2292,11,0)</f>
        <v>28.1938</v>
      </c>
      <c r="G10" s="66">
        <f>RANK(F10,F$8:F$10,0)</f>
        <v>1</v>
      </c>
      <c r="H10" s="65">
        <f>VLOOKUP($A10,'Return Data'!$B$7:$R$2292,12,0)</f>
        <v>42.118099999999998</v>
      </c>
      <c r="I10" s="66">
        <f>RANK(H10,H$8:H$10,0)</f>
        <v>1</v>
      </c>
      <c r="J10" s="65">
        <f>VLOOKUP($A10,'Return Data'!$B$7:$R$2292,13,0)</f>
        <v>85.732699999999994</v>
      </c>
      <c r="K10" s="66">
        <f>RANK(J10,J$8:J$10,0)</f>
        <v>1</v>
      </c>
      <c r="L10" s="65">
        <f>VLOOKUP($A10,'Return Data'!$B$7:$R$2292,17,0)</f>
        <v>43.761699999999998</v>
      </c>
      <c r="M10" s="66">
        <f>RANK(L10,L$8:L$10,0)</f>
        <v>1</v>
      </c>
      <c r="N10" s="65">
        <f>VLOOKUP($A10,'Return Data'!$B$7:$R$2292,14,0)</f>
        <v>27.0443</v>
      </c>
      <c r="O10" s="66">
        <f>RANK(N10,N$8:N$10,0)</f>
        <v>1</v>
      </c>
      <c r="P10" s="65">
        <f>VLOOKUP($A10,'Return Data'!$B$7:$R$2292,15,0)</f>
        <v>16.089500000000001</v>
      </c>
      <c r="Q10" s="66">
        <f>RANK(P10,P$8:P$10,0)</f>
        <v>3</v>
      </c>
      <c r="R10" s="65">
        <f>VLOOKUP($A10,'Return Data'!$B$7:$R$2292,16,0)</f>
        <v>15.5527</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12.236166666666668</v>
      </c>
      <c r="E12" s="74"/>
      <c r="F12" s="75">
        <f>AVERAGE(F8:F10)</f>
        <v>24.117233333333331</v>
      </c>
      <c r="G12" s="74"/>
      <c r="H12" s="75">
        <f>AVERAGE(H8:H10)</f>
        <v>33.29463333333333</v>
      </c>
      <c r="I12" s="74"/>
      <c r="J12" s="75">
        <f>AVERAGE(J8:J10)</f>
        <v>67.371233333333336</v>
      </c>
      <c r="K12" s="74"/>
      <c r="L12" s="75">
        <f>AVERAGE(L8:L10)</f>
        <v>35.736066666666666</v>
      </c>
      <c r="M12" s="74"/>
      <c r="N12" s="75">
        <f>AVERAGE(N8:N10)</f>
        <v>24.447399999999998</v>
      </c>
      <c r="O12" s="74"/>
      <c r="P12" s="75">
        <f>AVERAGE(P8:P10)</f>
        <v>17.731666666666666</v>
      </c>
      <c r="Q12" s="74"/>
      <c r="R12" s="75">
        <f>AVERAGE(R8:R10)</f>
        <v>17.683033333333334</v>
      </c>
      <c r="S12" s="76"/>
    </row>
    <row r="13" spans="1:20" x14ac:dyDescent="0.3">
      <c r="A13" s="73" t="s">
        <v>28</v>
      </c>
      <c r="B13" s="74"/>
      <c r="C13" s="74"/>
      <c r="D13" s="75">
        <f>MIN(D8:D10)</f>
        <v>11.392899999999999</v>
      </c>
      <c r="E13" s="74"/>
      <c r="F13" s="75">
        <f>MIN(F8:F10)</f>
        <v>21.373799999999999</v>
      </c>
      <c r="G13" s="74"/>
      <c r="H13" s="75">
        <f>MIN(H8:H10)</f>
        <v>27.345600000000001</v>
      </c>
      <c r="I13" s="74"/>
      <c r="J13" s="75">
        <f>MIN(J8:J10)</f>
        <v>57.014600000000002</v>
      </c>
      <c r="K13" s="74"/>
      <c r="L13" s="75">
        <f>MIN(L8:L10)</f>
        <v>30.7576</v>
      </c>
      <c r="M13" s="74"/>
      <c r="N13" s="75">
        <f>MIN(N8:N10)</f>
        <v>23.048999999999999</v>
      </c>
      <c r="O13" s="74"/>
      <c r="P13" s="75">
        <f>MIN(P8:P10)</f>
        <v>16.089500000000001</v>
      </c>
      <c r="Q13" s="74"/>
      <c r="R13" s="75">
        <f>MIN(R8:R10)</f>
        <v>15.5527</v>
      </c>
      <c r="S13" s="76"/>
    </row>
    <row r="14" spans="1:20" ht="15" thickBot="1" x14ac:dyDescent="0.35">
      <c r="A14" s="77" t="s">
        <v>29</v>
      </c>
      <c r="B14" s="78"/>
      <c r="C14" s="78"/>
      <c r="D14" s="79">
        <f>MAX(D8:D10)</f>
        <v>12.947900000000001</v>
      </c>
      <c r="E14" s="78"/>
      <c r="F14" s="79">
        <f>MAX(F8:F10)</f>
        <v>28.1938</v>
      </c>
      <c r="G14" s="78"/>
      <c r="H14" s="79">
        <f>MAX(H8:H10)</f>
        <v>42.118099999999998</v>
      </c>
      <c r="I14" s="78"/>
      <c r="J14" s="79">
        <f>MAX(J8:J10)</f>
        <v>85.732699999999994</v>
      </c>
      <c r="K14" s="78"/>
      <c r="L14" s="79">
        <f>MAX(L8:L10)</f>
        <v>43.761699999999998</v>
      </c>
      <c r="M14" s="78"/>
      <c r="N14" s="79">
        <f>MAX(N8:N10)</f>
        <v>27.0443</v>
      </c>
      <c r="O14" s="78"/>
      <c r="P14" s="79">
        <f>MAX(P8:P10)</f>
        <v>18.716899999999999</v>
      </c>
      <c r="Q14" s="78"/>
      <c r="R14" s="79">
        <f>MAX(R8:R10)</f>
        <v>20.138500000000001</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Data'!$B$7:$R$2292,3,0)</f>
        <v>44477</v>
      </c>
      <c r="C8" s="65">
        <f>VLOOKUP($A8,'Return Data'!$B$7:$R$2292,4,0)</f>
        <v>77.94</v>
      </c>
      <c r="D8" s="65">
        <f>VLOOKUP($A8,'Return Data'!$B$7:$R$2292,10,0)</f>
        <v>11.041499999999999</v>
      </c>
      <c r="E8" s="66">
        <f>RANK(D8,D$8:D$10,0)</f>
        <v>3</v>
      </c>
      <c r="F8" s="65">
        <f>VLOOKUP($A8,'Return Data'!$B$7:$R$2292,11,0)</f>
        <v>21.971800000000002</v>
      </c>
      <c r="G8" s="66">
        <f>RANK(F8,F$8:F$10,0)</f>
        <v>2</v>
      </c>
      <c r="H8" s="65">
        <f>VLOOKUP($A8,'Return Data'!$B$7:$R$2292,12,0)</f>
        <v>26.0961</v>
      </c>
      <c r="I8" s="66">
        <f>RANK(H8,H$8:H$10,0)</f>
        <v>3</v>
      </c>
      <c r="J8" s="65">
        <f>VLOOKUP($A8,'Return Data'!$B$7:$R$2292,13,0)</f>
        <v>54.950299999999999</v>
      </c>
      <c r="K8" s="66">
        <f>RANK(J8,J$8:J$10,0)</f>
        <v>3</v>
      </c>
      <c r="L8" s="65">
        <f>VLOOKUP($A8,'Return Data'!$B$7:$R$2292,17,0)</f>
        <v>31.0718</v>
      </c>
      <c r="M8" s="66">
        <f>RANK(L8,L$8:L$10,0)</f>
        <v>2</v>
      </c>
      <c r="N8" s="65">
        <f>VLOOKUP($A8,'Return Data'!$B$7:$R$2292,14,0)</f>
        <v>21.584900000000001</v>
      </c>
      <c r="O8" s="66">
        <f>RANK(N8,N$8:N$10,0)</f>
        <v>2</v>
      </c>
      <c r="P8" s="65">
        <f>VLOOKUP($A8,'Return Data'!$B$7:$R$2292,15,0)</f>
        <v>16.802700000000002</v>
      </c>
      <c r="Q8" s="66">
        <f>RANK(P8,P$8:P$10,0)</f>
        <v>2</v>
      </c>
      <c r="R8" s="65">
        <f>VLOOKUP($A8,'Return Data'!$B$7:$R$2292,16,0)</f>
        <v>15.2082</v>
      </c>
      <c r="S8" s="67">
        <f>RANK(R8,R$8:R$10,0)</f>
        <v>2</v>
      </c>
    </row>
    <row r="9" spans="1:20" x14ac:dyDescent="0.3">
      <c r="A9" s="63" t="s">
        <v>607</v>
      </c>
      <c r="B9" s="64">
        <f>VLOOKUP($A9,'Return Data'!$B$7:$R$2292,3,0)</f>
        <v>44477</v>
      </c>
      <c r="C9" s="65">
        <f>VLOOKUP($A9,'Return Data'!$B$7:$R$2292,4,0)</f>
        <v>85.152000000000001</v>
      </c>
      <c r="D9" s="65">
        <f>VLOOKUP($A9,'Return Data'!$B$7:$R$2292,10,0)</f>
        <v>11.9773</v>
      </c>
      <c r="E9" s="66">
        <f>RANK(D9,D$8:D$10,0)</f>
        <v>2</v>
      </c>
      <c r="F9" s="65">
        <f>VLOOKUP($A9,'Return Data'!$B$7:$R$2292,11,0)</f>
        <v>20.540199999999999</v>
      </c>
      <c r="G9" s="66">
        <f>RANK(F9,F$8:F$10,0)</f>
        <v>3</v>
      </c>
      <c r="H9" s="65">
        <f>VLOOKUP($A9,'Return Data'!$B$7:$R$2292,12,0)</f>
        <v>29.100300000000001</v>
      </c>
      <c r="I9" s="66">
        <f>RANK(H9,H$8:H$10,0)</f>
        <v>2</v>
      </c>
      <c r="J9" s="65">
        <f>VLOOKUP($A9,'Return Data'!$B$7:$R$2292,13,0)</f>
        <v>57.2288</v>
      </c>
      <c r="K9" s="66">
        <f>RANK(J9,J$8:J$10,0)</f>
        <v>2</v>
      </c>
      <c r="L9" s="65">
        <f>VLOOKUP($A9,'Return Data'!$B$7:$R$2292,17,0)</f>
        <v>29.0122</v>
      </c>
      <c r="M9" s="66">
        <f>RANK(L9,L$8:L$10,0)</f>
        <v>3</v>
      </c>
      <c r="N9" s="65">
        <f>VLOOKUP($A9,'Return Data'!$B$7:$R$2292,14,0)</f>
        <v>21.568999999999999</v>
      </c>
      <c r="O9" s="66">
        <f>RANK(N9,N$8:N$10,0)</f>
        <v>3</v>
      </c>
      <c r="P9" s="65">
        <f>VLOOKUP($A9,'Return Data'!$B$7:$R$2292,15,0)</f>
        <v>17.031600000000001</v>
      </c>
      <c r="Q9" s="66">
        <f>RANK(P9,P$8:P$10,0)</f>
        <v>1</v>
      </c>
      <c r="R9" s="65">
        <f>VLOOKUP($A9,'Return Data'!$B$7:$R$2292,16,0)</f>
        <v>14.125</v>
      </c>
      <c r="S9" s="67">
        <f>RANK(R9,R$8:R$10,0)</f>
        <v>3</v>
      </c>
    </row>
    <row r="10" spans="1:20" x14ac:dyDescent="0.3">
      <c r="A10" s="63" t="s">
        <v>1857</v>
      </c>
      <c r="B10" s="64">
        <f>VLOOKUP($A10,'Return Data'!$B$7:$R$2292,3,0)</f>
        <v>44477</v>
      </c>
      <c r="C10" s="65">
        <f>VLOOKUP($A10,'Return Data'!$B$7:$R$2292,4,0)</f>
        <v>502.995117688184</v>
      </c>
      <c r="D10" s="65">
        <f>VLOOKUP($A10,'Return Data'!$B$7:$R$2292,10,0)</f>
        <v>12.732900000000001</v>
      </c>
      <c r="E10" s="66">
        <f>RANK(D10,D$8:D$10,0)</f>
        <v>1</v>
      </c>
      <c r="F10" s="65">
        <f>VLOOKUP($A10,'Return Data'!$B$7:$R$2292,11,0)</f>
        <v>27.731300000000001</v>
      </c>
      <c r="G10" s="66">
        <f>RANK(F10,F$8:F$10,0)</f>
        <v>1</v>
      </c>
      <c r="H10" s="65">
        <f>VLOOKUP($A10,'Return Data'!$B$7:$R$2292,12,0)</f>
        <v>41.378300000000003</v>
      </c>
      <c r="I10" s="66">
        <f>RANK(H10,H$8:H$10,0)</f>
        <v>1</v>
      </c>
      <c r="J10" s="65">
        <f>VLOOKUP($A10,'Return Data'!$B$7:$R$2292,13,0)</f>
        <v>84.486999999999995</v>
      </c>
      <c r="K10" s="66">
        <f>RANK(J10,J$8:J$10,0)</f>
        <v>1</v>
      </c>
      <c r="L10" s="65">
        <f>VLOOKUP($A10,'Return Data'!$B$7:$R$2292,17,0)</f>
        <v>42.8598</v>
      </c>
      <c r="M10" s="66">
        <f>RANK(L10,L$8:L$10,0)</f>
        <v>1</v>
      </c>
      <c r="N10" s="65">
        <f>VLOOKUP($A10,'Return Data'!$B$7:$R$2292,14,0)</f>
        <v>26.267199999999999</v>
      </c>
      <c r="O10" s="66">
        <f>RANK(N10,N$8:N$10,0)</f>
        <v>1</v>
      </c>
      <c r="P10" s="65">
        <f>VLOOKUP($A10,'Return Data'!$B$7:$R$2292,15,0)</f>
        <v>15.346</v>
      </c>
      <c r="Q10" s="66">
        <f>RANK(P10,P$8:P$10,0)</f>
        <v>3</v>
      </c>
      <c r="R10" s="65">
        <f>VLOOKUP($A10,'Return Data'!$B$7:$R$2292,16,0)</f>
        <v>18.747699999999998</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11.917233333333334</v>
      </c>
      <c r="E12" s="74"/>
      <c r="F12" s="75">
        <f>AVERAGE(F8:F10)</f>
        <v>23.414433333333335</v>
      </c>
      <c r="G12" s="74"/>
      <c r="H12" s="75">
        <f>AVERAGE(H8:H10)</f>
        <v>32.191566666666667</v>
      </c>
      <c r="I12" s="74"/>
      <c r="J12" s="75">
        <f>AVERAGE(J8:J10)</f>
        <v>65.555366666666671</v>
      </c>
      <c r="K12" s="74"/>
      <c r="L12" s="75">
        <f>AVERAGE(L8:L10)</f>
        <v>34.314600000000006</v>
      </c>
      <c r="M12" s="74"/>
      <c r="N12" s="75">
        <f>AVERAGE(N8:N10)</f>
        <v>23.140366666666665</v>
      </c>
      <c r="O12" s="74"/>
      <c r="P12" s="75">
        <f>AVERAGE(P8:P10)</f>
        <v>16.393433333333334</v>
      </c>
      <c r="Q12" s="74"/>
      <c r="R12" s="75">
        <f>AVERAGE(R8:R10)</f>
        <v>16.026966666666667</v>
      </c>
      <c r="S12" s="76"/>
    </row>
    <row r="13" spans="1:20" x14ac:dyDescent="0.3">
      <c r="A13" s="73" t="s">
        <v>28</v>
      </c>
      <c r="B13" s="74"/>
      <c r="C13" s="74"/>
      <c r="D13" s="75">
        <f>MIN(D8:D10)</f>
        <v>11.041499999999999</v>
      </c>
      <c r="E13" s="74"/>
      <c r="F13" s="75">
        <f>MIN(F8:F10)</f>
        <v>20.540199999999999</v>
      </c>
      <c r="G13" s="74"/>
      <c r="H13" s="75">
        <f>MIN(H8:H10)</f>
        <v>26.0961</v>
      </c>
      <c r="I13" s="74"/>
      <c r="J13" s="75">
        <f>MIN(J8:J10)</f>
        <v>54.950299999999999</v>
      </c>
      <c r="K13" s="74"/>
      <c r="L13" s="75">
        <f>MIN(L8:L10)</f>
        <v>29.0122</v>
      </c>
      <c r="M13" s="74"/>
      <c r="N13" s="75">
        <f>MIN(N8:N10)</f>
        <v>21.568999999999999</v>
      </c>
      <c r="O13" s="74"/>
      <c r="P13" s="75">
        <f>MIN(P8:P10)</f>
        <v>15.346</v>
      </c>
      <c r="Q13" s="74"/>
      <c r="R13" s="75">
        <f>MIN(R8:R10)</f>
        <v>14.125</v>
      </c>
      <c r="S13" s="76"/>
    </row>
    <row r="14" spans="1:20" ht="15" thickBot="1" x14ac:dyDescent="0.35">
      <c r="A14" s="77" t="s">
        <v>29</v>
      </c>
      <c r="B14" s="78"/>
      <c r="C14" s="78"/>
      <c r="D14" s="79">
        <f>MAX(D8:D10)</f>
        <v>12.732900000000001</v>
      </c>
      <c r="E14" s="78"/>
      <c r="F14" s="79">
        <f>MAX(F8:F10)</f>
        <v>27.731300000000001</v>
      </c>
      <c r="G14" s="78"/>
      <c r="H14" s="79">
        <f>MAX(H8:H10)</f>
        <v>41.378300000000003</v>
      </c>
      <c r="I14" s="78"/>
      <c r="J14" s="79">
        <f>MAX(J8:J10)</f>
        <v>84.486999999999995</v>
      </c>
      <c r="K14" s="78"/>
      <c r="L14" s="79">
        <f>MAX(L8:L10)</f>
        <v>42.8598</v>
      </c>
      <c r="M14" s="78"/>
      <c r="N14" s="79">
        <f>MAX(N8:N10)</f>
        <v>26.267199999999999</v>
      </c>
      <c r="O14" s="78"/>
      <c r="P14" s="79">
        <f>MAX(P8:P10)</f>
        <v>17.031600000000001</v>
      </c>
      <c r="Q14" s="78"/>
      <c r="R14" s="79">
        <f>MAX(R8:R10)</f>
        <v>18.747699999999998</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Data'!$B$7:$R$2292,3,0)</f>
        <v>44477</v>
      </c>
      <c r="C8" s="65">
        <f>VLOOKUP($A8,'Return Data'!$B$7:$R$2292,4,0)</f>
        <v>82.2774</v>
      </c>
      <c r="D8" s="65">
        <f>VLOOKUP($A8,'Return Data'!$B$7:$R$2292,10,0)</f>
        <v>12.1959</v>
      </c>
      <c r="E8" s="66">
        <f t="shared" ref="E8:E21" si="0">RANK(D8,D$8:D$21,0)</f>
        <v>11</v>
      </c>
      <c r="F8" s="65">
        <f>VLOOKUP($A8,'Return Data'!$B$7:$R$2292,11,0)</f>
        <v>24.015000000000001</v>
      </c>
      <c r="G8" s="66">
        <f t="shared" ref="G8:G21" si="1">RANK(F8,F$8:F$21,0)</f>
        <v>8</v>
      </c>
      <c r="H8" s="65">
        <f>VLOOKUP($A8,'Return Data'!$B$7:$R$2292,12,0)</f>
        <v>34.885199999999998</v>
      </c>
      <c r="I8" s="66">
        <f t="shared" ref="I8:I21" si="2">RANK(H8,H$8:H$21,0)</f>
        <v>6</v>
      </c>
      <c r="J8" s="65">
        <f>VLOOKUP($A8,'Return Data'!$B$7:$R$2292,13,0)</f>
        <v>67.332899999999995</v>
      </c>
      <c r="K8" s="66">
        <f t="shared" ref="K8:K21" si="3">RANK(J8,J$8:J$21,0)</f>
        <v>5</v>
      </c>
      <c r="L8" s="65">
        <f>VLOOKUP($A8,'Return Data'!$B$7:$R$2292,17,0)</f>
        <v>32.607700000000001</v>
      </c>
      <c r="M8" s="66">
        <f t="shared" ref="M8:M21" si="4">RANK(L8,L$8:L$21,0)</f>
        <v>6</v>
      </c>
      <c r="N8" s="65">
        <f>VLOOKUP($A8,'Return Data'!$B$7:$R$2292,14,0)</f>
        <v>16.4937</v>
      </c>
      <c r="O8" s="66">
        <f t="shared" ref="O8:O19" si="5">RANK(N8,N$8:N$21,0)</f>
        <v>12</v>
      </c>
      <c r="P8" s="65">
        <f>VLOOKUP($A8,'Return Data'!$B$7:$R$2292,15,0)</f>
        <v>10.5291</v>
      </c>
      <c r="Q8" s="66">
        <f>RANK(P8,P$8:P$21,0)</f>
        <v>12</v>
      </c>
      <c r="R8" s="65">
        <f>VLOOKUP($A8,'Return Data'!$B$7:$R$2292,16,0)</f>
        <v>18.589300000000001</v>
      </c>
      <c r="S8" s="67">
        <f t="shared" ref="S8:S21" si="6">RANK(R8,R$8:R$21,0)</f>
        <v>4</v>
      </c>
    </row>
    <row r="9" spans="1:19" s="68" customFormat="1" x14ac:dyDescent="0.3">
      <c r="A9" s="63" t="s">
        <v>12</v>
      </c>
      <c r="B9" s="64">
        <f>VLOOKUP($A9,'Return Data'!$B$7:$R$2292,3,0)</f>
        <v>44477</v>
      </c>
      <c r="C9" s="65">
        <f>VLOOKUP($A9,'Return Data'!$B$7:$R$2292,4,0)</f>
        <v>474.00200000000001</v>
      </c>
      <c r="D9" s="65">
        <f>VLOOKUP($A9,'Return Data'!$B$7:$R$2292,10,0)</f>
        <v>13.7918</v>
      </c>
      <c r="E9" s="66">
        <f t="shared" si="0"/>
        <v>7</v>
      </c>
      <c r="F9" s="65">
        <f>VLOOKUP($A9,'Return Data'!$B$7:$R$2292,11,0)</f>
        <v>25.296600000000002</v>
      </c>
      <c r="G9" s="66">
        <f t="shared" si="1"/>
        <v>6</v>
      </c>
      <c r="H9" s="65">
        <f>VLOOKUP($A9,'Return Data'!$B$7:$R$2292,12,0)</f>
        <v>31.741900000000001</v>
      </c>
      <c r="I9" s="66">
        <f t="shared" si="2"/>
        <v>8</v>
      </c>
      <c r="J9" s="65">
        <f>VLOOKUP($A9,'Return Data'!$B$7:$R$2292,13,0)</f>
        <v>60.2956</v>
      </c>
      <c r="K9" s="66">
        <f t="shared" si="3"/>
        <v>9</v>
      </c>
      <c r="L9" s="65">
        <f>VLOOKUP($A9,'Return Data'!$B$7:$R$2292,17,0)</f>
        <v>29.494199999999999</v>
      </c>
      <c r="M9" s="66">
        <f t="shared" si="4"/>
        <v>11</v>
      </c>
      <c r="N9" s="65">
        <f>VLOOKUP($A9,'Return Data'!$B$7:$R$2292,14,0)</f>
        <v>18.706299999999999</v>
      </c>
      <c r="O9" s="66">
        <f t="shared" si="5"/>
        <v>10</v>
      </c>
      <c r="P9" s="65">
        <f>VLOOKUP($A9,'Return Data'!$B$7:$R$2292,15,0)</f>
        <v>14.9412</v>
      </c>
      <c r="Q9" s="66">
        <f>RANK(P9,P$8:P$21,0)</f>
        <v>8</v>
      </c>
      <c r="R9" s="65">
        <f>VLOOKUP($A9,'Return Data'!$B$7:$R$2292,16,0)</f>
        <v>17.309200000000001</v>
      </c>
      <c r="S9" s="67">
        <f t="shared" si="6"/>
        <v>8</v>
      </c>
    </row>
    <row r="10" spans="1:19" s="68" customFormat="1" x14ac:dyDescent="0.3">
      <c r="A10" s="63" t="s">
        <v>13</v>
      </c>
      <c r="B10" s="64">
        <f>VLOOKUP($A10,'Return Data'!$B$7:$R$2292,3,0)</f>
        <v>44477</v>
      </c>
      <c r="C10" s="65">
        <f>VLOOKUP($A10,'Return Data'!$B$7:$R$2292,4,0)</f>
        <v>267.94</v>
      </c>
      <c r="D10" s="65">
        <f>VLOOKUP($A10,'Return Data'!$B$7:$R$2292,10,0)</f>
        <v>16.283300000000001</v>
      </c>
      <c r="E10" s="66">
        <f t="shared" si="0"/>
        <v>1</v>
      </c>
      <c r="F10" s="65">
        <f>VLOOKUP($A10,'Return Data'!$B$7:$R$2292,11,0)</f>
        <v>26.536000000000001</v>
      </c>
      <c r="G10" s="66">
        <f t="shared" si="1"/>
        <v>4</v>
      </c>
      <c r="H10" s="65">
        <f>VLOOKUP($A10,'Return Data'!$B$7:$R$2292,12,0)</f>
        <v>35.734499999999997</v>
      </c>
      <c r="I10" s="66">
        <f t="shared" si="2"/>
        <v>5</v>
      </c>
      <c r="J10" s="65">
        <f>VLOOKUP($A10,'Return Data'!$B$7:$R$2292,13,0)</f>
        <v>66.712299999999999</v>
      </c>
      <c r="K10" s="66">
        <f t="shared" si="3"/>
        <v>6</v>
      </c>
      <c r="L10" s="65">
        <f>VLOOKUP($A10,'Return Data'!$B$7:$R$2292,17,0)</f>
        <v>36.315199999999997</v>
      </c>
      <c r="M10" s="66">
        <f t="shared" si="4"/>
        <v>2</v>
      </c>
      <c r="N10" s="65">
        <f>VLOOKUP($A10,'Return Data'!$B$7:$R$2292,14,0)</f>
        <v>21.564</v>
      </c>
      <c r="O10" s="66">
        <f t="shared" si="5"/>
        <v>7</v>
      </c>
      <c r="P10" s="65">
        <f>VLOOKUP($A10,'Return Data'!$B$7:$R$2292,15,0)</f>
        <v>15.4491</v>
      </c>
      <c r="Q10" s="66">
        <f>RANK(P10,P$8:P$21,0)</f>
        <v>6</v>
      </c>
      <c r="R10" s="65">
        <f>VLOOKUP($A10,'Return Data'!$B$7:$R$2292,16,0)</f>
        <v>19.0489</v>
      </c>
      <c r="S10" s="67">
        <f t="shared" si="6"/>
        <v>3</v>
      </c>
    </row>
    <row r="11" spans="1:19" s="68" customFormat="1" x14ac:dyDescent="0.3">
      <c r="A11" s="63" t="s">
        <v>14</v>
      </c>
      <c r="B11" s="64">
        <f>VLOOKUP($A11,'Return Data'!$B$7:$R$2292,3,0)</f>
        <v>44477</v>
      </c>
      <c r="C11" s="65">
        <f>VLOOKUP($A11,'Return Data'!$B$7:$R$2292,4,0)</f>
        <v>16.89</v>
      </c>
      <c r="D11" s="65">
        <f>VLOOKUP($A11,'Return Data'!$B$7:$R$2292,10,0)</f>
        <v>12.976599999999999</v>
      </c>
      <c r="E11" s="66">
        <f t="shared" si="0"/>
        <v>10</v>
      </c>
      <c r="F11" s="65">
        <f>VLOOKUP($A11,'Return Data'!$B$7:$R$2292,11,0)</f>
        <v>23.645700000000001</v>
      </c>
      <c r="G11" s="66">
        <f t="shared" si="1"/>
        <v>9</v>
      </c>
      <c r="H11" s="65">
        <f>VLOOKUP($A11,'Return Data'!$B$7:$R$2292,12,0)</f>
        <v>33.8352</v>
      </c>
      <c r="I11" s="66">
        <f t="shared" si="2"/>
        <v>7</v>
      </c>
      <c r="J11" s="65">
        <f>VLOOKUP($A11,'Return Data'!$B$7:$R$2292,13,0)</f>
        <v>60.704099999999997</v>
      </c>
      <c r="K11" s="66">
        <f t="shared" si="3"/>
        <v>8</v>
      </c>
      <c r="L11" s="65">
        <f>VLOOKUP($A11,'Return Data'!$B$7:$R$2292,17,0)</f>
        <v>29.7392</v>
      </c>
      <c r="M11" s="66">
        <f t="shared" si="4"/>
        <v>9</v>
      </c>
      <c r="N11" s="65">
        <f>VLOOKUP($A11,'Return Data'!$B$7:$R$2292,14,0)</f>
        <v>19.1508</v>
      </c>
      <c r="O11" s="66">
        <f t="shared" si="5"/>
        <v>9</v>
      </c>
      <c r="P11" s="65"/>
      <c r="Q11" s="66"/>
      <c r="R11" s="65">
        <f>VLOOKUP($A11,'Return Data'!$B$7:$R$2292,16,0)</f>
        <v>18.185199999999998</v>
      </c>
      <c r="S11" s="67">
        <f t="shared" si="6"/>
        <v>6</v>
      </c>
    </row>
    <row r="12" spans="1:19" s="68" customFormat="1" x14ac:dyDescent="0.3">
      <c r="A12" s="63" t="s">
        <v>15</v>
      </c>
      <c r="B12" s="64">
        <f>VLOOKUP($A12,'Return Data'!$B$7:$R$2292,3,0)</f>
        <v>44477</v>
      </c>
      <c r="C12" s="65">
        <f>VLOOKUP($A12,'Return Data'!$B$7:$R$2292,4,0)</f>
        <v>95</v>
      </c>
      <c r="D12" s="65">
        <f>VLOOKUP($A12,'Return Data'!$B$7:$R$2292,10,0)</f>
        <v>13.772500000000001</v>
      </c>
      <c r="E12" s="66">
        <f t="shared" si="0"/>
        <v>8</v>
      </c>
      <c r="F12" s="65">
        <f>VLOOKUP($A12,'Return Data'!$B$7:$R$2292,11,0)</f>
        <v>30.119199999999999</v>
      </c>
      <c r="G12" s="66">
        <f t="shared" si="1"/>
        <v>1</v>
      </c>
      <c r="H12" s="65">
        <f>VLOOKUP($A12,'Return Data'!$B$7:$R$2292,12,0)</f>
        <v>51.5152</v>
      </c>
      <c r="I12" s="66">
        <f t="shared" si="2"/>
        <v>1</v>
      </c>
      <c r="J12" s="65">
        <f>VLOOKUP($A12,'Return Data'!$B$7:$R$2292,13,0)</f>
        <v>95.997500000000002</v>
      </c>
      <c r="K12" s="66">
        <f t="shared" si="3"/>
        <v>1</v>
      </c>
      <c r="L12" s="65">
        <f>VLOOKUP($A12,'Return Data'!$B$7:$R$2292,17,0)</f>
        <v>41.944699999999997</v>
      </c>
      <c r="M12" s="66">
        <f t="shared" si="4"/>
        <v>1</v>
      </c>
      <c r="N12" s="65">
        <f>VLOOKUP($A12,'Return Data'!$B$7:$R$2292,14,0)</f>
        <v>24.9574</v>
      </c>
      <c r="O12" s="66">
        <f t="shared" si="5"/>
        <v>2</v>
      </c>
      <c r="P12" s="65">
        <f>VLOOKUP($A12,'Return Data'!$B$7:$R$2292,15,0)</f>
        <v>18.096299999999999</v>
      </c>
      <c r="Q12" s="66">
        <f t="shared" ref="Q12:Q19" si="7">RANK(P12,P$8:P$21,0)</f>
        <v>1</v>
      </c>
      <c r="R12" s="65">
        <f>VLOOKUP($A12,'Return Data'!$B$7:$R$2292,16,0)</f>
        <v>18.212700000000002</v>
      </c>
      <c r="S12" s="67">
        <f t="shared" si="6"/>
        <v>5</v>
      </c>
    </row>
    <row r="13" spans="1:19" s="68" customFormat="1" x14ac:dyDescent="0.3">
      <c r="A13" s="63" t="s">
        <v>16</v>
      </c>
      <c r="B13" s="64">
        <f>VLOOKUP($A13,'Return Data'!$B$7:$R$2292,3,0)</f>
        <v>44477</v>
      </c>
      <c r="C13" s="65">
        <f>VLOOKUP($A13,'Return Data'!$B$7:$R$2292,4,0)</f>
        <v>19.468900000000001</v>
      </c>
      <c r="D13" s="65">
        <f>VLOOKUP($A13,'Return Data'!$B$7:$R$2292,10,0)</f>
        <v>11.632999999999999</v>
      </c>
      <c r="E13" s="66">
        <f t="shared" si="0"/>
        <v>12</v>
      </c>
      <c r="F13" s="65">
        <f>VLOOKUP($A13,'Return Data'!$B$7:$R$2292,11,0)</f>
        <v>21.7331</v>
      </c>
      <c r="G13" s="66">
        <f t="shared" si="1"/>
        <v>12</v>
      </c>
      <c r="H13" s="65">
        <f>VLOOKUP($A13,'Return Data'!$B$7:$R$2292,12,0)</f>
        <v>25.995200000000001</v>
      </c>
      <c r="I13" s="66">
        <f t="shared" si="2"/>
        <v>12</v>
      </c>
      <c r="J13" s="65">
        <f>VLOOKUP($A13,'Return Data'!$B$7:$R$2292,13,0)</f>
        <v>55.786099999999998</v>
      </c>
      <c r="K13" s="66">
        <f t="shared" si="3"/>
        <v>12</v>
      </c>
      <c r="L13" s="65">
        <f>VLOOKUP($A13,'Return Data'!$B$7:$R$2292,17,0)</f>
        <v>28.1067</v>
      </c>
      <c r="M13" s="66">
        <f t="shared" si="4"/>
        <v>12</v>
      </c>
      <c r="N13" s="65">
        <f>VLOOKUP($A13,'Return Data'!$B$7:$R$2292,14,0)</f>
        <v>16.978100000000001</v>
      </c>
      <c r="O13" s="66">
        <f t="shared" si="5"/>
        <v>11</v>
      </c>
      <c r="P13" s="65">
        <f>VLOOKUP($A13,'Return Data'!$B$7:$R$2292,15,0)</f>
        <v>10.9146</v>
      </c>
      <c r="Q13" s="66">
        <f t="shared" si="7"/>
        <v>11</v>
      </c>
      <c r="R13" s="65">
        <f>VLOOKUP($A13,'Return Data'!$B$7:$R$2292,16,0)</f>
        <v>11.559799999999999</v>
      </c>
      <c r="S13" s="67">
        <f t="shared" si="6"/>
        <v>14</v>
      </c>
    </row>
    <row r="14" spans="1:19" s="68" customFormat="1" x14ac:dyDescent="0.3">
      <c r="A14" s="63" t="s">
        <v>17</v>
      </c>
      <c r="B14" s="64">
        <f>VLOOKUP($A14,'Return Data'!$B$7:$R$2292,3,0)</f>
        <v>44477</v>
      </c>
      <c r="C14" s="65">
        <f>VLOOKUP($A14,'Return Data'!$B$7:$R$2292,4,0)</f>
        <v>56.523600000000002</v>
      </c>
      <c r="D14" s="65">
        <f>VLOOKUP($A14,'Return Data'!$B$7:$R$2292,10,0)</f>
        <v>13.8194</v>
      </c>
      <c r="E14" s="66">
        <f t="shared" si="0"/>
        <v>6</v>
      </c>
      <c r="F14" s="65">
        <f>VLOOKUP($A14,'Return Data'!$B$7:$R$2292,11,0)</f>
        <v>22.344899999999999</v>
      </c>
      <c r="G14" s="66">
        <f t="shared" si="1"/>
        <v>10</v>
      </c>
      <c r="H14" s="65">
        <f>VLOOKUP($A14,'Return Data'!$B$7:$R$2292,12,0)</f>
        <v>30.880700000000001</v>
      </c>
      <c r="I14" s="66">
        <f t="shared" si="2"/>
        <v>10</v>
      </c>
      <c r="J14" s="65">
        <f>VLOOKUP($A14,'Return Data'!$B$7:$R$2292,13,0)</f>
        <v>68.654200000000003</v>
      </c>
      <c r="K14" s="66">
        <f t="shared" si="3"/>
        <v>4</v>
      </c>
      <c r="L14" s="65">
        <f>VLOOKUP($A14,'Return Data'!$B$7:$R$2292,17,0)</f>
        <v>29.5837</v>
      </c>
      <c r="M14" s="66">
        <f t="shared" si="4"/>
        <v>10</v>
      </c>
      <c r="N14" s="65">
        <f>VLOOKUP($A14,'Return Data'!$B$7:$R$2292,14,0)</f>
        <v>23.5472</v>
      </c>
      <c r="O14" s="66">
        <f t="shared" si="5"/>
        <v>3</v>
      </c>
      <c r="P14" s="65">
        <f>VLOOKUP($A14,'Return Data'!$B$7:$R$2292,15,0)</f>
        <v>15.6578</v>
      </c>
      <c r="Q14" s="66">
        <f t="shared" si="7"/>
        <v>4</v>
      </c>
      <c r="R14" s="65">
        <f>VLOOKUP($A14,'Return Data'!$B$7:$R$2292,16,0)</f>
        <v>16.7895</v>
      </c>
      <c r="S14" s="67">
        <f t="shared" si="6"/>
        <v>9</v>
      </c>
    </row>
    <row r="15" spans="1:19" s="68" customFormat="1" x14ac:dyDescent="0.3">
      <c r="A15" s="63" t="s">
        <v>18</v>
      </c>
      <c r="B15" s="64">
        <f>VLOOKUP($A15,'Return Data'!$B$7:$R$2292,3,0)</f>
        <v>44477</v>
      </c>
      <c r="C15" s="65">
        <f>VLOOKUP($A15,'Return Data'!$B$7:$R$2292,4,0)</f>
        <v>63.470999999999997</v>
      </c>
      <c r="D15" s="65">
        <f>VLOOKUP($A15,'Return Data'!$B$7:$R$2292,10,0)</f>
        <v>15.0441</v>
      </c>
      <c r="E15" s="66">
        <f t="shared" si="0"/>
        <v>2</v>
      </c>
      <c r="F15" s="65">
        <f>VLOOKUP($A15,'Return Data'!$B$7:$R$2292,11,0)</f>
        <v>26.7316</v>
      </c>
      <c r="G15" s="66">
        <f t="shared" si="1"/>
        <v>3</v>
      </c>
      <c r="H15" s="65">
        <f>VLOOKUP($A15,'Return Data'!$B$7:$R$2292,12,0)</f>
        <v>38.202800000000003</v>
      </c>
      <c r="I15" s="66">
        <f t="shared" si="2"/>
        <v>3</v>
      </c>
      <c r="J15" s="65">
        <f>VLOOKUP($A15,'Return Data'!$B$7:$R$2292,13,0)</f>
        <v>66.555599999999998</v>
      </c>
      <c r="K15" s="66">
        <f t="shared" si="3"/>
        <v>7</v>
      </c>
      <c r="L15" s="65">
        <f>VLOOKUP($A15,'Return Data'!$B$7:$R$2292,17,0)</f>
        <v>34.495800000000003</v>
      </c>
      <c r="M15" s="66">
        <f t="shared" si="4"/>
        <v>4</v>
      </c>
      <c r="N15" s="65">
        <f>VLOOKUP($A15,'Return Data'!$B$7:$R$2292,14,0)</f>
        <v>22.9831</v>
      </c>
      <c r="O15" s="66">
        <f t="shared" si="5"/>
        <v>4</v>
      </c>
      <c r="P15" s="65">
        <f>VLOOKUP($A15,'Return Data'!$B$7:$R$2292,15,0)</f>
        <v>15.853</v>
      </c>
      <c r="Q15" s="66">
        <f t="shared" si="7"/>
        <v>3</v>
      </c>
      <c r="R15" s="65">
        <f>VLOOKUP($A15,'Return Data'!$B$7:$R$2292,16,0)</f>
        <v>20.5932</v>
      </c>
      <c r="S15" s="67">
        <f t="shared" si="6"/>
        <v>2</v>
      </c>
    </row>
    <row r="16" spans="1:19" s="68" customFormat="1" x14ac:dyDescent="0.3">
      <c r="A16" s="63" t="s">
        <v>19</v>
      </c>
      <c r="B16" s="64">
        <f>VLOOKUP($A16,'Return Data'!$B$7:$R$2292,3,0)</f>
        <v>44477</v>
      </c>
      <c r="C16" s="65">
        <f>VLOOKUP($A16,'Return Data'!$B$7:$R$2292,4,0)</f>
        <v>133.56800000000001</v>
      </c>
      <c r="D16" s="65">
        <f>VLOOKUP($A16,'Return Data'!$B$7:$R$2292,10,0)</f>
        <v>14.4832</v>
      </c>
      <c r="E16" s="66">
        <f t="shared" si="0"/>
        <v>4</v>
      </c>
      <c r="F16" s="65">
        <f>VLOOKUP($A16,'Return Data'!$B$7:$R$2292,11,0)</f>
        <v>29.045300000000001</v>
      </c>
      <c r="G16" s="66">
        <f t="shared" si="1"/>
        <v>2</v>
      </c>
      <c r="H16" s="65">
        <f>VLOOKUP($A16,'Return Data'!$B$7:$R$2292,12,0)</f>
        <v>37.4818</v>
      </c>
      <c r="I16" s="66">
        <f t="shared" si="2"/>
        <v>4</v>
      </c>
      <c r="J16" s="65">
        <f>VLOOKUP($A16,'Return Data'!$B$7:$R$2292,13,0)</f>
        <v>72.311300000000003</v>
      </c>
      <c r="K16" s="66">
        <f t="shared" si="3"/>
        <v>3</v>
      </c>
      <c r="L16" s="65">
        <f>VLOOKUP($A16,'Return Data'!$B$7:$R$2292,17,0)</f>
        <v>34.381100000000004</v>
      </c>
      <c r="M16" s="66">
        <f t="shared" si="4"/>
        <v>5</v>
      </c>
      <c r="N16" s="65">
        <f>VLOOKUP($A16,'Return Data'!$B$7:$R$2292,14,0)</f>
        <v>25.532900000000001</v>
      </c>
      <c r="O16" s="66">
        <f t="shared" si="5"/>
        <v>1</v>
      </c>
      <c r="P16" s="65">
        <f>VLOOKUP($A16,'Return Data'!$B$7:$R$2292,15,0)</f>
        <v>17.146699999999999</v>
      </c>
      <c r="Q16" s="66">
        <f t="shared" si="7"/>
        <v>2</v>
      </c>
      <c r="R16" s="65">
        <f>VLOOKUP($A16,'Return Data'!$B$7:$R$2292,16,0)</f>
        <v>16.751300000000001</v>
      </c>
      <c r="S16" s="67">
        <f t="shared" si="6"/>
        <v>10</v>
      </c>
    </row>
    <row r="17" spans="1:21" s="68" customFormat="1" x14ac:dyDescent="0.3">
      <c r="A17" s="63" t="s">
        <v>20</v>
      </c>
      <c r="B17" s="64">
        <f>VLOOKUP($A17,'Return Data'!$B$7:$R$2292,3,0)</f>
        <v>44477</v>
      </c>
      <c r="C17" s="65">
        <f>VLOOKUP($A17,'Return Data'!$B$7:$R$2292,4,0)</f>
        <v>78.900000000000006</v>
      </c>
      <c r="D17" s="65">
        <f>VLOOKUP($A17,'Return Data'!$B$7:$R$2292,10,0)</f>
        <v>7.9786999999999999</v>
      </c>
      <c r="E17" s="66">
        <f t="shared" si="0"/>
        <v>14</v>
      </c>
      <c r="F17" s="65">
        <f>VLOOKUP($A17,'Return Data'!$B$7:$R$2292,11,0)</f>
        <v>16.492000000000001</v>
      </c>
      <c r="G17" s="66">
        <f t="shared" si="1"/>
        <v>14</v>
      </c>
      <c r="H17" s="65">
        <f>VLOOKUP($A17,'Return Data'!$B$7:$R$2292,12,0)</f>
        <v>22.572600000000001</v>
      </c>
      <c r="I17" s="66">
        <f t="shared" si="2"/>
        <v>14</v>
      </c>
      <c r="J17" s="65">
        <f>VLOOKUP($A17,'Return Data'!$B$7:$R$2292,13,0)</f>
        <v>52.257800000000003</v>
      </c>
      <c r="K17" s="66">
        <f t="shared" si="3"/>
        <v>13</v>
      </c>
      <c r="L17" s="65">
        <f>VLOOKUP($A17,'Return Data'!$B$7:$R$2292,17,0)</f>
        <v>25.352799999999998</v>
      </c>
      <c r="M17" s="66">
        <f t="shared" si="4"/>
        <v>14</v>
      </c>
      <c r="N17" s="65">
        <f>VLOOKUP($A17,'Return Data'!$B$7:$R$2292,14,0)</f>
        <v>15.265700000000001</v>
      </c>
      <c r="O17" s="66">
        <f t="shared" si="5"/>
        <v>13</v>
      </c>
      <c r="P17" s="65">
        <f>VLOOKUP($A17,'Return Data'!$B$7:$R$2292,15,0)</f>
        <v>11.425000000000001</v>
      </c>
      <c r="Q17" s="66">
        <f t="shared" si="7"/>
        <v>10</v>
      </c>
      <c r="R17" s="65">
        <f>VLOOKUP($A17,'Return Data'!$B$7:$R$2292,16,0)</f>
        <v>14.1736</v>
      </c>
      <c r="S17" s="67">
        <f t="shared" si="6"/>
        <v>13</v>
      </c>
    </row>
    <row r="18" spans="1:21" s="68" customFormat="1" x14ac:dyDescent="0.3">
      <c r="A18" s="63" t="s">
        <v>21</v>
      </c>
      <c r="B18" s="64">
        <f>VLOOKUP($A18,'Return Data'!$B$7:$R$2292,3,0)</f>
        <v>44477</v>
      </c>
      <c r="C18" s="65">
        <f>VLOOKUP($A18,'Return Data'!$B$7:$R$2292,4,0)</f>
        <v>217.8237</v>
      </c>
      <c r="D18" s="65">
        <f>VLOOKUP($A18,'Return Data'!$B$7:$R$2292,10,0)</f>
        <v>14.605700000000001</v>
      </c>
      <c r="E18" s="66">
        <f t="shared" si="0"/>
        <v>3</v>
      </c>
      <c r="F18" s="65">
        <f>VLOOKUP($A18,'Return Data'!$B$7:$R$2292,11,0)</f>
        <v>22.130299999999998</v>
      </c>
      <c r="G18" s="66">
        <f t="shared" si="1"/>
        <v>11</v>
      </c>
      <c r="H18" s="65">
        <f>VLOOKUP($A18,'Return Data'!$B$7:$R$2292,12,0)</f>
        <v>25.903300000000002</v>
      </c>
      <c r="I18" s="66">
        <f t="shared" si="2"/>
        <v>13</v>
      </c>
      <c r="J18" s="65">
        <f>VLOOKUP($A18,'Return Data'!$B$7:$R$2292,13,0)</f>
        <v>47.8934</v>
      </c>
      <c r="K18" s="66">
        <f t="shared" si="3"/>
        <v>14</v>
      </c>
      <c r="L18" s="65">
        <f>VLOOKUP($A18,'Return Data'!$B$7:$R$2292,17,0)</f>
        <v>26.2928</v>
      </c>
      <c r="M18" s="66">
        <f t="shared" si="4"/>
        <v>13</v>
      </c>
      <c r="N18" s="65">
        <f>VLOOKUP($A18,'Return Data'!$B$7:$R$2292,14,0)</f>
        <v>19.650600000000001</v>
      </c>
      <c r="O18" s="66">
        <f t="shared" si="5"/>
        <v>8</v>
      </c>
      <c r="P18" s="65">
        <f>VLOOKUP($A18,'Return Data'!$B$7:$R$2292,15,0)</f>
        <v>15.202</v>
      </c>
      <c r="Q18" s="66">
        <f t="shared" si="7"/>
        <v>7</v>
      </c>
      <c r="R18" s="65">
        <f>VLOOKUP($A18,'Return Data'!$B$7:$R$2292,16,0)</f>
        <v>18.069500000000001</v>
      </c>
      <c r="S18" s="67">
        <f t="shared" si="6"/>
        <v>7</v>
      </c>
    </row>
    <row r="19" spans="1:21" s="68" customFormat="1" x14ac:dyDescent="0.3">
      <c r="A19" s="63" t="s">
        <v>24</v>
      </c>
      <c r="B19" s="64">
        <f>VLOOKUP($A19,'Return Data'!$B$7:$R$2292,3,0)</f>
        <v>44477</v>
      </c>
      <c r="C19" s="65">
        <f>VLOOKUP($A19,'Return Data'!$B$7:$R$2292,4,0)</f>
        <v>427.42340000000002</v>
      </c>
      <c r="D19" s="65">
        <f>VLOOKUP($A19,'Return Data'!$B$7:$R$2292,10,0)</f>
        <v>13.4414</v>
      </c>
      <c r="E19" s="66">
        <f t="shared" si="0"/>
        <v>9</v>
      </c>
      <c r="F19" s="65">
        <f>VLOOKUP($A19,'Return Data'!$B$7:$R$2292,11,0)</f>
        <v>26.3612</v>
      </c>
      <c r="G19" s="66">
        <f t="shared" si="1"/>
        <v>5</v>
      </c>
      <c r="H19" s="65">
        <f>VLOOKUP($A19,'Return Data'!$B$7:$R$2292,12,0)</f>
        <v>41.591500000000003</v>
      </c>
      <c r="I19" s="66">
        <f t="shared" si="2"/>
        <v>2</v>
      </c>
      <c r="J19" s="65">
        <f>VLOOKUP($A19,'Return Data'!$B$7:$R$2292,13,0)</f>
        <v>85.617999999999995</v>
      </c>
      <c r="K19" s="66">
        <f t="shared" si="3"/>
        <v>2</v>
      </c>
      <c r="L19" s="65">
        <f>VLOOKUP($A19,'Return Data'!$B$7:$R$2292,17,0)</f>
        <v>35.272799999999997</v>
      </c>
      <c r="M19" s="66">
        <f t="shared" si="4"/>
        <v>3</v>
      </c>
      <c r="N19" s="65">
        <f>VLOOKUP($A19,'Return Data'!$B$7:$R$2292,14,0)</f>
        <v>21.6831</v>
      </c>
      <c r="O19" s="66">
        <f t="shared" si="5"/>
        <v>6</v>
      </c>
      <c r="P19" s="65">
        <f>VLOOKUP($A19,'Return Data'!$B$7:$R$2292,15,0)</f>
        <v>13.8741</v>
      </c>
      <c r="Q19" s="66">
        <f t="shared" si="7"/>
        <v>9</v>
      </c>
      <c r="R19" s="65">
        <f>VLOOKUP($A19,'Return Data'!$B$7:$R$2292,16,0)</f>
        <v>14.9475</v>
      </c>
      <c r="S19" s="67">
        <f t="shared" si="6"/>
        <v>11</v>
      </c>
    </row>
    <row r="20" spans="1:21" s="68" customFormat="1" x14ac:dyDescent="0.3">
      <c r="A20" s="63" t="s">
        <v>25</v>
      </c>
      <c r="B20" s="64">
        <f>VLOOKUP($A20,'Return Data'!$B$7:$R$2292,3,0)</f>
        <v>44477</v>
      </c>
      <c r="C20" s="65">
        <f>VLOOKUP($A20,'Return Data'!$B$7:$R$2292,4,0)</f>
        <v>17.420000000000002</v>
      </c>
      <c r="D20" s="65">
        <f>VLOOKUP($A20,'Return Data'!$B$7:$R$2292,10,0)</f>
        <v>14.1547</v>
      </c>
      <c r="E20" s="66">
        <f t="shared" si="0"/>
        <v>5</v>
      </c>
      <c r="F20" s="65">
        <f>VLOOKUP($A20,'Return Data'!$B$7:$R$2292,11,0)</f>
        <v>24.162500000000001</v>
      </c>
      <c r="G20" s="66">
        <f t="shared" si="1"/>
        <v>7</v>
      </c>
      <c r="H20" s="65">
        <f>VLOOKUP($A20,'Return Data'!$B$7:$R$2292,12,0)</f>
        <v>30.977399999999999</v>
      </c>
      <c r="I20" s="66">
        <f t="shared" si="2"/>
        <v>9</v>
      </c>
      <c r="J20" s="65">
        <f>VLOOKUP($A20,'Return Data'!$B$7:$R$2292,13,0)</f>
        <v>59.963299999999997</v>
      </c>
      <c r="K20" s="66">
        <f t="shared" si="3"/>
        <v>10</v>
      </c>
      <c r="L20" s="65">
        <f>VLOOKUP($A20,'Return Data'!$B$7:$R$2292,17,0)</f>
        <v>32.2149</v>
      </c>
      <c r="M20" s="66">
        <f t="shared" si="4"/>
        <v>8</v>
      </c>
      <c r="N20" s="65"/>
      <c r="O20" s="66"/>
      <c r="P20" s="65"/>
      <c r="Q20" s="66"/>
      <c r="R20" s="65">
        <f>VLOOKUP($A20,'Return Data'!$B$7:$R$2292,16,0)</f>
        <v>21.5519</v>
      </c>
      <c r="S20" s="67">
        <f t="shared" si="6"/>
        <v>1</v>
      </c>
    </row>
    <row r="21" spans="1:21" s="68" customFormat="1" x14ac:dyDescent="0.3">
      <c r="A21" s="63" t="s">
        <v>26</v>
      </c>
      <c r="B21" s="64">
        <f>VLOOKUP($A21,'Return Data'!$B$7:$R$2292,3,0)</f>
        <v>44477</v>
      </c>
      <c r="C21" s="65">
        <f>VLOOKUP($A21,'Return Data'!$B$7:$R$2292,4,0)</f>
        <v>108.1326</v>
      </c>
      <c r="D21" s="65">
        <f>VLOOKUP($A21,'Return Data'!$B$7:$R$2292,10,0)</f>
        <v>10.6465</v>
      </c>
      <c r="E21" s="66">
        <f t="shared" si="0"/>
        <v>13</v>
      </c>
      <c r="F21" s="65">
        <f>VLOOKUP($A21,'Return Data'!$B$7:$R$2292,11,0)</f>
        <v>21.582999999999998</v>
      </c>
      <c r="G21" s="66">
        <f t="shared" si="1"/>
        <v>13</v>
      </c>
      <c r="H21" s="65">
        <f>VLOOKUP($A21,'Return Data'!$B$7:$R$2292,12,0)</f>
        <v>27.693300000000001</v>
      </c>
      <c r="I21" s="66">
        <f t="shared" si="2"/>
        <v>11</v>
      </c>
      <c r="J21" s="65">
        <f>VLOOKUP($A21,'Return Data'!$B$7:$R$2292,13,0)</f>
        <v>59.583599999999997</v>
      </c>
      <c r="K21" s="66">
        <f t="shared" si="3"/>
        <v>11</v>
      </c>
      <c r="L21" s="65">
        <f>VLOOKUP($A21,'Return Data'!$B$7:$R$2292,17,0)</f>
        <v>32.604900000000001</v>
      </c>
      <c r="M21" s="66">
        <f t="shared" si="4"/>
        <v>7</v>
      </c>
      <c r="N21" s="65">
        <f>VLOOKUP($A21,'Return Data'!$B$7:$R$2292,14,0)</f>
        <v>22.875599999999999</v>
      </c>
      <c r="O21" s="66">
        <f>RANK(N21,N$8:N$21,0)</f>
        <v>5</v>
      </c>
      <c r="P21" s="65">
        <f>VLOOKUP($A21,'Return Data'!$B$7:$R$2292,15,0)</f>
        <v>15.6022</v>
      </c>
      <c r="Q21" s="66">
        <f>RANK(P21,P$8:P$21,0)</f>
        <v>5</v>
      </c>
      <c r="R21" s="65">
        <f>VLOOKUP($A21,'Return Data'!$B$7:$R$2292,16,0)</f>
        <v>14.7469</v>
      </c>
      <c r="S21" s="67">
        <f t="shared" si="6"/>
        <v>12</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13.201914285714285</v>
      </c>
      <c r="E23" s="74"/>
      <c r="F23" s="75">
        <f>AVERAGE(F8:F21)</f>
        <v>24.29974285714286</v>
      </c>
      <c r="G23" s="74"/>
      <c r="H23" s="75">
        <f>AVERAGE(H8:H21)</f>
        <v>33.500757142857147</v>
      </c>
      <c r="I23" s="74"/>
      <c r="J23" s="75">
        <f>AVERAGE(J8:J21)</f>
        <v>65.69040714285714</v>
      </c>
      <c r="K23" s="74"/>
      <c r="L23" s="75">
        <f>AVERAGE(L8:L21)</f>
        <v>32.029035714285712</v>
      </c>
      <c r="M23" s="74"/>
      <c r="N23" s="75">
        <f>AVERAGE(N8:N21)</f>
        <v>20.72219230769231</v>
      </c>
      <c r="O23" s="74"/>
      <c r="P23" s="75">
        <f>AVERAGE(P8:P21)</f>
        <v>14.557591666666667</v>
      </c>
      <c r="Q23" s="74"/>
      <c r="R23" s="75">
        <f>AVERAGE(R8:R21)</f>
        <v>17.180607142857145</v>
      </c>
      <c r="S23" s="76"/>
    </row>
    <row r="24" spans="1:21" s="68" customFormat="1" x14ac:dyDescent="0.3">
      <c r="A24" s="73" t="s">
        <v>28</v>
      </c>
      <c r="B24" s="74"/>
      <c r="C24" s="74"/>
      <c r="D24" s="75">
        <f>MIN(D8:D21)</f>
        <v>7.9786999999999999</v>
      </c>
      <c r="E24" s="74"/>
      <c r="F24" s="75">
        <f>MIN(F8:F21)</f>
        <v>16.492000000000001</v>
      </c>
      <c r="G24" s="74"/>
      <c r="H24" s="75">
        <f>MIN(H8:H21)</f>
        <v>22.572600000000001</v>
      </c>
      <c r="I24" s="74"/>
      <c r="J24" s="75">
        <f>MIN(J8:J21)</f>
        <v>47.8934</v>
      </c>
      <c r="K24" s="74"/>
      <c r="L24" s="75">
        <f>MIN(L8:L21)</f>
        <v>25.352799999999998</v>
      </c>
      <c r="M24" s="74"/>
      <c r="N24" s="75">
        <f>MIN(N8:N21)</f>
        <v>15.265700000000001</v>
      </c>
      <c r="O24" s="74"/>
      <c r="P24" s="75">
        <f>MIN(P8:P21)</f>
        <v>10.5291</v>
      </c>
      <c r="Q24" s="74"/>
      <c r="R24" s="75">
        <f>MIN(R8:R21)</f>
        <v>11.559799999999999</v>
      </c>
      <c r="S24" s="76"/>
    </row>
    <row r="25" spans="1:21" s="68" customFormat="1" ht="15" thickBot="1" x14ac:dyDescent="0.35">
      <c r="A25" s="77" t="s">
        <v>29</v>
      </c>
      <c r="B25" s="78"/>
      <c r="C25" s="78"/>
      <c r="D25" s="79">
        <f>MAX(D8:D21)</f>
        <v>16.283300000000001</v>
      </c>
      <c r="E25" s="78"/>
      <c r="F25" s="79">
        <f>MAX(F8:F21)</f>
        <v>30.119199999999999</v>
      </c>
      <c r="G25" s="78"/>
      <c r="H25" s="79">
        <f>MAX(H8:H21)</f>
        <v>51.5152</v>
      </c>
      <c r="I25" s="78"/>
      <c r="J25" s="79">
        <f>MAX(J8:J21)</f>
        <v>95.997500000000002</v>
      </c>
      <c r="K25" s="78"/>
      <c r="L25" s="79">
        <f>MAX(L8:L21)</f>
        <v>41.944699999999997</v>
      </c>
      <c r="M25" s="78"/>
      <c r="N25" s="79">
        <f>MAX(N8:N21)</f>
        <v>25.532900000000001</v>
      </c>
      <c r="O25" s="78"/>
      <c r="P25" s="79">
        <f>MAX(P8:P21)</f>
        <v>18.096299999999999</v>
      </c>
      <c r="Q25" s="78"/>
      <c r="R25" s="79">
        <f>MAX(R8:R21)</f>
        <v>21.5519</v>
      </c>
      <c r="S25" s="80"/>
    </row>
    <row r="26" spans="1:21" s="68" customFormat="1" x14ac:dyDescent="0.3">
      <c r="A26" s="112" t="s">
        <v>432</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Data'!$B$7:$R$2292,3,0)</f>
        <v>44477</v>
      </c>
      <c r="C8" s="65">
        <f>VLOOKUP($A8,'Return Data'!$B$7:$R$2292,4,0)</f>
        <v>276.04000000000002</v>
      </c>
      <c r="D8" s="65">
        <f>VLOOKUP($A8,'Return Data'!$B$7:$R$2292,10,0)</f>
        <v>10.3277</v>
      </c>
      <c r="E8" s="66">
        <f t="shared" ref="E8:E13" si="0">RANK(D8,D$8:D$13,0)</f>
        <v>5</v>
      </c>
      <c r="F8" s="65">
        <f>VLOOKUP($A8,'Return Data'!$B$7:$R$2292,11,0)</f>
        <v>28.1999</v>
      </c>
      <c r="G8" s="66">
        <f t="shared" ref="G8:G13" si="1">RANK(F8,F$8:F$13,0)</f>
        <v>2</v>
      </c>
      <c r="H8" s="65">
        <f>VLOOKUP($A8,'Return Data'!$B$7:$R$2292,12,0)</f>
        <v>33.1982</v>
      </c>
      <c r="I8" s="66">
        <f t="shared" ref="I8:I13" si="2">RANK(H8,H$8:H$13,0)</f>
        <v>4</v>
      </c>
      <c r="J8" s="65">
        <f>VLOOKUP($A8,'Return Data'!$B$7:$R$2292,13,0)</f>
        <v>59.339599999999997</v>
      </c>
      <c r="K8" s="66">
        <f t="shared" ref="K8:K13" si="3">RANK(J8,J$8:J$13,0)</f>
        <v>4</v>
      </c>
      <c r="L8" s="65">
        <f>VLOOKUP($A8,'Return Data'!$B$7:$R$2292,17,0)</f>
        <v>32.268900000000002</v>
      </c>
      <c r="M8" s="66">
        <f>RANK(L8,L$8:L$13,0)</f>
        <v>5</v>
      </c>
      <c r="N8" s="65">
        <f>VLOOKUP($A8,'Return Data'!$B$7:$R$2292,14,0)</f>
        <v>20.628699999999998</v>
      </c>
      <c r="O8" s="66">
        <f>RANK(N8,N$8:N$13,0)</f>
        <v>4</v>
      </c>
      <c r="P8" s="65">
        <f>VLOOKUP($A8,'Return Data'!$B$7:$R$2292,15,0)</f>
        <v>12.374700000000001</v>
      </c>
      <c r="Q8" s="66">
        <f>RANK(P8,P$8:P$13,0)</f>
        <v>5</v>
      </c>
      <c r="R8" s="65">
        <f>VLOOKUP($A8,'Return Data'!$B$7:$R$2292,16,0)</f>
        <v>12.8657</v>
      </c>
      <c r="S8" s="67">
        <f t="shared" ref="S8:S13" si="4">RANK(R8,R$8:R$13,0)</f>
        <v>6</v>
      </c>
    </row>
    <row r="9" spans="1:20" x14ac:dyDescent="0.3">
      <c r="A9" s="63" t="s">
        <v>767</v>
      </c>
      <c r="B9" s="64">
        <f>VLOOKUP($A9,'Return Data'!$B$7:$R$2292,3,0)</f>
        <v>44477</v>
      </c>
      <c r="C9" s="65">
        <f>VLOOKUP($A9,'Return Data'!$B$7:$R$2292,4,0)</f>
        <v>28.26</v>
      </c>
      <c r="D9" s="65">
        <f>VLOOKUP($A9,'Return Data'!$B$7:$R$2292,10,0)</f>
        <v>17.652000000000001</v>
      </c>
      <c r="E9" s="66">
        <f t="shared" si="0"/>
        <v>1</v>
      </c>
      <c r="F9" s="65">
        <f>VLOOKUP($A9,'Return Data'!$B$7:$R$2292,11,0)</f>
        <v>30.954599999999999</v>
      </c>
      <c r="G9" s="66">
        <f t="shared" si="1"/>
        <v>1</v>
      </c>
      <c r="H9" s="65">
        <f>VLOOKUP($A9,'Return Data'!$B$7:$R$2292,12,0)</f>
        <v>42.511299999999999</v>
      </c>
      <c r="I9" s="66">
        <f t="shared" si="2"/>
        <v>1</v>
      </c>
      <c r="J9" s="65">
        <f>VLOOKUP($A9,'Return Data'!$B$7:$R$2292,13,0)</f>
        <v>81.502899999999997</v>
      </c>
      <c r="K9" s="66">
        <f t="shared" si="3"/>
        <v>1</v>
      </c>
      <c r="L9" s="65">
        <f>VLOOKUP($A9,'Return Data'!$B$7:$R$2292,17,0)</f>
        <v>32.467199999999998</v>
      </c>
      <c r="M9" s="66">
        <f>RANK(L9,L$8:L$13,0)</f>
        <v>3</v>
      </c>
      <c r="N9" s="65">
        <f>VLOOKUP($A9,'Return Data'!$B$7:$R$2292,14,0)</f>
        <v>19.7468</v>
      </c>
      <c r="O9" s="66">
        <f>RANK(N9,N$8:N$13,0)</f>
        <v>5</v>
      </c>
      <c r="P9" s="65">
        <f>VLOOKUP($A9,'Return Data'!$B$7:$R$2292,15,0)</f>
        <v>14.450699999999999</v>
      </c>
      <c r="Q9" s="66">
        <f>RANK(P9,P$8:P$13,0)</f>
        <v>4</v>
      </c>
      <c r="R9" s="65">
        <f>VLOOKUP($A9,'Return Data'!$B$7:$R$2292,16,0)</f>
        <v>15.065899999999999</v>
      </c>
      <c r="S9" s="67">
        <f t="shared" si="4"/>
        <v>4</v>
      </c>
    </row>
    <row r="10" spans="1:20" x14ac:dyDescent="0.3">
      <c r="A10" s="63" t="s">
        <v>768</v>
      </c>
      <c r="B10" s="64">
        <f>VLOOKUP($A10,'Return Data'!$B$7:$R$2292,3,0)</f>
        <v>44477</v>
      </c>
      <c r="C10" s="65">
        <f>VLOOKUP($A10,'Return Data'!$B$7:$R$2292,4,0)</f>
        <v>18.13</v>
      </c>
      <c r="D10" s="65">
        <f>VLOOKUP($A10,'Return Data'!$B$7:$R$2292,10,0)</f>
        <v>13.1004</v>
      </c>
      <c r="E10" s="66">
        <f t="shared" si="0"/>
        <v>3</v>
      </c>
      <c r="F10" s="65">
        <f>VLOOKUP($A10,'Return Data'!$B$7:$R$2292,11,0)</f>
        <v>22.169799999999999</v>
      </c>
      <c r="G10" s="66">
        <f t="shared" si="1"/>
        <v>5</v>
      </c>
      <c r="H10" s="65">
        <f>VLOOKUP($A10,'Return Data'!$B$7:$R$2292,12,0)</f>
        <v>24.9483</v>
      </c>
      <c r="I10" s="66">
        <f t="shared" si="2"/>
        <v>6</v>
      </c>
      <c r="J10" s="65">
        <f>VLOOKUP($A10,'Return Data'!$B$7:$R$2292,13,0)</f>
        <v>50.957500000000003</v>
      </c>
      <c r="K10" s="66">
        <f t="shared" si="3"/>
        <v>6</v>
      </c>
      <c r="L10" s="65"/>
      <c r="M10" s="66"/>
      <c r="N10" s="65"/>
      <c r="O10" s="66"/>
      <c r="P10" s="65"/>
      <c r="Q10" s="66"/>
      <c r="R10" s="65">
        <f>VLOOKUP($A10,'Return Data'!$B$7:$R$2292,16,0)</f>
        <v>23.675899999999999</v>
      </c>
      <c r="S10" s="67">
        <f t="shared" si="4"/>
        <v>1</v>
      </c>
    </row>
    <row r="11" spans="1:20" x14ac:dyDescent="0.3">
      <c r="A11" s="63" t="s">
        <v>771</v>
      </c>
      <c r="B11" s="64">
        <f>VLOOKUP($A11,'Return Data'!$B$7:$R$2292,3,0)</f>
        <v>44477</v>
      </c>
      <c r="C11" s="65">
        <f>VLOOKUP($A11,'Return Data'!$B$7:$R$2292,4,0)</f>
        <v>91.89</v>
      </c>
      <c r="D11" s="65">
        <f>VLOOKUP($A11,'Return Data'!$B$7:$R$2292,10,0)</f>
        <v>12.293799999999999</v>
      </c>
      <c r="E11" s="66">
        <f t="shared" si="0"/>
        <v>4</v>
      </c>
      <c r="F11" s="65">
        <f>VLOOKUP($A11,'Return Data'!$B$7:$R$2292,11,0)</f>
        <v>21.083100000000002</v>
      </c>
      <c r="G11" s="66">
        <f t="shared" si="1"/>
        <v>6</v>
      </c>
      <c r="H11" s="65">
        <f>VLOOKUP($A11,'Return Data'!$B$7:$R$2292,12,0)</f>
        <v>30.581199999999999</v>
      </c>
      <c r="I11" s="66">
        <f t="shared" si="2"/>
        <v>5</v>
      </c>
      <c r="J11" s="65">
        <f>VLOOKUP($A11,'Return Data'!$B$7:$R$2292,13,0)</f>
        <v>57.995199999999997</v>
      </c>
      <c r="K11" s="66">
        <f t="shared" si="3"/>
        <v>5</v>
      </c>
      <c r="L11" s="65">
        <f>VLOOKUP($A11,'Return Data'!$B$7:$R$2292,17,0)</f>
        <v>32.765900000000002</v>
      </c>
      <c r="M11" s="66">
        <f>RANK(L11,L$8:L$13,0)</f>
        <v>2</v>
      </c>
      <c r="N11" s="65">
        <f>VLOOKUP($A11,'Return Data'!$B$7:$R$2292,14,0)</f>
        <v>22.199000000000002</v>
      </c>
      <c r="O11" s="66">
        <f>RANK(N11,N$8:N$13,0)</f>
        <v>3</v>
      </c>
      <c r="P11" s="65">
        <f>VLOOKUP($A11,'Return Data'!$B$7:$R$2292,15,0)</f>
        <v>17.398099999999999</v>
      </c>
      <c r="Q11" s="66">
        <f>RANK(P11,P$8:P$13,0)</f>
        <v>1</v>
      </c>
      <c r="R11" s="65">
        <f>VLOOKUP($A11,'Return Data'!$B$7:$R$2292,16,0)</f>
        <v>15.2478</v>
      </c>
      <c r="S11" s="67">
        <f t="shared" si="4"/>
        <v>3</v>
      </c>
    </row>
    <row r="12" spans="1:20" x14ac:dyDescent="0.3">
      <c r="A12" s="63" t="s">
        <v>773</v>
      </c>
      <c r="B12" s="64">
        <f>VLOOKUP($A12,'Return Data'!$B$7:$R$2292,3,0)</f>
        <v>44477</v>
      </c>
      <c r="C12" s="65">
        <f>VLOOKUP($A12,'Return Data'!$B$7:$R$2292,4,0)</f>
        <v>85.046499999999995</v>
      </c>
      <c r="D12" s="65">
        <f>VLOOKUP($A12,'Return Data'!$B$7:$R$2292,10,0)</f>
        <v>8.5350000000000001</v>
      </c>
      <c r="E12" s="66">
        <f t="shared" si="0"/>
        <v>6</v>
      </c>
      <c r="F12" s="65">
        <f>VLOOKUP($A12,'Return Data'!$B$7:$R$2292,11,0)</f>
        <v>23.575700000000001</v>
      </c>
      <c r="G12" s="66">
        <f t="shared" si="1"/>
        <v>4</v>
      </c>
      <c r="H12" s="65">
        <f>VLOOKUP($A12,'Return Data'!$B$7:$R$2292,12,0)</f>
        <v>33.808900000000001</v>
      </c>
      <c r="I12" s="66">
        <f t="shared" si="2"/>
        <v>3</v>
      </c>
      <c r="J12" s="65">
        <f>VLOOKUP($A12,'Return Data'!$B$7:$R$2292,13,0)</f>
        <v>69.720299999999995</v>
      </c>
      <c r="K12" s="66">
        <f t="shared" si="3"/>
        <v>2</v>
      </c>
      <c r="L12" s="65">
        <f>VLOOKUP($A12,'Return Data'!$B$7:$R$2292,17,0)</f>
        <v>35.436700000000002</v>
      </c>
      <c r="M12" s="66">
        <f>RANK(L12,L$8:L$13,0)</f>
        <v>1</v>
      </c>
      <c r="N12" s="65">
        <f>VLOOKUP($A12,'Return Data'!$B$7:$R$2292,14,0)</f>
        <v>24.674399999999999</v>
      </c>
      <c r="O12" s="66">
        <f>RANK(N12,N$8:N$13,0)</f>
        <v>1</v>
      </c>
      <c r="P12" s="65">
        <f>VLOOKUP($A12,'Return Data'!$B$7:$R$2292,15,0)</f>
        <v>16.578499999999998</v>
      </c>
      <c r="Q12" s="66">
        <f>RANK(P12,P$8:P$13,0)</f>
        <v>3</v>
      </c>
      <c r="R12" s="65">
        <f>VLOOKUP($A12,'Return Data'!$B$7:$R$2292,16,0)</f>
        <v>15.861499999999999</v>
      </c>
      <c r="S12" s="67">
        <f t="shared" si="4"/>
        <v>2</v>
      </c>
    </row>
    <row r="13" spans="1:20" x14ac:dyDescent="0.3">
      <c r="A13" s="63" t="s">
        <v>774</v>
      </c>
      <c r="B13" s="64">
        <f>VLOOKUP($A13,'Return Data'!$B$7:$R$2292,3,0)</f>
        <v>44477</v>
      </c>
      <c r="C13" s="65">
        <f>VLOOKUP($A13,'Return Data'!$B$7:$R$2292,4,0)</f>
        <v>116.11539999999999</v>
      </c>
      <c r="D13" s="65">
        <f>VLOOKUP($A13,'Return Data'!$B$7:$R$2292,10,0)</f>
        <v>14.710900000000001</v>
      </c>
      <c r="E13" s="66">
        <f t="shared" si="0"/>
        <v>2</v>
      </c>
      <c r="F13" s="65">
        <f>VLOOKUP($A13,'Return Data'!$B$7:$R$2292,11,0)</f>
        <v>27.7791</v>
      </c>
      <c r="G13" s="66">
        <f t="shared" si="1"/>
        <v>3</v>
      </c>
      <c r="H13" s="65">
        <f>VLOOKUP($A13,'Return Data'!$B$7:$R$2292,12,0)</f>
        <v>35.512500000000003</v>
      </c>
      <c r="I13" s="66">
        <f t="shared" si="2"/>
        <v>2</v>
      </c>
      <c r="J13" s="65">
        <f>VLOOKUP($A13,'Return Data'!$B$7:$R$2292,13,0)</f>
        <v>63.291400000000003</v>
      </c>
      <c r="K13" s="66">
        <f t="shared" si="3"/>
        <v>3</v>
      </c>
      <c r="L13" s="65">
        <f>VLOOKUP($A13,'Return Data'!$B$7:$R$2292,17,0)</f>
        <v>32.352499999999999</v>
      </c>
      <c r="M13" s="66">
        <f>RANK(L13,L$8:L$13,0)</f>
        <v>4</v>
      </c>
      <c r="N13" s="65">
        <f>VLOOKUP($A13,'Return Data'!$B$7:$R$2292,14,0)</f>
        <v>22.5688</v>
      </c>
      <c r="O13" s="66">
        <f>RANK(N13,N$8:N$13,0)</f>
        <v>2</v>
      </c>
      <c r="P13" s="65">
        <f>VLOOKUP($A13,'Return Data'!$B$7:$R$2292,15,0)</f>
        <v>16.932700000000001</v>
      </c>
      <c r="Q13" s="66">
        <f>RANK(P13,P$8:P$13,0)</f>
        <v>2</v>
      </c>
      <c r="R13" s="65">
        <f>VLOOKUP($A13,'Return Data'!$B$7:$R$2292,16,0)</f>
        <v>14.723599999999999</v>
      </c>
      <c r="S13" s="67">
        <f t="shared" si="4"/>
        <v>5</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12.769966666666667</v>
      </c>
      <c r="E15" s="74"/>
      <c r="F15" s="75">
        <f>AVERAGE(F8:F13)</f>
        <v>25.627033333333333</v>
      </c>
      <c r="G15" s="74"/>
      <c r="H15" s="75">
        <f>AVERAGE(H8:H13)</f>
        <v>33.426733333333338</v>
      </c>
      <c r="I15" s="74"/>
      <c r="J15" s="75">
        <f>AVERAGE(J8:J13)</f>
        <v>63.801150000000007</v>
      </c>
      <c r="K15" s="74"/>
      <c r="L15" s="75">
        <f>AVERAGE(L8:L13)</f>
        <v>33.058239999999998</v>
      </c>
      <c r="M15" s="74"/>
      <c r="N15" s="75">
        <f>AVERAGE(N8:N13)</f>
        <v>21.963539999999998</v>
      </c>
      <c r="O15" s="74"/>
      <c r="P15" s="75">
        <f>AVERAGE(P8:P13)</f>
        <v>15.546940000000001</v>
      </c>
      <c r="Q15" s="74"/>
      <c r="R15" s="75">
        <f>AVERAGE(R8:R13)</f>
        <v>16.240066666666667</v>
      </c>
      <c r="S15" s="76"/>
    </row>
    <row r="16" spans="1:20" x14ac:dyDescent="0.3">
      <c r="A16" s="73" t="s">
        <v>28</v>
      </c>
      <c r="B16" s="74"/>
      <c r="C16" s="74"/>
      <c r="D16" s="75">
        <f>MIN(D8:D13)</f>
        <v>8.5350000000000001</v>
      </c>
      <c r="E16" s="74"/>
      <c r="F16" s="75">
        <f>MIN(F8:F13)</f>
        <v>21.083100000000002</v>
      </c>
      <c r="G16" s="74"/>
      <c r="H16" s="75">
        <f>MIN(H8:H13)</f>
        <v>24.9483</v>
      </c>
      <c r="I16" s="74"/>
      <c r="J16" s="75">
        <f>MIN(J8:J13)</f>
        <v>50.957500000000003</v>
      </c>
      <c r="K16" s="74"/>
      <c r="L16" s="75">
        <f>MIN(L8:L13)</f>
        <v>32.268900000000002</v>
      </c>
      <c r="M16" s="74"/>
      <c r="N16" s="75">
        <f>MIN(N8:N13)</f>
        <v>19.7468</v>
      </c>
      <c r="O16" s="74"/>
      <c r="P16" s="75">
        <f>MIN(P8:P13)</f>
        <v>12.374700000000001</v>
      </c>
      <c r="Q16" s="74"/>
      <c r="R16" s="75">
        <f>MIN(R8:R13)</f>
        <v>12.8657</v>
      </c>
      <c r="S16" s="76"/>
    </row>
    <row r="17" spans="1:19" ht="15" thickBot="1" x14ac:dyDescent="0.35">
      <c r="A17" s="77" t="s">
        <v>29</v>
      </c>
      <c r="B17" s="78"/>
      <c r="C17" s="78"/>
      <c r="D17" s="79">
        <f>MAX(D8:D13)</f>
        <v>17.652000000000001</v>
      </c>
      <c r="E17" s="78"/>
      <c r="F17" s="79">
        <f>MAX(F8:F13)</f>
        <v>30.954599999999999</v>
      </c>
      <c r="G17" s="78"/>
      <c r="H17" s="79">
        <f>MAX(H8:H13)</f>
        <v>42.511299999999999</v>
      </c>
      <c r="I17" s="78"/>
      <c r="J17" s="79">
        <f>MAX(J8:J13)</f>
        <v>81.502899999999997</v>
      </c>
      <c r="K17" s="78"/>
      <c r="L17" s="79">
        <f>MAX(L8:L13)</f>
        <v>35.436700000000002</v>
      </c>
      <c r="M17" s="78"/>
      <c r="N17" s="79">
        <f>MAX(N8:N13)</f>
        <v>24.674399999999999</v>
      </c>
      <c r="O17" s="78"/>
      <c r="P17" s="79">
        <f>MAX(P8:P13)</f>
        <v>17.398099999999999</v>
      </c>
      <c r="Q17" s="78"/>
      <c r="R17" s="79">
        <f>MAX(R8:R13)</f>
        <v>23.675899999999999</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Data'!$B$7:$R$2292,3,0)</f>
        <v>44477</v>
      </c>
      <c r="C8" s="65">
        <f>VLOOKUP($A8,'Return Data'!$B$7:$R$2292,4,0)</f>
        <v>258.77999999999997</v>
      </c>
      <c r="D8" s="65">
        <f>VLOOKUP($A8,'Return Data'!$B$7:$R$2292,10,0)</f>
        <v>10.161300000000001</v>
      </c>
      <c r="E8" s="66">
        <f t="shared" ref="E8:E13" si="0">RANK(D8,D$8:D$13,0)</f>
        <v>5</v>
      </c>
      <c r="F8" s="65">
        <f>VLOOKUP($A8,'Return Data'!$B$7:$R$2292,11,0)</f>
        <v>27.7989</v>
      </c>
      <c r="G8" s="66">
        <f t="shared" ref="G8:G13" si="1">RANK(F8,F$8:F$13,0)</f>
        <v>2</v>
      </c>
      <c r="H8" s="65">
        <f>VLOOKUP($A8,'Return Data'!$B$7:$R$2292,12,0)</f>
        <v>32.592100000000002</v>
      </c>
      <c r="I8" s="66">
        <f t="shared" ref="I8:I13" si="2">RANK(H8,H$8:H$13,0)</f>
        <v>4</v>
      </c>
      <c r="J8" s="65">
        <f>VLOOKUP($A8,'Return Data'!$B$7:$R$2292,13,0)</f>
        <v>58.323599999999999</v>
      </c>
      <c r="K8" s="66">
        <f t="shared" ref="K8:K13" si="3">RANK(J8,J$8:J$13,0)</f>
        <v>4</v>
      </c>
      <c r="L8" s="65">
        <f>VLOOKUP($A8,'Return Data'!$B$7:$R$2292,17,0)</f>
        <v>31.3933</v>
      </c>
      <c r="M8" s="66">
        <f>RANK(L8,L$8:L$13,0)</f>
        <v>4</v>
      </c>
      <c r="N8" s="65">
        <f>VLOOKUP($A8,'Return Data'!$B$7:$R$2292,14,0)</f>
        <v>19.830200000000001</v>
      </c>
      <c r="O8" s="66">
        <f>RANK(N8,N$8:N$13,0)</f>
        <v>4</v>
      </c>
      <c r="P8" s="65">
        <f>VLOOKUP($A8,'Return Data'!$B$7:$R$2292,15,0)</f>
        <v>11.580500000000001</v>
      </c>
      <c r="Q8" s="66">
        <f>RANK(P8,P$8:P$13,0)</f>
        <v>5</v>
      </c>
      <c r="R8" s="65">
        <f>VLOOKUP($A8,'Return Data'!$B$7:$R$2292,16,0)</f>
        <v>19.0349</v>
      </c>
      <c r="S8" s="67">
        <f t="shared" ref="S8:S13" si="4">RANK(R8,R$8:R$13,0)</f>
        <v>2</v>
      </c>
    </row>
    <row r="9" spans="1:20" x14ac:dyDescent="0.3">
      <c r="A9" s="63" t="s">
        <v>766</v>
      </c>
      <c r="B9" s="64">
        <f>VLOOKUP($A9,'Return Data'!$B$7:$R$2292,3,0)</f>
        <v>44477</v>
      </c>
      <c r="C9" s="65">
        <f>VLOOKUP($A9,'Return Data'!$B$7:$R$2292,4,0)</f>
        <v>26.7</v>
      </c>
      <c r="D9" s="65">
        <f>VLOOKUP($A9,'Return Data'!$B$7:$R$2292,10,0)</f>
        <v>17.3626</v>
      </c>
      <c r="E9" s="66">
        <f t="shared" si="0"/>
        <v>1</v>
      </c>
      <c r="F9" s="65">
        <f>VLOOKUP($A9,'Return Data'!$B$7:$R$2292,11,0)</f>
        <v>30.307500000000001</v>
      </c>
      <c r="G9" s="66">
        <f t="shared" si="1"/>
        <v>1</v>
      </c>
      <c r="H9" s="65">
        <f>VLOOKUP($A9,'Return Data'!$B$7:$R$2292,12,0)</f>
        <v>41.494399999999999</v>
      </c>
      <c r="I9" s="66">
        <f t="shared" si="2"/>
        <v>1</v>
      </c>
      <c r="J9" s="65">
        <f>VLOOKUP($A9,'Return Data'!$B$7:$R$2292,13,0)</f>
        <v>79.798000000000002</v>
      </c>
      <c r="K9" s="66">
        <f t="shared" si="3"/>
        <v>1</v>
      </c>
      <c r="L9" s="65">
        <f>VLOOKUP($A9,'Return Data'!$B$7:$R$2292,17,0)</f>
        <v>31.3187</v>
      </c>
      <c r="M9" s="66">
        <f>RANK(L9,L$8:L$13,0)</f>
        <v>5</v>
      </c>
      <c r="N9" s="65">
        <f>VLOOKUP($A9,'Return Data'!$B$7:$R$2292,14,0)</f>
        <v>18.7425</v>
      </c>
      <c r="O9" s="66">
        <f>RANK(N9,N$8:N$13,0)</f>
        <v>5</v>
      </c>
      <c r="P9" s="65">
        <f>VLOOKUP($A9,'Return Data'!$B$7:$R$2292,15,0)</f>
        <v>13.524800000000001</v>
      </c>
      <c r="Q9" s="66">
        <f>RANK(P9,P$8:P$13,0)</f>
        <v>4</v>
      </c>
      <c r="R9" s="65">
        <f>VLOOKUP($A9,'Return Data'!$B$7:$R$2292,16,0)</f>
        <v>14.1866</v>
      </c>
      <c r="S9" s="67">
        <f t="shared" si="4"/>
        <v>5</v>
      </c>
    </row>
    <row r="10" spans="1:20" x14ac:dyDescent="0.3">
      <c r="A10" s="63" t="s">
        <v>769</v>
      </c>
      <c r="B10" s="64">
        <f>VLOOKUP($A10,'Return Data'!$B$7:$R$2292,3,0)</f>
        <v>44477</v>
      </c>
      <c r="C10" s="65">
        <f>VLOOKUP($A10,'Return Data'!$B$7:$R$2292,4,0)</f>
        <v>17.45</v>
      </c>
      <c r="D10" s="65">
        <f>VLOOKUP($A10,'Return Data'!$B$7:$R$2292,10,0)</f>
        <v>12.798999999999999</v>
      </c>
      <c r="E10" s="66">
        <f t="shared" si="0"/>
        <v>3</v>
      </c>
      <c r="F10" s="65">
        <f>VLOOKUP($A10,'Return Data'!$B$7:$R$2292,11,0)</f>
        <v>21.5181</v>
      </c>
      <c r="G10" s="66">
        <f t="shared" si="1"/>
        <v>5</v>
      </c>
      <c r="H10" s="65">
        <f>VLOOKUP($A10,'Return Data'!$B$7:$R$2292,12,0)</f>
        <v>24.0227</v>
      </c>
      <c r="I10" s="66">
        <f t="shared" si="2"/>
        <v>6</v>
      </c>
      <c r="J10" s="65">
        <f>VLOOKUP($A10,'Return Data'!$B$7:$R$2292,13,0)</f>
        <v>49.400700000000001</v>
      </c>
      <c r="K10" s="66">
        <f t="shared" si="3"/>
        <v>6</v>
      </c>
      <c r="L10" s="65"/>
      <c r="M10" s="66"/>
      <c r="N10" s="65"/>
      <c r="O10" s="66"/>
      <c r="P10" s="65"/>
      <c r="Q10" s="66"/>
      <c r="R10" s="65">
        <f>VLOOKUP($A10,'Return Data'!$B$7:$R$2292,16,0)</f>
        <v>21.998799999999999</v>
      </c>
      <c r="S10" s="67">
        <f t="shared" si="4"/>
        <v>1</v>
      </c>
    </row>
    <row r="11" spans="1:20" x14ac:dyDescent="0.3">
      <c r="A11" s="63" t="s">
        <v>770</v>
      </c>
      <c r="B11" s="64">
        <f>VLOOKUP($A11,'Return Data'!$B$7:$R$2292,3,0)</f>
        <v>44477</v>
      </c>
      <c r="C11" s="65">
        <f>VLOOKUP($A11,'Return Data'!$B$7:$R$2292,4,0)</f>
        <v>87.82</v>
      </c>
      <c r="D11" s="65">
        <f>VLOOKUP($A11,'Return Data'!$B$7:$R$2292,10,0)</f>
        <v>12.1584</v>
      </c>
      <c r="E11" s="66">
        <f t="shared" si="0"/>
        <v>4</v>
      </c>
      <c r="F11" s="65">
        <f>VLOOKUP($A11,'Return Data'!$B$7:$R$2292,11,0)</f>
        <v>20.797799999999999</v>
      </c>
      <c r="G11" s="66">
        <f t="shared" si="1"/>
        <v>6</v>
      </c>
      <c r="H11" s="65">
        <f>VLOOKUP($A11,'Return Data'!$B$7:$R$2292,12,0)</f>
        <v>30.142299999999999</v>
      </c>
      <c r="I11" s="66">
        <f t="shared" si="2"/>
        <v>5</v>
      </c>
      <c r="J11" s="65">
        <f>VLOOKUP($A11,'Return Data'!$B$7:$R$2292,13,0)</f>
        <v>57.298900000000003</v>
      </c>
      <c r="K11" s="66">
        <f t="shared" si="3"/>
        <v>5</v>
      </c>
      <c r="L11" s="65">
        <f>VLOOKUP($A11,'Return Data'!$B$7:$R$2292,17,0)</f>
        <v>32.111499999999999</v>
      </c>
      <c r="M11" s="66">
        <f>RANK(L11,L$8:L$13,0)</f>
        <v>2</v>
      </c>
      <c r="N11" s="65">
        <f>VLOOKUP($A11,'Return Data'!$B$7:$R$2292,14,0)</f>
        <v>21.4971</v>
      </c>
      <c r="O11" s="66">
        <f>RANK(N11,N$8:N$13,0)</f>
        <v>3</v>
      </c>
      <c r="P11" s="65">
        <f>VLOOKUP($A11,'Return Data'!$B$7:$R$2292,15,0)</f>
        <v>16.814699999999998</v>
      </c>
      <c r="Q11" s="66">
        <f>RANK(P11,P$8:P$13,0)</f>
        <v>1</v>
      </c>
      <c r="R11" s="65">
        <f>VLOOKUP($A11,'Return Data'!$B$7:$R$2292,16,0)</f>
        <v>13.6403</v>
      </c>
      <c r="S11" s="67">
        <f t="shared" si="4"/>
        <v>6</v>
      </c>
    </row>
    <row r="12" spans="1:20" x14ac:dyDescent="0.3">
      <c r="A12" s="63" t="s">
        <v>772</v>
      </c>
      <c r="B12" s="64">
        <f>VLOOKUP($A12,'Return Data'!$B$7:$R$2292,3,0)</f>
        <v>44477</v>
      </c>
      <c r="C12" s="65">
        <f>VLOOKUP($A12,'Return Data'!$B$7:$R$2292,4,0)</f>
        <v>80.0762</v>
      </c>
      <c r="D12" s="65">
        <f>VLOOKUP($A12,'Return Data'!$B$7:$R$2292,10,0)</f>
        <v>8.3421000000000003</v>
      </c>
      <c r="E12" s="66">
        <f t="shared" si="0"/>
        <v>6</v>
      </c>
      <c r="F12" s="65">
        <f>VLOOKUP($A12,'Return Data'!$B$7:$R$2292,11,0)</f>
        <v>23.143799999999999</v>
      </c>
      <c r="G12" s="66">
        <f t="shared" si="1"/>
        <v>4</v>
      </c>
      <c r="H12" s="65">
        <f>VLOOKUP($A12,'Return Data'!$B$7:$R$2292,12,0)</f>
        <v>33.081299999999999</v>
      </c>
      <c r="I12" s="66">
        <f t="shared" si="2"/>
        <v>3</v>
      </c>
      <c r="J12" s="65">
        <f>VLOOKUP($A12,'Return Data'!$B$7:$R$2292,13,0)</f>
        <v>68.412700000000001</v>
      </c>
      <c r="K12" s="66">
        <f t="shared" si="3"/>
        <v>2</v>
      </c>
      <c r="L12" s="65">
        <f>VLOOKUP($A12,'Return Data'!$B$7:$R$2292,17,0)</f>
        <v>34.179900000000004</v>
      </c>
      <c r="M12" s="66">
        <f>RANK(L12,L$8:L$13,0)</f>
        <v>1</v>
      </c>
      <c r="N12" s="65">
        <f>VLOOKUP($A12,'Return Data'!$B$7:$R$2292,14,0)</f>
        <v>23.6553</v>
      </c>
      <c r="O12" s="66">
        <f>RANK(N12,N$8:N$13,0)</f>
        <v>1</v>
      </c>
      <c r="P12" s="65">
        <f>VLOOKUP($A12,'Return Data'!$B$7:$R$2292,15,0)</f>
        <v>15.676299999999999</v>
      </c>
      <c r="Q12" s="66">
        <f>RANK(P12,P$8:P$13,0)</f>
        <v>3</v>
      </c>
      <c r="R12" s="65">
        <f>VLOOKUP($A12,'Return Data'!$B$7:$R$2292,16,0)</f>
        <v>14.4613</v>
      </c>
      <c r="S12" s="67">
        <f t="shared" si="4"/>
        <v>4</v>
      </c>
    </row>
    <row r="13" spans="1:20" x14ac:dyDescent="0.3">
      <c r="A13" s="63" t="s">
        <v>775</v>
      </c>
      <c r="B13" s="64">
        <f>VLOOKUP($A13,'Return Data'!$B$7:$R$2292,3,0)</f>
        <v>44477</v>
      </c>
      <c r="C13" s="65">
        <f>VLOOKUP($A13,'Return Data'!$B$7:$R$2292,4,0)</f>
        <v>110.0774</v>
      </c>
      <c r="D13" s="65">
        <f>VLOOKUP($A13,'Return Data'!$B$7:$R$2292,10,0)</f>
        <v>14.538600000000001</v>
      </c>
      <c r="E13" s="66">
        <f t="shared" si="0"/>
        <v>2</v>
      </c>
      <c r="F13" s="65">
        <f>VLOOKUP($A13,'Return Data'!$B$7:$R$2292,11,0)</f>
        <v>27.4099</v>
      </c>
      <c r="G13" s="66">
        <f t="shared" si="1"/>
        <v>3</v>
      </c>
      <c r="H13" s="65">
        <f>VLOOKUP($A13,'Return Data'!$B$7:$R$2292,12,0)</f>
        <v>34.927199999999999</v>
      </c>
      <c r="I13" s="66">
        <f t="shared" si="2"/>
        <v>2</v>
      </c>
      <c r="J13" s="65">
        <f>VLOOKUP($A13,'Return Data'!$B$7:$R$2292,13,0)</f>
        <v>62.352200000000003</v>
      </c>
      <c r="K13" s="66">
        <f t="shared" si="3"/>
        <v>3</v>
      </c>
      <c r="L13" s="65">
        <f>VLOOKUP($A13,'Return Data'!$B$7:$R$2292,17,0)</f>
        <v>31.612400000000001</v>
      </c>
      <c r="M13" s="66">
        <f>RANK(L13,L$8:L$13,0)</f>
        <v>3</v>
      </c>
      <c r="N13" s="65">
        <f>VLOOKUP($A13,'Return Data'!$B$7:$R$2292,14,0)</f>
        <v>21.860099999999999</v>
      </c>
      <c r="O13" s="66">
        <f>RANK(N13,N$8:N$13,0)</f>
        <v>2</v>
      </c>
      <c r="P13" s="65">
        <f>VLOOKUP($A13,'Return Data'!$B$7:$R$2292,15,0)</f>
        <v>16.229600000000001</v>
      </c>
      <c r="Q13" s="66">
        <f>RANK(P13,P$8:P$13,0)</f>
        <v>2</v>
      </c>
      <c r="R13" s="65">
        <f>VLOOKUP($A13,'Return Data'!$B$7:$R$2292,16,0)</f>
        <v>15.7041</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12.560333333333334</v>
      </c>
      <c r="E15" s="74"/>
      <c r="F15" s="75">
        <f>AVERAGE(F8:F13)</f>
        <v>25.162666666666667</v>
      </c>
      <c r="G15" s="74"/>
      <c r="H15" s="75">
        <f>AVERAGE(H8:H13)</f>
        <v>32.71</v>
      </c>
      <c r="I15" s="74"/>
      <c r="J15" s="75">
        <f>AVERAGE(J8:J13)</f>
        <v>62.597683333333329</v>
      </c>
      <c r="K15" s="74"/>
      <c r="L15" s="75">
        <f>AVERAGE(L8:L13)</f>
        <v>32.123159999999999</v>
      </c>
      <c r="M15" s="74"/>
      <c r="N15" s="75">
        <f>AVERAGE(N8:N13)</f>
        <v>21.117039999999999</v>
      </c>
      <c r="O15" s="74"/>
      <c r="P15" s="75">
        <f>AVERAGE(P8:P13)</f>
        <v>14.765180000000001</v>
      </c>
      <c r="Q15" s="74"/>
      <c r="R15" s="75">
        <f>AVERAGE(R8:R13)</f>
        <v>16.504333333333332</v>
      </c>
      <c r="S15" s="76"/>
    </row>
    <row r="16" spans="1:20" x14ac:dyDescent="0.3">
      <c r="A16" s="73" t="s">
        <v>28</v>
      </c>
      <c r="B16" s="74"/>
      <c r="C16" s="74"/>
      <c r="D16" s="75">
        <f>MIN(D8:D13)</f>
        <v>8.3421000000000003</v>
      </c>
      <c r="E16" s="74"/>
      <c r="F16" s="75">
        <f>MIN(F8:F13)</f>
        <v>20.797799999999999</v>
      </c>
      <c r="G16" s="74"/>
      <c r="H16" s="75">
        <f>MIN(H8:H13)</f>
        <v>24.0227</v>
      </c>
      <c r="I16" s="74"/>
      <c r="J16" s="75">
        <f>MIN(J8:J13)</f>
        <v>49.400700000000001</v>
      </c>
      <c r="K16" s="74"/>
      <c r="L16" s="75">
        <f>MIN(L8:L13)</f>
        <v>31.3187</v>
      </c>
      <c r="M16" s="74"/>
      <c r="N16" s="75">
        <f>MIN(N8:N13)</f>
        <v>18.7425</v>
      </c>
      <c r="O16" s="74"/>
      <c r="P16" s="75">
        <f>MIN(P8:P13)</f>
        <v>11.580500000000001</v>
      </c>
      <c r="Q16" s="74"/>
      <c r="R16" s="75">
        <f>MIN(R8:R13)</f>
        <v>13.6403</v>
      </c>
      <c r="S16" s="76"/>
    </row>
    <row r="17" spans="1:19" ht="15" thickBot="1" x14ac:dyDescent="0.35">
      <c r="A17" s="77" t="s">
        <v>29</v>
      </c>
      <c r="B17" s="78"/>
      <c r="C17" s="78"/>
      <c r="D17" s="79">
        <f>MAX(D8:D13)</f>
        <v>17.3626</v>
      </c>
      <c r="E17" s="78"/>
      <c r="F17" s="79">
        <f>MAX(F8:F13)</f>
        <v>30.307500000000001</v>
      </c>
      <c r="G17" s="78"/>
      <c r="H17" s="79">
        <f>MAX(H8:H13)</f>
        <v>41.494399999999999</v>
      </c>
      <c r="I17" s="78"/>
      <c r="J17" s="79">
        <f>MAX(J8:J13)</f>
        <v>79.798000000000002</v>
      </c>
      <c r="K17" s="78"/>
      <c r="L17" s="79">
        <f>MAX(L8:L13)</f>
        <v>34.179900000000004</v>
      </c>
      <c r="M17" s="78"/>
      <c r="N17" s="79">
        <f>MAX(N8:N13)</f>
        <v>23.6553</v>
      </c>
      <c r="O17" s="78"/>
      <c r="P17" s="79">
        <f>MAX(P8:P13)</f>
        <v>16.814699999999998</v>
      </c>
      <c r="Q17" s="78"/>
      <c r="R17" s="79">
        <f>MAX(R8:R13)</f>
        <v>21.998799999999999</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Data'!$B$7:$R$2292,3,0)</f>
        <v>44477</v>
      </c>
      <c r="C8" s="65">
        <f>VLOOKUP($A8,'Return Data'!$B$7:$R$2292,4,0)</f>
        <v>102.0839</v>
      </c>
      <c r="D8" s="65">
        <f>VLOOKUP($A8,'Return Data'!$B$7:$R$2292,10,0)</f>
        <v>13.7159</v>
      </c>
      <c r="E8" s="66">
        <f t="shared" ref="E8:E29" si="0">RANK(D8,D$8:D$29,0)</f>
        <v>12</v>
      </c>
      <c r="F8" s="65">
        <f>VLOOKUP($A8,'Return Data'!$B$7:$R$2292,11,0)</f>
        <v>23.319099999999999</v>
      </c>
      <c r="G8" s="66">
        <f t="shared" ref="G8:G29" si="1">RANK(F8,F$8:F$29,0)</f>
        <v>13</v>
      </c>
      <c r="H8" s="65">
        <f>VLOOKUP($A8,'Return Data'!$B$7:$R$2292,12,0)</f>
        <v>25.843399999999999</v>
      </c>
      <c r="I8" s="66">
        <f t="shared" ref="I8:I27" si="2">RANK(H8,H$8:H$29,0)</f>
        <v>15</v>
      </c>
      <c r="J8" s="65">
        <f>VLOOKUP($A8,'Return Data'!$B$7:$R$2292,13,0)</f>
        <v>55.341000000000001</v>
      </c>
      <c r="K8" s="66">
        <f t="shared" ref="K8:K26" si="3">RANK(J8,J$8:J$29,0)</f>
        <v>15</v>
      </c>
      <c r="L8" s="65">
        <f>VLOOKUP($A8,'Return Data'!$B$7:$R$2292,17,0)</f>
        <v>29.133600000000001</v>
      </c>
      <c r="M8" s="66">
        <f t="shared" ref="M8:M26" si="4">RANK(L8,L$8:L$29,0)</f>
        <v>9</v>
      </c>
      <c r="N8" s="65">
        <f>VLOOKUP($A8,'Return Data'!$B$7:$R$2292,14,0)</f>
        <v>21.540199999999999</v>
      </c>
      <c r="O8" s="66">
        <f t="shared" ref="O8" si="5">RANK(N8,N$8:N$29,0)</f>
        <v>10</v>
      </c>
      <c r="P8" s="65">
        <f>VLOOKUP($A8,'Return Data'!$B$7:$R$2292,15,0)</f>
        <v>15.4169</v>
      </c>
      <c r="Q8" s="66">
        <f t="shared" ref="Q8" si="6">RANK(P8,P$8:P$29,0)</f>
        <v>12</v>
      </c>
      <c r="R8" s="65">
        <f>VLOOKUP($A8,'Return Data'!$B$7:$R$2292,16,0)</f>
        <v>16.755600000000001</v>
      </c>
      <c r="S8" s="67">
        <f t="shared" ref="S8:S29" si="7">RANK(R8,R$8:R$29,0)</f>
        <v>13</v>
      </c>
    </row>
    <row r="9" spans="1:20" x14ac:dyDescent="0.3">
      <c r="A9" s="63" t="s">
        <v>821</v>
      </c>
      <c r="B9" s="64">
        <f>VLOOKUP($A9,'Return Data'!$B$7:$R$2292,3,0)</f>
        <v>44477</v>
      </c>
      <c r="C9" s="65">
        <f>VLOOKUP($A9,'Return Data'!$B$7:$R$2292,4,0)</f>
        <v>53.9</v>
      </c>
      <c r="D9" s="65">
        <f>VLOOKUP($A9,'Return Data'!$B$7:$R$2292,10,0)</f>
        <v>16.490200000000002</v>
      </c>
      <c r="E9" s="66">
        <f t="shared" si="0"/>
        <v>3</v>
      </c>
      <c r="F9" s="65">
        <f>VLOOKUP($A9,'Return Data'!$B$7:$R$2292,11,0)</f>
        <v>27.3629</v>
      </c>
      <c r="G9" s="66">
        <f t="shared" si="1"/>
        <v>2</v>
      </c>
      <c r="H9" s="65">
        <f>VLOOKUP($A9,'Return Data'!$B$7:$R$2292,12,0)</f>
        <v>27.242699999999999</v>
      </c>
      <c r="I9" s="66">
        <f t="shared" si="2"/>
        <v>14</v>
      </c>
      <c r="J9" s="65">
        <f>VLOOKUP($A9,'Return Data'!$B$7:$R$2292,13,0)</f>
        <v>61.813299999999998</v>
      </c>
      <c r="K9" s="66">
        <f t="shared" si="3"/>
        <v>11</v>
      </c>
      <c r="L9" s="65">
        <f>VLOOKUP($A9,'Return Data'!$B$7:$R$2292,17,0)</f>
        <v>31.422699999999999</v>
      </c>
      <c r="M9" s="66">
        <f t="shared" si="4"/>
        <v>8</v>
      </c>
      <c r="N9" s="65">
        <f>VLOOKUP($A9,'Return Data'!$B$7:$R$2292,14,0)</f>
        <v>26.152899999999999</v>
      </c>
      <c r="O9" s="66">
        <f t="shared" ref="O9:O27" si="8">RANK(N9,N$8:N$29,0)</f>
        <v>3</v>
      </c>
      <c r="P9" s="65">
        <f>VLOOKUP($A9,'Return Data'!$B$7:$R$2292,15,0)</f>
        <v>20.391100000000002</v>
      </c>
      <c r="Q9" s="66">
        <f t="shared" ref="Q9:Q27" si="9">RANK(P9,P$8:P$29,0)</f>
        <v>1</v>
      </c>
      <c r="R9" s="65">
        <f>VLOOKUP($A9,'Return Data'!$B$7:$R$2292,16,0)</f>
        <v>19.0671</v>
      </c>
      <c r="S9" s="67">
        <f t="shared" si="7"/>
        <v>8</v>
      </c>
    </row>
    <row r="10" spans="1:20" x14ac:dyDescent="0.3">
      <c r="A10" s="63" t="s">
        <v>823</v>
      </c>
      <c r="B10" s="64">
        <f>VLOOKUP($A10,'Return Data'!$B$7:$R$2292,3,0)</f>
        <v>44477</v>
      </c>
      <c r="C10" s="65">
        <f>VLOOKUP($A10,'Return Data'!$B$7:$R$2292,4,0)</f>
        <v>15.95</v>
      </c>
      <c r="D10" s="65">
        <f>VLOOKUP($A10,'Return Data'!$B$7:$R$2292,10,0)</f>
        <v>13.8635</v>
      </c>
      <c r="E10" s="66">
        <f t="shared" si="0"/>
        <v>11</v>
      </c>
      <c r="F10" s="65">
        <f>VLOOKUP($A10,'Return Data'!$B$7:$R$2292,11,0)</f>
        <v>22.701699999999999</v>
      </c>
      <c r="G10" s="66">
        <f t="shared" si="1"/>
        <v>15</v>
      </c>
      <c r="H10" s="65">
        <f>VLOOKUP($A10,'Return Data'!$B$7:$R$2292,12,0)</f>
        <v>24.775099999999998</v>
      </c>
      <c r="I10" s="66">
        <f t="shared" si="2"/>
        <v>17</v>
      </c>
      <c r="J10" s="65">
        <f>VLOOKUP($A10,'Return Data'!$B$7:$R$2292,13,0)</f>
        <v>53.085700000000003</v>
      </c>
      <c r="K10" s="66">
        <f t="shared" si="3"/>
        <v>17</v>
      </c>
      <c r="L10" s="65">
        <f>VLOOKUP($A10,'Return Data'!$B$7:$R$2292,17,0)</f>
        <v>27.881699999999999</v>
      </c>
      <c r="M10" s="66">
        <f t="shared" si="4"/>
        <v>11</v>
      </c>
      <c r="N10" s="65">
        <f>VLOOKUP($A10,'Return Data'!$B$7:$R$2292,14,0)</f>
        <v>22.565200000000001</v>
      </c>
      <c r="O10" s="66">
        <f t="shared" si="8"/>
        <v>8</v>
      </c>
      <c r="P10" s="65"/>
      <c r="Q10" s="66"/>
      <c r="R10" s="65">
        <f>VLOOKUP($A10,'Return Data'!$B$7:$R$2292,16,0)</f>
        <v>12.353400000000001</v>
      </c>
      <c r="S10" s="67">
        <f t="shared" si="7"/>
        <v>22</v>
      </c>
    </row>
    <row r="11" spans="1:20" x14ac:dyDescent="0.3">
      <c r="A11" s="63" t="s">
        <v>825</v>
      </c>
      <c r="B11" s="64">
        <f>VLOOKUP($A11,'Return Data'!$B$7:$R$2292,3,0)</f>
        <v>44477</v>
      </c>
      <c r="C11" s="65">
        <f>VLOOKUP($A11,'Return Data'!$B$7:$R$2292,4,0)</f>
        <v>37.173000000000002</v>
      </c>
      <c r="D11" s="65">
        <f>VLOOKUP($A11,'Return Data'!$B$7:$R$2292,10,0)</f>
        <v>6.2054999999999998</v>
      </c>
      <c r="E11" s="66">
        <f t="shared" si="0"/>
        <v>22</v>
      </c>
      <c r="F11" s="65">
        <f>VLOOKUP($A11,'Return Data'!$B$7:$R$2292,11,0)</f>
        <v>16.325600000000001</v>
      </c>
      <c r="G11" s="66">
        <f t="shared" si="1"/>
        <v>21</v>
      </c>
      <c r="H11" s="65">
        <f>VLOOKUP($A11,'Return Data'!$B$7:$R$2292,12,0)</f>
        <v>19.735199999999999</v>
      </c>
      <c r="I11" s="66">
        <f t="shared" si="2"/>
        <v>20</v>
      </c>
      <c r="J11" s="65">
        <f>VLOOKUP($A11,'Return Data'!$B$7:$R$2292,13,0)</f>
        <v>45.730800000000002</v>
      </c>
      <c r="K11" s="66">
        <f t="shared" si="3"/>
        <v>19</v>
      </c>
      <c r="L11" s="65">
        <f>VLOOKUP($A11,'Return Data'!$B$7:$R$2292,17,0)</f>
        <v>24.0397</v>
      </c>
      <c r="M11" s="66">
        <f t="shared" si="4"/>
        <v>17</v>
      </c>
      <c r="N11" s="65">
        <f>VLOOKUP($A11,'Return Data'!$B$7:$R$2292,14,0)</f>
        <v>20.988900000000001</v>
      </c>
      <c r="O11" s="66">
        <f t="shared" si="8"/>
        <v>12</v>
      </c>
      <c r="P11" s="65">
        <f>VLOOKUP($A11,'Return Data'!$B$7:$R$2292,15,0)</f>
        <v>12.7934</v>
      </c>
      <c r="Q11" s="66">
        <f t="shared" si="9"/>
        <v>14</v>
      </c>
      <c r="R11" s="65">
        <f>VLOOKUP($A11,'Return Data'!$B$7:$R$2292,16,0)</f>
        <v>14.8033</v>
      </c>
      <c r="S11" s="67">
        <f t="shared" si="7"/>
        <v>17</v>
      </c>
    </row>
    <row r="12" spans="1:20" x14ac:dyDescent="0.3">
      <c r="A12" s="63" t="s">
        <v>828</v>
      </c>
      <c r="B12" s="64">
        <f>VLOOKUP($A12,'Return Data'!$B$7:$R$2292,3,0)</f>
        <v>44477</v>
      </c>
      <c r="C12" s="65">
        <f>VLOOKUP($A12,'Return Data'!$B$7:$R$2292,4,0)</f>
        <v>72.162599999999998</v>
      </c>
      <c r="D12" s="65">
        <f>VLOOKUP($A12,'Return Data'!$B$7:$R$2292,10,0)</f>
        <v>11.524800000000001</v>
      </c>
      <c r="E12" s="66">
        <f t="shared" si="0"/>
        <v>16</v>
      </c>
      <c r="F12" s="65">
        <f>VLOOKUP($A12,'Return Data'!$B$7:$R$2292,11,0)</f>
        <v>25.276900000000001</v>
      </c>
      <c r="G12" s="66">
        <f t="shared" si="1"/>
        <v>8</v>
      </c>
      <c r="H12" s="65">
        <f>VLOOKUP($A12,'Return Data'!$B$7:$R$2292,12,0)</f>
        <v>35.464199999999998</v>
      </c>
      <c r="I12" s="66">
        <f t="shared" si="2"/>
        <v>5</v>
      </c>
      <c r="J12" s="65">
        <f>VLOOKUP($A12,'Return Data'!$B$7:$R$2292,13,0)</f>
        <v>82.066000000000003</v>
      </c>
      <c r="K12" s="66">
        <f t="shared" si="3"/>
        <v>1</v>
      </c>
      <c r="L12" s="65">
        <f>VLOOKUP($A12,'Return Data'!$B$7:$R$2292,17,0)</f>
        <v>32.568300000000001</v>
      </c>
      <c r="M12" s="66">
        <f t="shared" si="4"/>
        <v>7</v>
      </c>
      <c r="N12" s="65">
        <f>VLOOKUP($A12,'Return Data'!$B$7:$R$2292,14,0)</f>
        <v>24.629799999999999</v>
      </c>
      <c r="O12" s="66">
        <f t="shared" si="8"/>
        <v>6</v>
      </c>
      <c r="P12" s="65">
        <f>VLOOKUP($A12,'Return Data'!$B$7:$R$2292,15,0)</f>
        <v>16.517600000000002</v>
      </c>
      <c r="Q12" s="66">
        <f t="shared" si="9"/>
        <v>7</v>
      </c>
      <c r="R12" s="65">
        <f>VLOOKUP($A12,'Return Data'!$B$7:$R$2292,16,0)</f>
        <v>19.962199999999999</v>
      </c>
      <c r="S12" s="67">
        <f t="shared" si="7"/>
        <v>6</v>
      </c>
    </row>
    <row r="13" spans="1:20" x14ac:dyDescent="0.3">
      <c r="A13" s="63" t="s">
        <v>830</v>
      </c>
      <c r="B13" s="64">
        <f>VLOOKUP($A13,'Return Data'!$B$7:$R$2292,3,0)</f>
        <v>44477</v>
      </c>
      <c r="C13" s="65">
        <f>VLOOKUP($A13,'Return Data'!$B$7:$R$2292,4,0)</f>
        <v>121.372</v>
      </c>
      <c r="D13" s="65">
        <f>VLOOKUP($A13,'Return Data'!$B$7:$R$2292,10,0)</f>
        <v>14.270099999999999</v>
      </c>
      <c r="E13" s="66">
        <f t="shared" si="0"/>
        <v>8</v>
      </c>
      <c r="F13" s="65">
        <f>VLOOKUP($A13,'Return Data'!$B$7:$R$2292,11,0)</f>
        <v>26.2057</v>
      </c>
      <c r="G13" s="66">
        <f t="shared" si="1"/>
        <v>5</v>
      </c>
      <c r="H13" s="65">
        <f>VLOOKUP($A13,'Return Data'!$B$7:$R$2292,12,0)</f>
        <v>35.5627</v>
      </c>
      <c r="I13" s="66">
        <f t="shared" si="2"/>
        <v>4</v>
      </c>
      <c r="J13" s="65">
        <f>VLOOKUP($A13,'Return Data'!$B$7:$R$2292,13,0)</f>
        <v>71.100700000000003</v>
      </c>
      <c r="K13" s="66">
        <f t="shared" si="3"/>
        <v>3</v>
      </c>
      <c r="L13" s="65">
        <f>VLOOKUP($A13,'Return Data'!$B$7:$R$2292,17,0)</f>
        <v>24.979199999999999</v>
      </c>
      <c r="M13" s="66">
        <f t="shared" si="4"/>
        <v>16</v>
      </c>
      <c r="N13" s="65">
        <f>VLOOKUP($A13,'Return Data'!$B$7:$R$2292,14,0)</f>
        <v>17.701499999999999</v>
      </c>
      <c r="O13" s="66">
        <f t="shared" si="8"/>
        <v>17</v>
      </c>
      <c r="P13" s="65">
        <f>VLOOKUP($A13,'Return Data'!$B$7:$R$2292,15,0)</f>
        <v>12.344200000000001</v>
      </c>
      <c r="Q13" s="66">
        <f t="shared" si="9"/>
        <v>15</v>
      </c>
      <c r="R13" s="65">
        <f>VLOOKUP($A13,'Return Data'!$B$7:$R$2292,16,0)</f>
        <v>13.555</v>
      </c>
      <c r="S13" s="67">
        <f t="shared" si="7"/>
        <v>21</v>
      </c>
    </row>
    <row r="14" spans="1:20" x14ac:dyDescent="0.3">
      <c r="A14" s="63" t="s">
        <v>833</v>
      </c>
      <c r="B14" s="64">
        <f>VLOOKUP($A14,'Return Data'!$B$7:$R$2292,3,0)</f>
        <v>44477</v>
      </c>
      <c r="C14" s="65">
        <f>VLOOKUP($A14,'Return Data'!$B$7:$R$2292,4,0)</f>
        <v>54.89</v>
      </c>
      <c r="D14" s="65">
        <f>VLOOKUP($A14,'Return Data'!$B$7:$R$2292,10,0)</f>
        <v>15.073399999999999</v>
      </c>
      <c r="E14" s="66">
        <f t="shared" si="0"/>
        <v>4</v>
      </c>
      <c r="F14" s="65">
        <f>VLOOKUP($A14,'Return Data'!$B$7:$R$2292,11,0)</f>
        <v>26.039000000000001</v>
      </c>
      <c r="G14" s="66">
        <f t="shared" si="1"/>
        <v>6</v>
      </c>
      <c r="H14" s="65">
        <f>VLOOKUP($A14,'Return Data'!$B$7:$R$2292,12,0)</f>
        <v>32.937800000000003</v>
      </c>
      <c r="I14" s="66">
        <f t="shared" si="2"/>
        <v>7</v>
      </c>
      <c r="J14" s="65">
        <f>VLOOKUP($A14,'Return Data'!$B$7:$R$2292,13,0)</f>
        <v>65.580699999999993</v>
      </c>
      <c r="K14" s="66">
        <f t="shared" si="3"/>
        <v>6</v>
      </c>
      <c r="L14" s="65">
        <f>VLOOKUP($A14,'Return Data'!$B$7:$R$2292,17,0)</f>
        <v>34.884799999999998</v>
      </c>
      <c r="M14" s="66">
        <f t="shared" si="4"/>
        <v>4</v>
      </c>
      <c r="N14" s="65">
        <f>VLOOKUP($A14,'Return Data'!$B$7:$R$2292,14,0)</f>
        <v>21.192900000000002</v>
      </c>
      <c r="O14" s="66">
        <f t="shared" si="8"/>
        <v>11</v>
      </c>
      <c r="P14" s="65">
        <f>VLOOKUP($A14,'Return Data'!$B$7:$R$2292,15,0)</f>
        <v>15.816800000000001</v>
      </c>
      <c r="Q14" s="66">
        <f t="shared" si="9"/>
        <v>9</v>
      </c>
      <c r="R14" s="65">
        <f>VLOOKUP($A14,'Return Data'!$B$7:$R$2292,16,0)</f>
        <v>15.674899999999999</v>
      </c>
      <c r="S14" s="67">
        <f t="shared" si="7"/>
        <v>15</v>
      </c>
    </row>
    <row r="15" spans="1:20" x14ac:dyDescent="0.3">
      <c r="A15" s="63" t="s">
        <v>834</v>
      </c>
      <c r="B15" s="64">
        <f>VLOOKUP($A15,'Return Data'!$B$7:$R$2292,3,0)</f>
        <v>44477</v>
      </c>
      <c r="C15" s="65">
        <f>VLOOKUP($A15,'Return Data'!$B$7:$R$2292,4,0)</f>
        <v>16.64</v>
      </c>
      <c r="D15" s="65">
        <f>VLOOKUP($A15,'Return Data'!$B$7:$R$2292,10,0)</f>
        <v>16.526599999999998</v>
      </c>
      <c r="E15" s="66">
        <f t="shared" si="0"/>
        <v>2</v>
      </c>
      <c r="F15" s="65">
        <f>VLOOKUP($A15,'Return Data'!$B$7:$R$2292,11,0)</f>
        <v>25.301200000000001</v>
      </c>
      <c r="G15" s="66">
        <f t="shared" si="1"/>
        <v>7</v>
      </c>
      <c r="H15" s="65">
        <f>VLOOKUP($A15,'Return Data'!$B$7:$R$2292,12,0)</f>
        <v>27.314499999999999</v>
      </c>
      <c r="I15" s="66">
        <f t="shared" si="2"/>
        <v>13</v>
      </c>
      <c r="J15" s="65">
        <f>VLOOKUP($A15,'Return Data'!$B$7:$R$2292,13,0)</f>
        <v>53.647300000000001</v>
      </c>
      <c r="K15" s="66">
        <f t="shared" si="3"/>
        <v>16</v>
      </c>
      <c r="L15" s="65">
        <f>VLOOKUP($A15,'Return Data'!$B$7:$R$2292,17,0)</f>
        <v>28.970700000000001</v>
      </c>
      <c r="M15" s="66">
        <f t="shared" si="4"/>
        <v>10</v>
      </c>
      <c r="N15" s="65">
        <f>VLOOKUP($A15,'Return Data'!$B$7:$R$2292,14,0)</f>
        <v>20.5228</v>
      </c>
      <c r="O15" s="66">
        <f t="shared" si="8"/>
        <v>14</v>
      </c>
      <c r="P15" s="65"/>
      <c r="Q15" s="66"/>
      <c r="R15" s="65">
        <f>VLOOKUP($A15,'Return Data'!$B$7:$R$2292,16,0)</f>
        <v>13.974</v>
      </c>
      <c r="S15" s="67">
        <f t="shared" si="7"/>
        <v>19</v>
      </c>
    </row>
    <row r="16" spans="1:20" x14ac:dyDescent="0.3">
      <c r="A16" s="63" t="s">
        <v>836</v>
      </c>
      <c r="B16" s="64">
        <f>VLOOKUP($A16,'Return Data'!$B$7:$R$2292,3,0)</f>
        <v>44477</v>
      </c>
      <c r="C16" s="65">
        <f>VLOOKUP($A16,'Return Data'!$B$7:$R$2292,4,0)</f>
        <v>61.13</v>
      </c>
      <c r="D16" s="65">
        <f>VLOOKUP($A16,'Return Data'!$B$7:$R$2292,10,0)</f>
        <v>10.3629</v>
      </c>
      <c r="E16" s="66">
        <f t="shared" si="0"/>
        <v>18</v>
      </c>
      <c r="F16" s="65">
        <f>VLOOKUP($A16,'Return Data'!$B$7:$R$2292,11,0)</f>
        <v>18.953099999999999</v>
      </c>
      <c r="G16" s="66">
        <f t="shared" si="1"/>
        <v>18</v>
      </c>
      <c r="H16" s="65">
        <f>VLOOKUP($A16,'Return Data'!$B$7:$R$2292,12,0)</f>
        <v>20.145399999999999</v>
      </c>
      <c r="I16" s="66">
        <f t="shared" si="2"/>
        <v>19</v>
      </c>
      <c r="J16" s="65">
        <f>VLOOKUP($A16,'Return Data'!$B$7:$R$2292,13,0)</f>
        <v>37.2166</v>
      </c>
      <c r="K16" s="66">
        <f t="shared" si="3"/>
        <v>22</v>
      </c>
      <c r="L16" s="65">
        <f>VLOOKUP($A16,'Return Data'!$B$7:$R$2292,17,0)</f>
        <v>27.320900000000002</v>
      </c>
      <c r="M16" s="66">
        <f t="shared" si="4"/>
        <v>12</v>
      </c>
      <c r="N16" s="65">
        <f>VLOOKUP($A16,'Return Data'!$B$7:$R$2292,14,0)</f>
        <v>18.424399999999999</v>
      </c>
      <c r="O16" s="66">
        <f t="shared" si="8"/>
        <v>15</v>
      </c>
      <c r="P16" s="65">
        <f>VLOOKUP($A16,'Return Data'!$B$7:$R$2292,15,0)</f>
        <v>15.684699999999999</v>
      </c>
      <c r="Q16" s="66">
        <f t="shared" si="9"/>
        <v>10</v>
      </c>
      <c r="R16" s="65">
        <f>VLOOKUP($A16,'Return Data'!$B$7:$R$2292,16,0)</f>
        <v>13.594900000000001</v>
      </c>
      <c r="S16" s="67">
        <f t="shared" si="7"/>
        <v>20</v>
      </c>
    </row>
    <row r="17" spans="1:19" x14ac:dyDescent="0.3">
      <c r="A17" s="63" t="s">
        <v>838</v>
      </c>
      <c r="B17" s="64">
        <f>VLOOKUP($A17,'Return Data'!$B$7:$R$2292,3,0)</f>
        <v>44477</v>
      </c>
      <c r="C17" s="65">
        <f>VLOOKUP($A17,'Return Data'!$B$7:$R$2292,4,0)</f>
        <v>33.278300000000002</v>
      </c>
      <c r="D17" s="65">
        <f>VLOOKUP($A17,'Return Data'!$B$7:$R$2292,10,0)</f>
        <v>14.710800000000001</v>
      </c>
      <c r="E17" s="66">
        <f t="shared" si="0"/>
        <v>6</v>
      </c>
      <c r="F17" s="65">
        <f>VLOOKUP($A17,'Return Data'!$B$7:$R$2292,11,0)</f>
        <v>27.0154</v>
      </c>
      <c r="G17" s="66">
        <f t="shared" si="1"/>
        <v>3</v>
      </c>
      <c r="H17" s="65">
        <f>VLOOKUP($A17,'Return Data'!$B$7:$R$2292,12,0)</f>
        <v>31.118600000000001</v>
      </c>
      <c r="I17" s="66">
        <f t="shared" si="2"/>
        <v>12</v>
      </c>
      <c r="J17" s="65">
        <f>VLOOKUP($A17,'Return Data'!$B$7:$R$2292,13,0)</f>
        <v>64.759600000000006</v>
      </c>
      <c r="K17" s="66">
        <f t="shared" si="3"/>
        <v>7</v>
      </c>
      <c r="L17" s="65">
        <f>VLOOKUP($A17,'Return Data'!$B$7:$R$2292,17,0)</f>
        <v>37.4176</v>
      </c>
      <c r="M17" s="66">
        <f t="shared" si="4"/>
        <v>1</v>
      </c>
      <c r="N17" s="65">
        <f>VLOOKUP($A17,'Return Data'!$B$7:$R$2292,14,0)</f>
        <v>32.991999999999997</v>
      </c>
      <c r="O17" s="66">
        <f t="shared" si="8"/>
        <v>1</v>
      </c>
      <c r="P17" s="65">
        <f>VLOOKUP($A17,'Return Data'!$B$7:$R$2292,15,0)</f>
        <v>20.2514</v>
      </c>
      <c r="Q17" s="66">
        <f t="shared" si="9"/>
        <v>2</v>
      </c>
      <c r="R17" s="65">
        <f>VLOOKUP($A17,'Return Data'!$B$7:$R$2292,16,0)</f>
        <v>18.900300000000001</v>
      </c>
      <c r="S17" s="67">
        <f t="shared" si="7"/>
        <v>9</v>
      </c>
    </row>
    <row r="18" spans="1:19" x14ac:dyDescent="0.3">
      <c r="A18" s="63" t="s">
        <v>841</v>
      </c>
      <c r="B18" s="64">
        <f>VLOOKUP($A18,'Return Data'!$B$7:$R$2292,3,0)</f>
        <v>44477</v>
      </c>
      <c r="C18" s="65">
        <f>VLOOKUP($A18,'Return Data'!$B$7:$R$2292,4,0)</f>
        <v>13.686500000000001</v>
      </c>
      <c r="D18" s="65">
        <f>VLOOKUP($A18,'Return Data'!$B$7:$R$2292,10,0)</f>
        <v>16.703299999999999</v>
      </c>
      <c r="E18" s="66">
        <f t="shared" si="0"/>
        <v>1</v>
      </c>
      <c r="F18" s="65">
        <f>VLOOKUP($A18,'Return Data'!$B$7:$R$2292,11,0)</f>
        <v>21.123799999999999</v>
      </c>
      <c r="G18" s="66">
        <f t="shared" si="1"/>
        <v>16</v>
      </c>
      <c r="H18" s="65">
        <f>VLOOKUP($A18,'Return Data'!$B$7:$R$2292,12,0)</f>
        <v>19.427399999999999</v>
      </c>
      <c r="I18" s="66">
        <f t="shared" si="2"/>
        <v>21</v>
      </c>
      <c r="J18" s="65">
        <f>VLOOKUP($A18,'Return Data'!$B$7:$R$2292,13,0)</f>
        <v>56.055100000000003</v>
      </c>
      <c r="K18" s="66">
        <f t="shared" si="3"/>
        <v>14</v>
      </c>
      <c r="L18" s="65">
        <f>VLOOKUP($A18,'Return Data'!$B$7:$R$2292,17,0)</f>
        <v>18.481200000000001</v>
      </c>
      <c r="M18" s="66">
        <f t="shared" si="4"/>
        <v>18</v>
      </c>
      <c r="N18" s="65">
        <f>VLOOKUP($A18,'Return Data'!$B$7:$R$2292,14,0)</f>
        <v>18.117000000000001</v>
      </c>
      <c r="O18" s="66">
        <f t="shared" si="8"/>
        <v>16</v>
      </c>
      <c r="P18" s="65">
        <f>VLOOKUP($A18,'Return Data'!$B$7:$R$2292,15,0)</f>
        <v>12.8688</v>
      </c>
      <c r="Q18" s="66">
        <f t="shared" si="9"/>
        <v>13</v>
      </c>
      <c r="R18" s="65">
        <f>VLOOKUP($A18,'Return Data'!$B$7:$R$2292,16,0)</f>
        <v>15.434200000000001</v>
      </c>
      <c r="S18" s="67">
        <f t="shared" si="7"/>
        <v>16</v>
      </c>
    </row>
    <row r="19" spans="1:19" x14ac:dyDescent="0.3">
      <c r="A19" s="63" t="s">
        <v>842</v>
      </c>
      <c r="B19" s="64">
        <f>VLOOKUP($A19,'Return Data'!$B$7:$R$2292,3,0)</f>
        <v>44477</v>
      </c>
      <c r="C19" s="65">
        <f>VLOOKUP($A19,'Return Data'!$B$7:$R$2292,4,0)</f>
        <v>17.483000000000001</v>
      </c>
      <c r="D19" s="65">
        <f>VLOOKUP($A19,'Return Data'!$B$7:$R$2292,10,0)</f>
        <v>14.1784</v>
      </c>
      <c r="E19" s="66">
        <f t="shared" si="0"/>
        <v>9</v>
      </c>
      <c r="F19" s="65">
        <f>VLOOKUP($A19,'Return Data'!$B$7:$R$2292,11,0)</f>
        <v>23.467500000000001</v>
      </c>
      <c r="G19" s="66">
        <f t="shared" si="1"/>
        <v>11</v>
      </c>
      <c r="H19" s="65">
        <f>VLOOKUP($A19,'Return Data'!$B$7:$R$2292,12,0)</f>
        <v>33.153100000000002</v>
      </c>
      <c r="I19" s="66">
        <f t="shared" si="2"/>
        <v>6</v>
      </c>
      <c r="J19" s="65">
        <f>VLOOKUP($A19,'Return Data'!$B$7:$R$2292,13,0)</f>
        <v>59.793399999999998</v>
      </c>
      <c r="K19" s="66">
        <f t="shared" si="3"/>
        <v>12</v>
      </c>
      <c r="L19" s="65"/>
      <c r="M19" s="66"/>
      <c r="N19" s="65"/>
      <c r="O19" s="66"/>
      <c r="P19" s="65"/>
      <c r="Q19" s="66"/>
      <c r="R19" s="65">
        <f>VLOOKUP($A19,'Return Data'!$B$7:$R$2292,16,0)</f>
        <v>28.427</v>
      </c>
      <c r="S19" s="67">
        <f t="shared" si="7"/>
        <v>3</v>
      </c>
    </row>
    <row r="20" spans="1:19" x14ac:dyDescent="0.3">
      <c r="A20" s="63" t="s">
        <v>844</v>
      </c>
      <c r="B20" s="64">
        <f>VLOOKUP($A20,'Return Data'!$B$7:$R$2292,3,0)</f>
        <v>44477</v>
      </c>
      <c r="C20" s="65">
        <f>VLOOKUP($A20,'Return Data'!$B$7:$R$2292,4,0)</f>
        <v>17.164000000000001</v>
      </c>
      <c r="D20" s="65">
        <f>VLOOKUP($A20,'Return Data'!$B$7:$R$2292,10,0)</f>
        <v>8.8188999999999993</v>
      </c>
      <c r="E20" s="66">
        <f t="shared" si="0"/>
        <v>20</v>
      </c>
      <c r="F20" s="65">
        <f>VLOOKUP($A20,'Return Data'!$B$7:$R$2292,11,0)</f>
        <v>17.064499999999999</v>
      </c>
      <c r="G20" s="66">
        <f t="shared" si="1"/>
        <v>19</v>
      </c>
      <c r="H20" s="65">
        <f>VLOOKUP($A20,'Return Data'!$B$7:$R$2292,12,0)</f>
        <v>23.34</v>
      </c>
      <c r="I20" s="66">
        <f t="shared" si="2"/>
        <v>18</v>
      </c>
      <c r="J20" s="65">
        <f>VLOOKUP($A20,'Return Data'!$B$7:$R$2292,13,0)</f>
        <v>42.1096</v>
      </c>
      <c r="K20" s="66">
        <f t="shared" si="3"/>
        <v>21</v>
      </c>
      <c r="L20" s="65">
        <f>VLOOKUP($A20,'Return Data'!$B$7:$R$2292,17,0)</f>
        <v>27.058299999999999</v>
      </c>
      <c r="M20" s="66">
        <f t="shared" si="4"/>
        <v>13</v>
      </c>
      <c r="N20" s="65"/>
      <c r="O20" s="66"/>
      <c r="P20" s="65"/>
      <c r="Q20" s="66"/>
      <c r="R20" s="65">
        <f>VLOOKUP($A20,'Return Data'!$B$7:$R$2292,16,0)</f>
        <v>20.277200000000001</v>
      </c>
      <c r="S20" s="67">
        <f t="shared" si="7"/>
        <v>5</v>
      </c>
    </row>
    <row r="21" spans="1:19" x14ac:dyDescent="0.3">
      <c r="A21" s="63" t="s">
        <v>846</v>
      </c>
      <c r="B21" s="64">
        <f>VLOOKUP($A21,'Return Data'!$B$7:$R$2292,3,0)</f>
        <v>44477</v>
      </c>
      <c r="C21" s="65">
        <f>VLOOKUP($A21,'Return Data'!$B$7:$R$2292,4,0)</f>
        <v>20.858000000000001</v>
      </c>
      <c r="D21" s="65">
        <f>VLOOKUP($A21,'Return Data'!$B$7:$R$2292,10,0)</f>
        <v>15.0596</v>
      </c>
      <c r="E21" s="66">
        <f t="shared" si="0"/>
        <v>5</v>
      </c>
      <c r="F21" s="65">
        <f>VLOOKUP($A21,'Return Data'!$B$7:$R$2292,11,0)</f>
        <v>26.958400000000001</v>
      </c>
      <c r="G21" s="66">
        <f t="shared" si="1"/>
        <v>4</v>
      </c>
      <c r="H21" s="65">
        <f>VLOOKUP($A21,'Return Data'!$B$7:$R$2292,12,0)</f>
        <v>36.845599999999997</v>
      </c>
      <c r="I21" s="66">
        <f t="shared" si="2"/>
        <v>2</v>
      </c>
      <c r="J21" s="65">
        <f>VLOOKUP($A21,'Return Data'!$B$7:$R$2292,13,0)</f>
        <v>66.384799999999998</v>
      </c>
      <c r="K21" s="66">
        <f t="shared" si="3"/>
        <v>5</v>
      </c>
      <c r="L21" s="65"/>
      <c r="M21" s="66"/>
      <c r="N21" s="65"/>
      <c r="O21" s="66"/>
      <c r="P21" s="65"/>
      <c r="Q21" s="66"/>
      <c r="R21" s="65">
        <f>VLOOKUP($A21,'Return Data'!$B$7:$R$2292,16,0)</f>
        <v>35.746099999999998</v>
      </c>
      <c r="S21" s="67">
        <f t="shared" si="7"/>
        <v>1</v>
      </c>
    </row>
    <row r="22" spans="1:19" x14ac:dyDescent="0.3">
      <c r="A22" s="63" t="s">
        <v>848</v>
      </c>
      <c r="B22" s="64">
        <f>VLOOKUP($A22,'Return Data'!$B$7:$R$2292,3,0)</f>
        <v>44477</v>
      </c>
      <c r="C22" s="65">
        <f>VLOOKUP($A22,'Return Data'!$B$7:$R$2292,4,0)</f>
        <v>38.198500000000003</v>
      </c>
      <c r="D22" s="65">
        <f>VLOOKUP($A22,'Return Data'!$B$7:$R$2292,10,0)</f>
        <v>8.1907999999999994</v>
      </c>
      <c r="E22" s="66">
        <f t="shared" si="0"/>
        <v>21</v>
      </c>
      <c r="F22" s="65">
        <f>VLOOKUP($A22,'Return Data'!$B$7:$R$2292,11,0)</f>
        <v>14.5839</v>
      </c>
      <c r="G22" s="66">
        <f t="shared" si="1"/>
        <v>22</v>
      </c>
      <c r="H22" s="65">
        <f>VLOOKUP($A22,'Return Data'!$B$7:$R$2292,12,0)</f>
        <v>16.4603</v>
      </c>
      <c r="I22" s="66">
        <f t="shared" si="2"/>
        <v>22</v>
      </c>
      <c r="J22" s="65">
        <f>VLOOKUP($A22,'Return Data'!$B$7:$R$2292,13,0)</f>
        <v>43.448599999999999</v>
      </c>
      <c r="K22" s="66">
        <f t="shared" si="3"/>
        <v>20</v>
      </c>
      <c r="L22" s="65">
        <f>VLOOKUP($A22,'Return Data'!$B$7:$R$2292,17,0)</f>
        <v>25.418600000000001</v>
      </c>
      <c r="M22" s="66">
        <f t="shared" si="4"/>
        <v>15</v>
      </c>
      <c r="N22" s="65">
        <f>VLOOKUP($A22,'Return Data'!$B$7:$R$2292,14,0)</f>
        <v>22.460899999999999</v>
      </c>
      <c r="O22" s="66">
        <f t="shared" si="8"/>
        <v>9</v>
      </c>
      <c r="P22" s="65">
        <f>VLOOKUP($A22,'Return Data'!$B$7:$R$2292,15,0)</f>
        <v>15.5479</v>
      </c>
      <c r="Q22" s="66">
        <f t="shared" si="9"/>
        <v>11</v>
      </c>
      <c r="R22" s="65">
        <f>VLOOKUP($A22,'Return Data'!$B$7:$R$2292,16,0)</f>
        <v>17.273800000000001</v>
      </c>
      <c r="S22" s="67">
        <f t="shared" si="7"/>
        <v>12</v>
      </c>
    </row>
    <row r="23" spans="1:19" x14ac:dyDescent="0.3">
      <c r="A23" s="63" t="s">
        <v>851</v>
      </c>
      <c r="B23" s="64">
        <f>VLOOKUP($A23,'Return Data'!$B$7:$R$2292,3,0)</f>
        <v>44477</v>
      </c>
      <c r="C23" s="65">
        <f>VLOOKUP($A23,'Return Data'!$B$7:$R$2292,4,0)</f>
        <v>84.610900000000001</v>
      </c>
      <c r="D23" s="65">
        <f>VLOOKUP($A23,'Return Data'!$B$7:$R$2292,10,0)</f>
        <v>14.1205</v>
      </c>
      <c r="E23" s="66">
        <f t="shared" si="0"/>
        <v>10</v>
      </c>
      <c r="F23" s="65">
        <f>VLOOKUP($A23,'Return Data'!$B$7:$R$2292,11,0)</f>
        <v>23.207999999999998</v>
      </c>
      <c r="G23" s="66">
        <f t="shared" si="1"/>
        <v>14</v>
      </c>
      <c r="H23" s="65">
        <f>VLOOKUP($A23,'Return Data'!$B$7:$R$2292,12,0)</f>
        <v>37.402200000000001</v>
      </c>
      <c r="I23" s="66">
        <f t="shared" si="2"/>
        <v>1</v>
      </c>
      <c r="J23" s="65">
        <f>VLOOKUP($A23,'Return Data'!$B$7:$R$2292,13,0)</f>
        <v>76.606099999999998</v>
      </c>
      <c r="K23" s="66">
        <f t="shared" si="3"/>
        <v>2</v>
      </c>
      <c r="L23" s="65">
        <f>VLOOKUP($A23,'Return Data'!$B$7:$R$2292,17,0)</f>
        <v>35.8596</v>
      </c>
      <c r="M23" s="66">
        <f t="shared" si="4"/>
        <v>3</v>
      </c>
      <c r="N23" s="65">
        <f>VLOOKUP($A23,'Return Data'!$B$7:$R$2292,14,0)</f>
        <v>24.7639</v>
      </c>
      <c r="O23" s="66">
        <f t="shared" si="8"/>
        <v>5</v>
      </c>
      <c r="P23" s="65">
        <f>VLOOKUP($A23,'Return Data'!$B$7:$R$2292,15,0)</f>
        <v>15.8475</v>
      </c>
      <c r="Q23" s="66">
        <f t="shared" si="9"/>
        <v>8</v>
      </c>
      <c r="R23" s="65">
        <f>VLOOKUP($A23,'Return Data'!$B$7:$R$2292,16,0)</f>
        <v>19.8444</v>
      </c>
      <c r="S23" s="67">
        <f t="shared" si="7"/>
        <v>7</v>
      </c>
    </row>
    <row r="24" spans="1:19" x14ac:dyDescent="0.3">
      <c r="A24" s="63" t="s">
        <v>853</v>
      </c>
      <c r="B24" s="64">
        <f>VLOOKUP($A24,'Return Data'!$B$7:$R$2292,3,0)</f>
        <v>44477</v>
      </c>
      <c r="C24" s="65">
        <f>VLOOKUP($A24,'Return Data'!$B$7:$R$2292,4,0)</f>
        <v>118.6</v>
      </c>
      <c r="D24" s="65">
        <f>VLOOKUP($A24,'Return Data'!$B$7:$R$2292,10,0)</f>
        <v>11.518599999999999</v>
      </c>
      <c r="E24" s="66">
        <f t="shared" si="0"/>
        <v>17</v>
      </c>
      <c r="F24" s="65">
        <f>VLOOKUP($A24,'Return Data'!$B$7:$R$2292,11,0)</f>
        <v>23.6447</v>
      </c>
      <c r="G24" s="66">
        <f t="shared" si="1"/>
        <v>10</v>
      </c>
      <c r="H24" s="65">
        <f>VLOOKUP($A24,'Return Data'!$B$7:$R$2292,12,0)</f>
        <v>31.325399999999998</v>
      </c>
      <c r="I24" s="66">
        <f t="shared" si="2"/>
        <v>11</v>
      </c>
      <c r="J24" s="65">
        <f>VLOOKUP($A24,'Return Data'!$B$7:$R$2292,13,0)</f>
        <v>63.113700000000001</v>
      </c>
      <c r="K24" s="66">
        <f t="shared" si="3"/>
        <v>9</v>
      </c>
      <c r="L24" s="65">
        <f>VLOOKUP($A24,'Return Data'!$B$7:$R$2292,17,0)</f>
        <v>34.853700000000003</v>
      </c>
      <c r="M24" s="66">
        <f t="shared" si="4"/>
        <v>5</v>
      </c>
      <c r="N24" s="65">
        <f>VLOOKUP($A24,'Return Data'!$B$7:$R$2292,14,0)</f>
        <v>25.8596</v>
      </c>
      <c r="O24" s="66">
        <f t="shared" si="8"/>
        <v>4</v>
      </c>
      <c r="P24" s="65">
        <f>VLOOKUP($A24,'Return Data'!$B$7:$R$2292,15,0)</f>
        <v>17.4101</v>
      </c>
      <c r="Q24" s="66">
        <f t="shared" si="9"/>
        <v>5</v>
      </c>
      <c r="R24" s="65">
        <f>VLOOKUP($A24,'Return Data'!$B$7:$R$2292,16,0)</f>
        <v>16.522400000000001</v>
      </c>
      <c r="S24" s="67">
        <f t="shared" si="7"/>
        <v>14</v>
      </c>
    </row>
    <row r="25" spans="1:19" x14ac:dyDescent="0.3">
      <c r="A25" s="63" t="s">
        <v>855</v>
      </c>
      <c r="B25" s="64">
        <f>VLOOKUP($A25,'Return Data'!$B$7:$R$2292,3,0)</f>
        <v>44477</v>
      </c>
      <c r="C25" s="65">
        <f>VLOOKUP($A25,'Return Data'!$B$7:$R$2292,4,0)</f>
        <v>55.986899999999999</v>
      </c>
      <c r="D25" s="65">
        <f>VLOOKUP($A25,'Return Data'!$B$7:$R$2292,10,0)</f>
        <v>9.3725000000000005</v>
      </c>
      <c r="E25" s="66">
        <f t="shared" si="0"/>
        <v>19</v>
      </c>
      <c r="F25" s="65">
        <f>VLOOKUP($A25,'Return Data'!$B$7:$R$2292,11,0)</f>
        <v>16.484300000000001</v>
      </c>
      <c r="G25" s="66">
        <f t="shared" si="1"/>
        <v>20</v>
      </c>
      <c r="H25" s="65">
        <f>VLOOKUP($A25,'Return Data'!$B$7:$R$2292,12,0)</f>
        <v>31.640999999999998</v>
      </c>
      <c r="I25" s="66">
        <f t="shared" si="2"/>
        <v>9</v>
      </c>
      <c r="J25" s="65">
        <f>VLOOKUP($A25,'Return Data'!$B$7:$R$2292,13,0)</f>
        <v>63.251399999999997</v>
      </c>
      <c r="K25" s="66">
        <f t="shared" si="3"/>
        <v>8</v>
      </c>
      <c r="L25" s="65">
        <f>VLOOKUP($A25,'Return Data'!$B$7:$R$2292,17,0)</f>
        <v>36.0184</v>
      </c>
      <c r="M25" s="66">
        <f t="shared" si="4"/>
        <v>2</v>
      </c>
      <c r="N25" s="65">
        <f>VLOOKUP($A25,'Return Data'!$B$7:$R$2292,14,0)</f>
        <v>23.625299999999999</v>
      </c>
      <c r="O25" s="66">
        <f t="shared" si="8"/>
        <v>7</v>
      </c>
      <c r="P25" s="65">
        <f>VLOOKUP($A25,'Return Data'!$B$7:$R$2292,15,0)</f>
        <v>16.6982</v>
      </c>
      <c r="Q25" s="66">
        <f t="shared" si="9"/>
        <v>6</v>
      </c>
      <c r="R25" s="65">
        <f>VLOOKUP($A25,'Return Data'!$B$7:$R$2292,16,0)</f>
        <v>18.559999999999999</v>
      </c>
      <c r="S25" s="67">
        <f t="shared" si="7"/>
        <v>10</v>
      </c>
    </row>
    <row r="26" spans="1:19" x14ac:dyDescent="0.3">
      <c r="A26" s="63" t="s">
        <v>856</v>
      </c>
      <c r="B26" s="64">
        <f>VLOOKUP($A26,'Return Data'!$B$7:$R$2292,3,0)</f>
        <v>44477</v>
      </c>
      <c r="C26" s="65">
        <f>VLOOKUP($A26,'Return Data'!$B$7:$R$2292,4,0)</f>
        <v>264.21890000000002</v>
      </c>
      <c r="D26" s="65">
        <f>VLOOKUP($A26,'Return Data'!$B$7:$R$2292,10,0)</f>
        <v>14.6282</v>
      </c>
      <c r="E26" s="66">
        <f t="shared" si="0"/>
        <v>7</v>
      </c>
      <c r="F26" s="65">
        <f>VLOOKUP($A26,'Return Data'!$B$7:$R$2292,11,0)</f>
        <v>28.710799999999999</v>
      </c>
      <c r="G26" s="66">
        <f t="shared" si="1"/>
        <v>1</v>
      </c>
      <c r="H26" s="65">
        <f>VLOOKUP($A26,'Return Data'!$B$7:$R$2292,12,0)</f>
        <v>36.123699999999999</v>
      </c>
      <c r="I26" s="66">
        <f t="shared" si="2"/>
        <v>3</v>
      </c>
      <c r="J26" s="65">
        <f>VLOOKUP($A26,'Return Data'!$B$7:$R$2292,13,0)</f>
        <v>69.009</v>
      </c>
      <c r="K26" s="66">
        <f t="shared" si="3"/>
        <v>4</v>
      </c>
      <c r="L26" s="65">
        <f>VLOOKUP($A26,'Return Data'!$B$7:$R$2292,17,0)</f>
        <v>32.968499999999999</v>
      </c>
      <c r="M26" s="66">
        <f t="shared" si="4"/>
        <v>6</v>
      </c>
      <c r="N26" s="65">
        <f>VLOOKUP($A26,'Return Data'!$B$7:$R$2292,14,0)</f>
        <v>27.483799999999999</v>
      </c>
      <c r="O26" s="66">
        <f t="shared" si="8"/>
        <v>2</v>
      </c>
      <c r="P26" s="65">
        <f>VLOOKUP($A26,'Return Data'!$B$7:$R$2292,15,0)</f>
        <v>19.046299999999999</v>
      </c>
      <c r="Q26" s="66">
        <f t="shared" si="9"/>
        <v>3</v>
      </c>
      <c r="R26" s="65">
        <f>VLOOKUP($A26,'Return Data'!$B$7:$R$2292,16,0)</f>
        <v>18.086099999999998</v>
      </c>
      <c r="S26" s="67">
        <f t="shared" si="7"/>
        <v>11</v>
      </c>
    </row>
    <row r="27" spans="1:19" x14ac:dyDescent="0.3">
      <c r="A27" s="63" t="s">
        <v>859</v>
      </c>
      <c r="B27" s="64">
        <f>VLOOKUP($A27,'Return Data'!$B$7:$R$2292,3,0)</f>
        <v>44477</v>
      </c>
      <c r="C27" s="65">
        <f>VLOOKUP($A27,'Return Data'!$B$7:$R$2292,4,0)</f>
        <v>295.89240000000001</v>
      </c>
      <c r="D27" s="65">
        <f>VLOOKUP($A27,'Return Data'!$B$7:$R$2292,10,0)</f>
        <v>12.915900000000001</v>
      </c>
      <c r="E27" s="66">
        <f t="shared" si="0"/>
        <v>15</v>
      </c>
      <c r="F27" s="65">
        <f>VLOOKUP($A27,'Return Data'!$B$7:$R$2292,11,0)</f>
        <v>20.6539</v>
      </c>
      <c r="G27" s="66">
        <f t="shared" si="1"/>
        <v>17</v>
      </c>
      <c r="H27" s="65">
        <f>VLOOKUP($A27,'Return Data'!$B$7:$R$2292,12,0)</f>
        <v>24.8843</v>
      </c>
      <c r="I27" s="66">
        <f t="shared" si="2"/>
        <v>16</v>
      </c>
      <c r="J27" s="65">
        <f>VLOOKUP($A27,'Return Data'!$B$7:$R$2292,13,0)</f>
        <v>51.114199999999997</v>
      </c>
      <c r="K27" s="66">
        <f t="shared" ref="K27" si="10">RANK(J27,J$8:J$29,0)</f>
        <v>18</v>
      </c>
      <c r="L27" s="65">
        <f>VLOOKUP($A27,'Return Data'!$B$7:$R$2292,17,0)</f>
        <v>26.264099999999999</v>
      </c>
      <c r="M27" s="66">
        <f t="shared" ref="M27" si="11">RANK(L27,L$8:L$29,0)</f>
        <v>14</v>
      </c>
      <c r="N27" s="65">
        <f>VLOOKUP($A27,'Return Data'!$B$7:$R$2292,14,0)</f>
        <v>20.776599999999998</v>
      </c>
      <c r="O27" s="66">
        <f t="shared" si="8"/>
        <v>13</v>
      </c>
      <c r="P27" s="65">
        <f>VLOOKUP($A27,'Return Data'!$B$7:$R$2292,15,0)</f>
        <v>17.582899999999999</v>
      </c>
      <c r="Q27" s="66">
        <f t="shared" si="9"/>
        <v>4</v>
      </c>
      <c r="R27" s="65">
        <f>VLOOKUP($A27,'Return Data'!$B$7:$R$2292,16,0)</f>
        <v>14.335000000000001</v>
      </c>
      <c r="S27" s="67">
        <f t="shared" si="7"/>
        <v>18</v>
      </c>
    </row>
    <row r="28" spans="1:19" x14ac:dyDescent="0.3">
      <c r="A28" s="63" t="s">
        <v>860</v>
      </c>
      <c r="B28" s="64">
        <f>VLOOKUP($A28,'Return Data'!$B$7:$R$2292,3,0)</f>
        <v>44477</v>
      </c>
      <c r="C28" s="65">
        <f>VLOOKUP($A28,'Return Data'!$B$7:$R$2292,4,0)</f>
        <v>15.7715</v>
      </c>
      <c r="D28" s="65">
        <f>VLOOKUP($A28,'Return Data'!$B$7:$R$2292,10,0)</f>
        <v>13.5931</v>
      </c>
      <c r="E28" s="66">
        <f t="shared" si="0"/>
        <v>13</v>
      </c>
      <c r="F28" s="65">
        <f>VLOOKUP($A28,'Return Data'!$B$7:$R$2292,11,0)</f>
        <v>23.399899999999999</v>
      </c>
      <c r="G28" s="66">
        <f t="shared" si="1"/>
        <v>12</v>
      </c>
      <c r="H28" s="65">
        <f>VLOOKUP($A28,'Return Data'!$B$7:$R$2292,12,0)</f>
        <v>32.420099999999998</v>
      </c>
      <c r="I28" s="66">
        <f t="shared" ref="I28" si="12">RANK(H28,H$8:H$29,0)</f>
        <v>8</v>
      </c>
      <c r="J28" s="65">
        <f>VLOOKUP($A28,'Return Data'!$B$7:$R$2292,13,0)</f>
        <v>62.3384</v>
      </c>
      <c r="K28" s="66">
        <f t="shared" ref="K28:K29" si="13">RANK(J28,J$8:J$29,0)</f>
        <v>10</v>
      </c>
      <c r="L28" s="65"/>
      <c r="M28" s="66"/>
      <c r="N28" s="65"/>
      <c r="O28" s="66"/>
      <c r="P28" s="65"/>
      <c r="Q28" s="66"/>
      <c r="R28" s="65">
        <f>VLOOKUP($A28,'Return Data'!$B$7:$R$2292,16,0)</f>
        <v>28.031199999999998</v>
      </c>
      <c r="S28" s="67">
        <f t="shared" si="7"/>
        <v>4</v>
      </c>
    </row>
    <row r="29" spans="1:19" x14ac:dyDescent="0.3">
      <c r="A29" s="63" t="s">
        <v>862</v>
      </c>
      <c r="B29" s="64">
        <f>VLOOKUP($A29,'Return Data'!$B$7:$R$2292,3,0)</f>
        <v>44477</v>
      </c>
      <c r="C29" s="65">
        <f>VLOOKUP($A29,'Return Data'!$B$7:$R$2292,4,0)</f>
        <v>18.72</v>
      </c>
      <c r="D29" s="65">
        <f>VLOOKUP($A29,'Return Data'!$B$7:$R$2292,10,0)</f>
        <v>13.523300000000001</v>
      </c>
      <c r="E29" s="66">
        <f t="shared" si="0"/>
        <v>14</v>
      </c>
      <c r="F29" s="65">
        <f>VLOOKUP($A29,'Return Data'!$B$7:$R$2292,11,0)</f>
        <v>23.891500000000001</v>
      </c>
      <c r="G29" s="66">
        <f t="shared" si="1"/>
        <v>9</v>
      </c>
      <c r="H29" s="65">
        <f>VLOOKUP($A29,'Return Data'!$B$7:$R$2292,12,0)</f>
        <v>31.460699999999999</v>
      </c>
      <c r="I29" s="66">
        <f>RANK(H29,H$8:H$29,0)</f>
        <v>10</v>
      </c>
      <c r="J29" s="65">
        <f>VLOOKUP($A29,'Return Data'!$B$7:$R$2292,13,0)</f>
        <v>57.841500000000003</v>
      </c>
      <c r="K29" s="66">
        <f t="shared" si="13"/>
        <v>13</v>
      </c>
      <c r="L29" s="65"/>
      <c r="M29" s="66"/>
      <c r="N29" s="65"/>
      <c r="O29" s="66"/>
      <c r="P29" s="65"/>
      <c r="Q29" s="66"/>
      <c r="R29" s="65">
        <f>VLOOKUP($A29,'Return Data'!$B$7:$R$2292,16,0)</f>
        <v>33.358600000000003</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12.97121818181818</v>
      </c>
      <c r="E31" s="74"/>
      <c r="F31" s="75">
        <f>AVERAGE(F8:F29)</f>
        <v>22.804172727272729</v>
      </c>
      <c r="G31" s="74"/>
      <c r="H31" s="75">
        <f>AVERAGE(H8:H29)</f>
        <v>28.846518181818183</v>
      </c>
      <c r="I31" s="74"/>
      <c r="J31" s="75">
        <f>AVERAGE(J8:J29)</f>
        <v>59.154886363636365</v>
      </c>
      <c r="K31" s="74"/>
      <c r="L31" s="75">
        <f>AVERAGE(L8:L29)</f>
        <v>29.752311111111112</v>
      </c>
      <c r="M31" s="74"/>
      <c r="N31" s="75">
        <f>AVERAGE(N8:N29)</f>
        <v>22.929276470588231</v>
      </c>
      <c r="O31" s="74"/>
      <c r="P31" s="75">
        <f>AVERAGE(P8:P29)</f>
        <v>16.281186666666667</v>
      </c>
      <c r="Q31" s="74"/>
      <c r="R31" s="75">
        <f>AVERAGE(R8:R29)</f>
        <v>19.297122727272725</v>
      </c>
      <c r="S31" s="76"/>
    </row>
    <row r="32" spans="1:19" x14ac:dyDescent="0.3">
      <c r="A32" s="73" t="s">
        <v>28</v>
      </c>
      <c r="B32" s="74"/>
      <c r="C32" s="74"/>
      <c r="D32" s="75">
        <f>MIN(D8:D29)</f>
        <v>6.2054999999999998</v>
      </c>
      <c r="E32" s="74"/>
      <c r="F32" s="75">
        <f>MIN(F8:F29)</f>
        <v>14.5839</v>
      </c>
      <c r="G32" s="74"/>
      <c r="H32" s="75">
        <f>MIN(H8:H29)</f>
        <v>16.4603</v>
      </c>
      <c r="I32" s="74"/>
      <c r="J32" s="75">
        <f>MIN(J8:J29)</f>
        <v>37.2166</v>
      </c>
      <c r="K32" s="74"/>
      <c r="L32" s="75">
        <f>MIN(L8:L29)</f>
        <v>18.481200000000001</v>
      </c>
      <c r="M32" s="74"/>
      <c r="N32" s="75">
        <f>MIN(N8:N29)</f>
        <v>17.701499999999999</v>
      </c>
      <c r="O32" s="74"/>
      <c r="P32" s="75">
        <f>MIN(P8:P29)</f>
        <v>12.344200000000001</v>
      </c>
      <c r="Q32" s="74"/>
      <c r="R32" s="75">
        <f>MIN(R8:R29)</f>
        <v>12.353400000000001</v>
      </c>
      <c r="S32" s="76"/>
    </row>
    <row r="33" spans="1:19" ht="15" thickBot="1" x14ac:dyDescent="0.35">
      <c r="A33" s="77" t="s">
        <v>29</v>
      </c>
      <c r="B33" s="78"/>
      <c r="C33" s="78"/>
      <c r="D33" s="79">
        <f>MAX(D8:D29)</f>
        <v>16.703299999999999</v>
      </c>
      <c r="E33" s="78"/>
      <c r="F33" s="79">
        <f>MAX(F8:F29)</f>
        <v>28.710799999999999</v>
      </c>
      <c r="G33" s="78"/>
      <c r="H33" s="79">
        <f>MAX(H8:H29)</f>
        <v>37.402200000000001</v>
      </c>
      <c r="I33" s="78"/>
      <c r="J33" s="79">
        <f>MAX(J8:J29)</f>
        <v>82.066000000000003</v>
      </c>
      <c r="K33" s="78"/>
      <c r="L33" s="79">
        <f>MAX(L8:L29)</f>
        <v>37.4176</v>
      </c>
      <c r="M33" s="78"/>
      <c r="N33" s="79">
        <f>MAX(N8:N29)</f>
        <v>32.991999999999997</v>
      </c>
      <c r="O33" s="78"/>
      <c r="P33" s="79">
        <f>MAX(P8:P29)</f>
        <v>20.391100000000002</v>
      </c>
      <c r="Q33" s="78"/>
      <c r="R33" s="79">
        <f>MAX(R8:R29)</f>
        <v>35.746099999999998</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Data'!$B$7:$R$2292,3,0)</f>
        <v>44477</v>
      </c>
      <c r="C8" s="65">
        <f>VLOOKUP($A8,'Return Data'!$B$7:$R$2292,4,0)</f>
        <v>93.942899999999995</v>
      </c>
      <c r="D8" s="65">
        <f>VLOOKUP($A8,'Return Data'!$B$7:$R$2292,10,0)</f>
        <v>13.465299999999999</v>
      </c>
      <c r="E8" s="66">
        <f t="shared" ref="E8:E29" si="0">RANK(D8,D$8:D$29,0)</f>
        <v>11</v>
      </c>
      <c r="F8" s="65">
        <f>VLOOKUP($A8,'Return Data'!$B$7:$R$2292,11,0)</f>
        <v>22.773299999999999</v>
      </c>
      <c r="G8" s="66">
        <f t="shared" ref="G8:G29" si="1">RANK(F8,F$8:F$29,0)</f>
        <v>12</v>
      </c>
      <c r="H8" s="65">
        <f>VLOOKUP($A8,'Return Data'!$B$7:$R$2292,12,0)</f>
        <v>25.041799999999999</v>
      </c>
      <c r="I8" s="66">
        <f t="shared" ref="I8:I27" si="2">RANK(H8,H$8:H$29,0)</f>
        <v>15</v>
      </c>
      <c r="J8" s="65">
        <f>VLOOKUP($A8,'Return Data'!$B$7:$R$2292,13,0)</f>
        <v>53.984099999999998</v>
      </c>
      <c r="K8" s="66">
        <f t="shared" ref="K8:K18" si="3">RANK(J8,J$8:J$29,0)</f>
        <v>15</v>
      </c>
      <c r="L8" s="65">
        <f>VLOOKUP($A8,'Return Data'!$B$7:$R$2292,17,0)</f>
        <v>27.993300000000001</v>
      </c>
      <c r="M8" s="66">
        <f t="shared" ref="M8:M18" si="4">RANK(L8,L$8:L$29,0)</f>
        <v>9</v>
      </c>
      <c r="N8" s="65">
        <f>VLOOKUP($A8,'Return Data'!$B$7:$R$2292,14,0)</f>
        <v>20.472300000000001</v>
      </c>
      <c r="O8" s="66">
        <f t="shared" ref="O8:O14" si="5">RANK(N8,N$8:N$29,0)</f>
        <v>10</v>
      </c>
      <c r="P8" s="65">
        <f>VLOOKUP($A8,'Return Data'!$B$7:$R$2292,15,0)</f>
        <v>14.2575</v>
      </c>
      <c r="Q8" s="66">
        <f>RANK(P8,P$8:P$29,0)</f>
        <v>10</v>
      </c>
      <c r="R8" s="65">
        <f>VLOOKUP($A8,'Return Data'!$B$7:$R$2292,16,0)</f>
        <v>15.061299999999999</v>
      </c>
      <c r="S8" s="67">
        <f t="shared" ref="S8:S29" si="6">RANK(R8,R$8:R$29,0)</f>
        <v>13</v>
      </c>
    </row>
    <row r="9" spans="1:20" x14ac:dyDescent="0.3">
      <c r="A9" s="63" t="s">
        <v>822</v>
      </c>
      <c r="B9" s="64">
        <f>VLOOKUP($A9,'Return Data'!$B$7:$R$2292,3,0)</f>
        <v>44477</v>
      </c>
      <c r="C9" s="65">
        <f>VLOOKUP($A9,'Return Data'!$B$7:$R$2292,4,0)</f>
        <v>48.49</v>
      </c>
      <c r="D9" s="65">
        <f>VLOOKUP($A9,'Return Data'!$B$7:$R$2292,10,0)</f>
        <v>16.143699999999999</v>
      </c>
      <c r="E9" s="66">
        <f t="shared" si="0"/>
        <v>3</v>
      </c>
      <c r="F9" s="65">
        <f>VLOOKUP($A9,'Return Data'!$B$7:$R$2292,11,0)</f>
        <v>26.6388</v>
      </c>
      <c r="G9" s="66">
        <f t="shared" si="1"/>
        <v>2</v>
      </c>
      <c r="H9" s="65">
        <f>VLOOKUP($A9,'Return Data'!$B$7:$R$2292,12,0)</f>
        <v>26.2103</v>
      </c>
      <c r="I9" s="66">
        <f t="shared" si="2"/>
        <v>14</v>
      </c>
      <c r="J9" s="65">
        <f>VLOOKUP($A9,'Return Data'!$B$7:$R$2292,13,0)</f>
        <v>59.980200000000004</v>
      </c>
      <c r="K9" s="66">
        <f t="shared" si="3"/>
        <v>9</v>
      </c>
      <c r="L9" s="65">
        <f>VLOOKUP($A9,'Return Data'!$B$7:$R$2292,17,0)</f>
        <v>29.912099999999999</v>
      </c>
      <c r="M9" s="66">
        <f t="shared" si="4"/>
        <v>8</v>
      </c>
      <c r="N9" s="65">
        <f>VLOOKUP($A9,'Return Data'!$B$7:$R$2292,14,0)</f>
        <v>24.602699999999999</v>
      </c>
      <c r="O9" s="66">
        <f t="shared" si="5"/>
        <v>4</v>
      </c>
      <c r="P9" s="65">
        <f>VLOOKUP($A9,'Return Data'!$B$7:$R$2292,15,0)</f>
        <v>18.953600000000002</v>
      </c>
      <c r="Q9" s="66">
        <f>RANK(P9,P$8:P$29,0)</f>
        <v>1</v>
      </c>
      <c r="R9" s="65">
        <f>VLOOKUP($A9,'Return Data'!$B$7:$R$2292,16,0)</f>
        <v>18.540700000000001</v>
      </c>
      <c r="S9" s="67">
        <f t="shared" si="6"/>
        <v>8</v>
      </c>
    </row>
    <row r="10" spans="1:20" x14ac:dyDescent="0.3">
      <c r="A10" s="63" t="s">
        <v>824</v>
      </c>
      <c r="B10" s="64">
        <f>VLOOKUP($A10,'Return Data'!$B$7:$R$2292,3,0)</f>
        <v>44477</v>
      </c>
      <c r="C10" s="65">
        <f>VLOOKUP($A10,'Return Data'!$B$7:$R$2292,4,0)</f>
        <v>15.063000000000001</v>
      </c>
      <c r="D10" s="65">
        <f>VLOOKUP($A10,'Return Data'!$B$7:$R$2292,10,0)</f>
        <v>13.400600000000001</v>
      </c>
      <c r="E10" s="66">
        <f t="shared" si="0"/>
        <v>12</v>
      </c>
      <c r="F10" s="65">
        <f>VLOOKUP($A10,'Return Data'!$B$7:$R$2292,11,0)</f>
        <v>21.701499999999999</v>
      </c>
      <c r="G10" s="66">
        <f t="shared" si="1"/>
        <v>15</v>
      </c>
      <c r="H10" s="65">
        <f>VLOOKUP($A10,'Return Data'!$B$7:$R$2292,12,0)</f>
        <v>23.275200000000002</v>
      </c>
      <c r="I10" s="66">
        <f t="shared" si="2"/>
        <v>17</v>
      </c>
      <c r="J10" s="65">
        <f>VLOOKUP($A10,'Return Data'!$B$7:$R$2292,13,0)</f>
        <v>50.690300000000001</v>
      </c>
      <c r="K10" s="66">
        <f t="shared" si="3"/>
        <v>17</v>
      </c>
      <c r="L10" s="65">
        <f>VLOOKUP($A10,'Return Data'!$B$7:$R$2292,17,0)</f>
        <v>25.992699999999999</v>
      </c>
      <c r="M10" s="66">
        <f t="shared" si="4"/>
        <v>11</v>
      </c>
      <c r="N10" s="65">
        <f>VLOOKUP($A10,'Return Data'!$B$7:$R$2292,14,0)</f>
        <v>20.849699999999999</v>
      </c>
      <c r="O10" s="66">
        <f t="shared" si="5"/>
        <v>9</v>
      </c>
      <c r="P10" s="65"/>
      <c r="Q10" s="66"/>
      <c r="R10" s="65">
        <f>VLOOKUP($A10,'Return Data'!$B$7:$R$2292,16,0)</f>
        <v>10.760899999999999</v>
      </c>
      <c r="S10" s="67">
        <f t="shared" si="6"/>
        <v>21</v>
      </c>
    </row>
    <row r="11" spans="1:20" x14ac:dyDescent="0.3">
      <c r="A11" s="63" t="s">
        <v>826</v>
      </c>
      <c r="B11" s="64">
        <f>VLOOKUP($A11,'Return Data'!$B$7:$R$2292,3,0)</f>
        <v>44477</v>
      </c>
      <c r="C11" s="65">
        <f>VLOOKUP($A11,'Return Data'!$B$7:$R$2292,4,0)</f>
        <v>34.648000000000003</v>
      </c>
      <c r="D11" s="65">
        <f>VLOOKUP($A11,'Return Data'!$B$7:$R$2292,10,0)</f>
        <v>5.9279999999999999</v>
      </c>
      <c r="E11" s="66">
        <f t="shared" si="0"/>
        <v>22</v>
      </c>
      <c r="F11" s="65">
        <f>VLOOKUP($A11,'Return Data'!$B$7:$R$2292,11,0)</f>
        <v>15.7171</v>
      </c>
      <c r="G11" s="66">
        <f t="shared" si="1"/>
        <v>20</v>
      </c>
      <c r="H11" s="65">
        <f>VLOOKUP($A11,'Return Data'!$B$7:$R$2292,12,0)</f>
        <v>18.7959</v>
      </c>
      <c r="I11" s="66">
        <f t="shared" si="2"/>
        <v>20</v>
      </c>
      <c r="J11" s="65">
        <f>VLOOKUP($A11,'Return Data'!$B$7:$R$2292,13,0)</f>
        <v>44.198399999999999</v>
      </c>
      <c r="K11" s="66">
        <f t="shared" si="3"/>
        <v>19</v>
      </c>
      <c r="L11" s="65">
        <f>VLOOKUP($A11,'Return Data'!$B$7:$R$2292,17,0)</f>
        <v>22.721399999999999</v>
      </c>
      <c r="M11" s="66">
        <f t="shared" si="4"/>
        <v>17</v>
      </c>
      <c r="N11" s="65">
        <f>VLOOKUP($A11,'Return Data'!$B$7:$R$2292,14,0)</f>
        <v>19.708100000000002</v>
      </c>
      <c r="O11" s="66">
        <f t="shared" si="5"/>
        <v>13</v>
      </c>
      <c r="P11" s="65">
        <f>VLOOKUP($A11,'Return Data'!$B$7:$R$2292,15,0)</f>
        <v>11.738799999999999</v>
      </c>
      <c r="Q11" s="66">
        <f>RANK(P11,P$8:P$29,0)</f>
        <v>13</v>
      </c>
      <c r="R11" s="65">
        <f>VLOOKUP($A11,'Return Data'!$B$7:$R$2292,16,0)</f>
        <v>11.5844</v>
      </c>
      <c r="S11" s="67">
        <f t="shared" si="6"/>
        <v>19</v>
      </c>
    </row>
    <row r="12" spans="1:20" x14ac:dyDescent="0.3">
      <c r="A12" s="63" t="s">
        <v>827</v>
      </c>
      <c r="B12" s="64">
        <f>VLOOKUP($A12,'Return Data'!$B$7:$R$2292,3,0)</f>
        <v>44477</v>
      </c>
      <c r="C12" s="65">
        <f>VLOOKUP($A12,'Return Data'!$B$7:$R$2292,4,0)</f>
        <v>66.052300000000002</v>
      </c>
      <c r="D12" s="65">
        <f>VLOOKUP($A12,'Return Data'!$B$7:$R$2292,10,0)</f>
        <v>11.307700000000001</v>
      </c>
      <c r="E12" s="66">
        <f t="shared" si="0"/>
        <v>16</v>
      </c>
      <c r="F12" s="65">
        <f>VLOOKUP($A12,'Return Data'!$B$7:$R$2292,11,0)</f>
        <v>24.7835</v>
      </c>
      <c r="G12" s="66">
        <f t="shared" si="1"/>
        <v>7</v>
      </c>
      <c r="H12" s="65">
        <f>VLOOKUP($A12,'Return Data'!$B$7:$R$2292,12,0)</f>
        <v>34.641500000000001</v>
      </c>
      <c r="I12" s="66">
        <f t="shared" si="2"/>
        <v>4</v>
      </c>
      <c r="J12" s="65">
        <f>VLOOKUP($A12,'Return Data'!$B$7:$R$2292,13,0)</f>
        <v>80.582800000000006</v>
      </c>
      <c r="K12" s="66">
        <f t="shared" si="3"/>
        <v>1</v>
      </c>
      <c r="L12" s="65">
        <f>VLOOKUP($A12,'Return Data'!$B$7:$R$2292,17,0)</f>
        <v>31.4724</v>
      </c>
      <c r="M12" s="66">
        <f t="shared" si="4"/>
        <v>7</v>
      </c>
      <c r="N12" s="65">
        <f>VLOOKUP($A12,'Return Data'!$B$7:$R$2292,14,0)</f>
        <v>23.525700000000001</v>
      </c>
      <c r="O12" s="66">
        <f t="shared" si="5"/>
        <v>6</v>
      </c>
      <c r="P12" s="65">
        <f>VLOOKUP($A12,'Return Data'!$B$7:$R$2292,15,0)</f>
        <v>15.371700000000001</v>
      </c>
      <c r="Q12" s="66">
        <f>RANK(P12,P$8:P$29,0)</f>
        <v>7</v>
      </c>
      <c r="R12" s="65">
        <f>VLOOKUP($A12,'Return Data'!$B$7:$R$2292,16,0)</f>
        <v>14.2044</v>
      </c>
      <c r="S12" s="67">
        <f t="shared" si="6"/>
        <v>15</v>
      </c>
    </row>
    <row r="13" spans="1:20" x14ac:dyDescent="0.3">
      <c r="A13" s="63" t="s">
        <v>829</v>
      </c>
      <c r="B13" s="64">
        <f>VLOOKUP($A13,'Return Data'!$B$7:$R$2292,3,0)</f>
        <v>44477</v>
      </c>
      <c r="C13" s="65">
        <f>VLOOKUP($A13,'Return Data'!$B$7:$R$2292,4,0)</f>
        <v>112.238</v>
      </c>
      <c r="D13" s="65">
        <f>VLOOKUP($A13,'Return Data'!$B$7:$R$2292,10,0)</f>
        <v>13.955299999999999</v>
      </c>
      <c r="E13" s="66">
        <f t="shared" si="0"/>
        <v>8</v>
      </c>
      <c r="F13" s="65">
        <f>VLOOKUP($A13,'Return Data'!$B$7:$R$2292,11,0)</f>
        <v>25.516400000000001</v>
      </c>
      <c r="G13" s="66">
        <f t="shared" si="1"/>
        <v>5</v>
      </c>
      <c r="H13" s="65">
        <f>VLOOKUP($A13,'Return Data'!$B$7:$R$2292,12,0)</f>
        <v>34.402299999999997</v>
      </c>
      <c r="I13" s="66">
        <f t="shared" si="2"/>
        <v>5</v>
      </c>
      <c r="J13" s="65">
        <f>VLOOKUP($A13,'Return Data'!$B$7:$R$2292,13,0)</f>
        <v>69.2166</v>
      </c>
      <c r="K13" s="66">
        <f t="shared" si="3"/>
        <v>3</v>
      </c>
      <c r="L13" s="65">
        <f>VLOOKUP($A13,'Return Data'!$B$7:$R$2292,17,0)</f>
        <v>23.709800000000001</v>
      </c>
      <c r="M13" s="66">
        <f t="shared" si="4"/>
        <v>16</v>
      </c>
      <c r="N13" s="65">
        <f>VLOOKUP($A13,'Return Data'!$B$7:$R$2292,14,0)</f>
        <v>16.577500000000001</v>
      </c>
      <c r="O13" s="66">
        <f t="shared" si="5"/>
        <v>16</v>
      </c>
      <c r="P13" s="65">
        <f>VLOOKUP($A13,'Return Data'!$B$7:$R$2292,15,0)</f>
        <v>11.191800000000001</v>
      </c>
      <c r="Q13" s="66">
        <f>RANK(P13,P$8:P$29,0)</f>
        <v>15</v>
      </c>
      <c r="R13" s="65">
        <f>VLOOKUP($A13,'Return Data'!$B$7:$R$2292,16,0)</f>
        <v>15.2193</v>
      </c>
      <c r="S13" s="67">
        <f t="shared" si="6"/>
        <v>12</v>
      </c>
    </row>
    <row r="14" spans="1:20" x14ac:dyDescent="0.3">
      <c r="A14" s="63" t="s">
        <v>832</v>
      </c>
      <c r="B14" s="64">
        <f>VLOOKUP($A14,'Return Data'!$B$7:$R$2292,3,0)</f>
        <v>44477</v>
      </c>
      <c r="C14" s="65">
        <f>VLOOKUP($A14,'Return Data'!$B$7:$R$2292,4,0)</f>
        <v>50.17</v>
      </c>
      <c r="D14" s="65">
        <f>VLOOKUP($A14,'Return Data'!$B$7:$R$2292,10,0)</f>
        <v>14.7005</v>
      </c>
      <c r="E14" s="66">
        <f t="shared" si="0"/>
        <v>4</v>
      </c>
      <c r="F14" s="65">
        <f>VLOOKUP($A14,'Return Data'!$B$7:$R$2292,11,0)</f>
        <v>25.2684</v>
      </c>
      <c r="G14" s="66">
        <f t="shared" si="1"/>
        <v>6</v>
      </c>
      <c r="H14" s="65">
        <f>VLOOKUP($A14,'Return Data'!$B$7:$R$2292,12,0)</f>
        <v>31.714400000000001</v>
      </c>
      <c r="I14" s="66">
        <f t="shared" si="2"/>
        <v>6</v>
      </c>
      <c r="J14" s="65">
        <f>VLOOKUP($A14,'Return Data'!$B$7:$R$2292,13,0)</f>
        <v>63.58</v>
      </c>
      <c r="K14" s="66">
        <f t="shared" si="3"/>
        <v>6</v>
      </c>
      <c r="L14" s="65">
        <f>VLOOKUP($A14,'Return Data'!$B$7:$R$2292,17,0)</f>
        <v>33.347900000000003</v>
      </c>
      <c r="M14" s="66">
        <f t="shared" si="4"/>
        <v>5</v>
      </c>
      <c r="N14" s="65">
        <f>VLOOKUP($A14,'Return Data'!$B$7:$R$2292,14,0)</f>
        <v>19.8476</v>
      </c>
      <c r="O14" s="66">
        <f t="shared" si="5"/>
        <v>11</v>
      </c>
      <c r="P14" s="65">
        <f>VLOOKUP($A14,'Return Data'!$B$7:$R$2292,15,0)</f>
        <v>14.539400000000001</v>
      </c>
      <c r="Q14" s="66">
        <f>RANK(P14,P$8:P$29,0)</f>
        <v>9</v>
      </c>
      <c r="R14" s="65">
        <f>VLOOKUP($A14,'Return Data'!$B$7:$R$2292,16,0)</f>
        <v>13.923299999999999</v>
      </c>
      <c r="S14" s="67">
        <f t="shared" si="6"/>
        <v>16</v>
      </c>
    </row>
    <row r="15" spans="1:20" x14ac:dyDescent="0.3">
      <c r="A15" s="63" t="s">
        <v>835</v>
      </c>
      <c r="B15" s="64">
        <f>VLOOKUP($A15,'Return Data'!$B$7:$R$2292,3,0)</f>
        <v>44477</v>
      </c>
      <c r="C15" s="65">
        <f>VLOOKUP($A15,'Return Data'!$B$7:$R$2292,4,0)</f>
        <v>15.68</v>
      </c>
      <c r="D15" s="65">
        <f>VLOOKUP($A15,'Return Data'!$B$7:$R$2292,10,0)</f>
        <v>16.234200000000001</v>
      </c>
      <c r="E15" s="66">
        <f t="shared" si="0"/>
        <v>2</v>
      </c>
      <c r="F15" s="65">
        <f>VLOOKUP($A15,'Return Data'!$B$7:$R$2292,11,0)</f>
        <v>24.741399999999999</v>
      </c>
      <c r="G15" s="66">
        <f t="shared" si="1"/>
        <v>8</v>
      </c>
      <c r="H15" s="65">
        <f>VLOOKUP($A15,'Return Data'!$B$7:$R$2292,12,0)</f>
        <v>26.553699999999999</v>
      </c>
      <c r="I15" s="66">
        <f t="shared" si="2"/>
        <v>13</v>
      </c>
      <c r="J15" s="65">
        <f>VLOOKUP($A15,'Return Data'!$B$7:$R$2292,13,0)</f>
        <v>52.381</v>
      </c>
      <c r="K15" s="66">
        <f t="shared" si="3"/>
        <v>16</v>
      </c>
      <c r="L15" s="65">
        <f>VLOOKUP($A15,'Return Data'!$B$7:$R$2292,17,0)</f>
        <v>27.8492</v>
      </c>
      <c r="M15" s="66">
        <f t="shared" si="4"/>
        <v>10</v>
      </c>
      <c r="N15" s="65">
        <f>VLOOKUP($A15,'Return Data'!$B$7:$R$2292,14,0)</f>
        <v>19.1295</v>
      </c>
      <c r="O15" s="66">
        <f>RANK(N15,N$8:N$29,0)</f>
        <v>14</v>
      </c>
      <c r="P15" s="65"/>
      <c r="Q15" s="66"/>
      <c r="R15" s="65">
        <f>VLOOKUP($A15,'Return Data'!$B$7:$R$2292,16,0)</f>
        <v>12.2475</v>
      </c>
      <c r="S15" s="67">
        <f t="shared" si="6"/>
        <v>18</v>
      </c>
    </row>
    <row r="16" spans="1:20" x14ac:dyDescent="0.3">
      <c r="A16" s="63" t="s">
        <v>837</v>
      </c>
      <c r="B16" s="64">
        <f>VLOOKUP($A16,'Return Data'!$B$7:$R$2292,3,0)</f>
        <v>44477</v>
      </c>
      <c r="C16" s="65">
        <f>VLOOKUP($A16,'Return Data'!$B$7:$R$2292,4,0)</f>
        <v>54.55</v>
      </c>
      <c r="D16" s="65">
        <f>VLOOKUP($A16,'Return Data'!$B$7:$R$2292,10,0)</f>
        <v>10.002000000000001</v>
      </c>
      <c r="E16" s="66">
        <f t="shared" si="0"/>
        <v>18</v>
      </c>
      <c r="F16" s="65">
        <f>VLOOKUP($A16,'Return Data'!$B$7:$R$2292,11,0)</f>
        <v>18.150300000000001</v>
      </c>
      <c r="G16" s="66">
        <f t="shared" si="1"/>
        <v>18</v>
      </c>
      <c r="H16" s="65">
        <f>VLOOKUP($A16,'Return Data'!$B$7:$R$2292,12,0)</f>
        <v>18.949000000000002</v>
      </c>
      <c r="I16" s="66">
        <f t="shared" si="2"/>
        <v>19</v>
      </c>
      <c r="J16" s="65">
        <f>VLOOKUP($A16,'Return Data'!$B$7:$R$2292,13,0)</f>
        <v>35.3934</v>
      </c>
      <c r="K16" s="66">
        <f t="shared" si="3"/>
        <v>22</v>
      </c>
      <c r="L16" s="65">
        <f>VLOOKUP($A16,'Return Data'!$B$7:$R$2292,17,0)</f>
        <v>25.629200000000001</v>
      </c>
      <c r="M16" s="66">
        <f t="shared" si="4"/>
        <v>12</v>
      </c>
      <c r="N16" s="65">
        <f>VLOOKUP($A16,'Return Data'!$B$7:$R$2292,14,0)</f>
        <v>16.834299999999999</v>
      </c>
      <c r="O16" s="66">
        <f>RANK(N16,N$8:N$29,0)</f>
        <v>15</v>
      </c>
      <c r="P16" s="65">
        <f>VLOOKUP($A16,'Return Data'!$B$7:$R$2292,15,0)</f>
        <v>14.0055</v>
      </c>
      <c r="Q16" s="66">
        <f>RANK(P16,P$8:P$29,0)</f>
        <v>12</v>
      </c>
      <c r="R16" s="65">
        <f>VLOOKUP($A16,'Return Data'!$B$7:$R$2292,16,0)</f>
        <v>11.5078</v>
      </c>
      <c r="S16" s="67">
        <f t="shared" si="6"/>
        <v>20</v>
      </c>
    </row>
    <row r="17" spans="1:19" x14ac:dyDescent="0.3">
      <c r="A17" s="63" t="s">
        <v>839</v>
      </c>
      <c r="B17" s="64">
        <f>VLOOKUP($A17,'Return Data'!$B$7:$R$2292,3,0)</f>
        <v>44477</v>
      </c>
      <c r="C17" s="65">
        <f>VLOOKUP($A17,'Return Data'!$B$7:$R$2292,4,0)</f>
        <v>30.4941</v>
      </c>
      <c r="D17" s="65">
        <f>VLOOKUP($A17,'Return Data'!$B$7:$R$2292,10,0)</f>
        <v>14.3866</v>
      </c>
      <c r="E17" s="66">
        <f t="shared" si="0"/>
        <v>6</v>
      </c>
      <c r="F17" s="65">
        <f>VLOOKUP($A17,'Return Data'!$B$7:$R$2292,11,0)</f>
        <v>26.288399999999999</v>
      </c>
      <c r="G17" s="66">
        <f t="shared" si="1"/>
        <v>3</v>
      </c>
      <c r="H17" s="65">
        <f>VLOOKUP($A17,'Return Data'!$B$7:$R$2292,12,0)</f>
        <v>30.086500000000001</v>
      </c>
      <c r="I17" s="66">
        <f t="shared" si="2"/>
        <v>11</v>
      </c>
      <c r="J17" s="65">
        <f>VLOOKUP($A17,'Return Data'!$B$7:$R$2292,13,0)</f>
        <v>62.939399999999999</v>
      </c>
      <c r="K17" s="66">
        <f t="shared" si="3"/>
        <v>7</v>
      </c>
      <c r="L17" s="65">
        <f>VLOOKUP($A17,'Return Data'!$B$7:$R$2292,17,0)</f>
        <v>35.697800000000001</v>
      </c>
      <c r="M17" s="66">
        <f t="shared" si="4"/>
        <v>1</v>
      </c>
      <c r="N17" s="65">
        <f>VLOOKUP($A17,'Return Data'!$B$7:$R$2292,14,0)</f>
        <v>31.221900000000002</v>
      </c>
      <c r="O17" s="66">
        <f>RANK(N17,N$8:N$29,0)</f>
        <v>1</v>
      </c>
      <c r="P17" s="65">
        <f>VLOOKUP($A17,'Return Data'!$B$7:$R$2292,15,0)</f>
        <v>18.631900000000002</v>
      </c>
      <c r="Q17" s="66">
        <f>RANK(P17,P$8:P$29,0)</f>
        <v>2</v>
      </c>
      <c r="R17" s="65">
        <f>VLOOKUP($A17,'Return Data'!$B$7:$R$2292,16,0)</f>
        <v>17.413900000000002</v>
      </c>
      <c r="S17" s="67">
        <f t="shared" si="6"/>
        <v>9</v>
      </c>
    </row>
    <row r="18" spans="1:19" x14ac:dyDescent="0.3">
      <c r="A18" s="63" t="s">
        <v>840</v>
      </c>
      <c r="B18" s="64">
        <f>VLOOKUP($A18,'Return Data'!$B$7:$R$2292,3,0)</f>
        <v>44477</v>
      </c>
      <c r="C18" s="65">
        <f>VLOOKUP($A18,'Return Data'!$B$7:$R$2292,4,0)</f>
        <v>12.244</v>
      </c>
      <c r="D18" s="65">
        <f>VLOOKUP($A18,'Return Data'!$B$7:$R$2292,10,0)</f>
        <v>16.380099999999999</v>
      </c>
      <c r="E18" s="66">
        <f t="shared" si="0"/>
        <v>1</v>
      </c>
      <c r="F18" s="65">
        <f>VLOOKUP($A18,'Return Data'!$B$7:$R$2292,11,0)</f>
        <v>20.4573</v>
      </c>
      <c r="G18" s="66">
        <f t="shared" si="1"/>
        <v>16</v>
      </c>
      <c r="H18" s="65">
        <f>VLOOKUP($A18,'Return Data'!$B$7:$R$2292,12,0)</f>
        <v>18.4483</v>
      </c>
      <c r="I18" s="66">
        <f t="shared" si="2"/>
        <v>21</v>
      </c>
      <c r="J18" s="65">
        <f>VLOOKUP($A18,'Return Data'!$B$7:$R$2292,13,0)</f>
        <v>54.346499999999999</v>
      </c>
      <c r="K18" s="66">
        <f t="shared" si="3"/>
        <v>14</v>
      </c>
      <c r="L18" s="65">
        <f>VLOOKUP($A18,'Return Data'!$B$7:$R$2292,17,0)</f>
        <v>16.880199999999999</v>
      </c>
      <c r="M18" s="66">
        <f t="shared" si="4"/>
        <v>18</v>
      </c>
      <c r="N18" s="65">
        <f>VLOOKUP($A18,'Return Data'!$B$7:$R$2292,14,0)</f>
        <v>16.315200000000001</v>
      </c>
      <c r="O18" s="66">
        <f>RANK(N18,N$8:N$29,0)</f>
        <v>17</v>
      </c>
      <c r="P18" s="65">
        <f>VLOOKUP($A18,'Return Data'!$B$7:$R$2292,15,0)</f>
        <v>11.397399999999999</v>
      </c>
      <c r="Q18" s="66">
        <f>RANK(P18,P$8:P$29,0)</f>
        <v>14</v>
      </c>
      <c r="R18" s="65">
        <f>VLOOKUP($A18,'Return Data'!$B$7:$R$2292,16,0)</f>
        <v>1.4994000000000001</v>
      </c>
      <c r="S18" s="67">
        <f t="shared" si="6"/>
        <v>22</v>
      </c>
    </row>
    <row r="19" spans="1:19" x14ac:dyDescent="0.3">
      <c r="A19" s="63" t="s">
        <v>843</v>
      </c>
      <c r="B19" s="64">
        <f>VLOOKUP($A19,'Return Data'!$B$7:$R$2292,3,0)</f>
        <v>44477</v>
      </c>
      <c r="C19" s="65">
        <f>VLOOKUP($A19,'Return Data'!$B$7:$R$2292,4,0)</f>
        <v>16.817</v>
      </c>
      <c r="D19" s="65">
        <f>VLOOKUP($A19,'Return Data'!$B$7:$R$2292,10,0)</f>
        <v>13.712899999999999</v>
      </c>
      <c r="E19" s="66">
        <f t="shared" si="0"/>
        <v>10</v>
      </c>
      <c r="F19" s="65">
        <f>VLOOKUP($A19,'Return Data'!$B$7:$R$2292,11,0)</f>
        <v>22.456900000000001</v>
      </c>
      <c r="G19" s="66">
        <f t="shared" si="1"/>
        <v>13</v>
      </c>
      <c r="H19" s="65">
        <f>VLOOKUP($A19,'Return Data'!$B$7:$R$2292,12,0)</f>
        <v>31.475300000000001</v>
      </c>
      <c r="I19" s="66">
        <f t="shared" si="2"/>
        <v>7</v>
      </c>
      <c r="J19" s="65">
        <f>VLOOKUP($A19,'Return Data'!$B$7:$R$2292,13,0)</f>
        <v>57.094799999999999</v>
      </c>
      <c r="K19" s="66">
        <f t="shared" ref="K19" si="7">RANK(J19,J$8:J$29,0)</f>
        <v>12</v>
      </c>
      <c r="L19" s="65"/>
      <c r="M19" s="66"/>
      <c r="N19" s="65"/>
      <c r="O19" s="66"/>
      <c r="P19" s="65"/>
      <c r="Q19" s="66"/>
      <c r="R19" s="65">
        <f>VLOOKUP($A19,'Return Data'!$B$7:$R$2292,16,0)</f>
        <v>26.212399999999999</v>
      </c>
      <c r="S19" s="67">
        <f t="shared" si="6"/>
        <v>3</v>
      </c>
    </row>
    <row r="20" spans="1:19" x14ac:dyDescent="0.3">
      <c r="A20" s="63" t="s">
        <v>845</v>
      </c>
      <c r="B20" s="64">
        <f>VLOOKUP($A20,'Return Data'!$B$7:$R$2292,3,0)</f>
        <v>44477</v>
      </c>
      <c r="C20" s="65">
        <f>VLOOKUP($A20,'Return Data'!$B$7:$R$2292,4,0)</f>
        <v>16.603000000000002</v>
      </c>
      <c r="D20" s="65">
        <f>VLOOKUP($A20,'Return Data'!$B$7:$R$2292,10,0)</f>
        <v>8.4738000000000007</v>
      </c>
      <c r="E20" s="66">
        <f t="shared" si="0"/>
        <v>20</v>
      </c>
      <c r="F20" s="65">
        <f>VLOOKUP($A20,'Return Data'!$B$7:$R$2292,11,0)</f>
        <v>16.349</v>
      </c>
      <c r="G20" s="66">
        <f t="shared" si="1"/>
        <v>19</v>
      </c>
      <c r="H20" s="65">
        <f>VLOOKUP($A20,'Return Data'!$B$7:$R$2292,12,0)</f>
        <v>22.233699999999999</v>
      </c>
      <c r="I20" s="66">
        <f t="shared" si="2"/>
        <v>18</v>
      </c>
      <c r="J20" s="65">
        <f>VLOOKUP($A20,'Return Data'!$B$7:$R$2292,13,0)</f>
        <v>40.429699999999997</v>
      </c>
      <c r="K20" s="66">
        <f t="shared" ref="K20:K27" si="8">RANK(J20,J$8:J$29,0)</f>
        <v>21</v>
      </c>
      <c r="L20" s="65">
        <f>VLOOKUP($A20,'Return Data'!$B$7:$R$2292,17,0)</f>
        <v>25.5792</v>
      </c>
      <c r="M20" s="66">
        <f t="shared" ref="M20" si="9">RANK(L20,L$8:L$29,0)</f>
        <v>13</v>
      </c>
      <c r="N20" s="65"/>
      <c r="O20" s="66"/>
      <c r="P20" s="65"/>
      <c r="Q20" s="66"/>
      <c r="R20" s="65">
        <f>VLOOKUP($A20,'Return Data'!$B$7:$R$2292,16,0)</f>
        <v>18.918900000000001</v>
      </c>
      <c r="S20" s="67">
        <f t="shared" si="6"/>
        <v>6</v>
      </c>
    </row>
    <row r="21" spans="1:19" x14ac:dyDescent="0.3">
      <c r="A21" s="63" t="s">
        <v>847</v>
      </c>
      <c r="B21" s="64">
        <f>VLOOKUP($A21,'Return Data'!$B$7:$R$2292,3,0)</f>
        <v>44477</v>
      </c>
      <c r="C21" s="65">
        <f>VLOOKUP($A21,'Return Data'!$B$7:$R$2292,4,0)</f>
        <v>20.071999999999999</v>
      </c>
      <c r="D21" s="65">
        <f>VLOOKUP($A21,'Return Data'!$B$7:$R$2292,10,0)</f>
        <v>14.651300000000001</v>
      </c>
      <c r="E21" s="66">
        <f t="shared" si="0"/>
        <v>5</v>
      </c>
      <c r="F21" s="65">
        <f>VLOOKUP($A21,'Return Data'!$B$7:$R$2292,11,0)</f>
        <v>26.040800000000001</v>
      </c>
      <c r="G21" s="66">
        <f t="shared" si="1"/>
        <v>4</v>
      </c>
      <c r="H21" s="65">
        <f>VLOOKUP($A21,'Return Data'!$B$7:$R$2292,12,0)</f>
        <v>35.338099999999997</v>
      </c>
      <c r="I21" s="66">
        <f t="shared" si="2"/>
        <v>2</v>
      </c>
      <c r="J21" s="65">
        <f>VLOOKUP($A21,'Return Data'!$B$7:$R$2292,13,0)</f>
        <v>63.906599999999997</v>
      </c>
      <c r="K21" s="66">
        <f t="shared" si="8"/>
        <v>5</v>
      </c>
      <c r="L21" s="65"/>
      <c r="M21" s="66"/>
      <c r="N21" s="65"/>
      <c r="O21" s="66"/>
      <c r="P21" s="65"/>
      <c r="Q21" s="66"/>
      <c r="R21" s="65">
        <f>VLOOKUP($A21,'Return Data'!$B$7:$R$2292,16,0)</f>
        <v>33.595599999999997</v>
      </c>
      <c r="S21" s="67">
        <f t="shared" si="6"/>
        <v>1</v>
      </c>
    </row>
    <row r="22" spans="1:19" x14ac:dyDescent="0.3">
      <c r="A22" s="63" t="s">
        <v>849</v>
      </c>
      <c r="B22" s="64">
        <f>VLOOKUP($A22,'Return Data'!$B$7:$R$2292,3,0)</f>
        <v>44477</v>
      </c>
      <c r="C22" s="65">
        <f>VLOOKUP($A22,'Return Data'!$B$7:$R$2292,4,0)</f>
        <v>34.1355</v>
      </c>
      <c r="D22" s="65">
        <f>VLOOKUP($A22,'Return Data'!$B$7:$R$2292,10,0)</f>
        <v>7.8479999999999999</v>
      </c>
      <c r="E22" s="66">
        <f t="shared" si="0"/>
        <v>21</v>
      </c>
      <c r="F22" s="65">
        <f>VLOOKUP($A22,'Return Data'!$B$7:$R$2292,11,0)</f>
        <v>13.874599999999999</v>
      </c>
      <c r="G22" s="66">
        <f t="shared" si="1"/>
        <v>22</v>
      </c>
      <c r="H22" s="65">
        <f>VLOOKUP($A22,'Return Data'!$B$7:$R$2292,12,0)</f>
        <v>15.4147</v>
      </c>
      <c r="I22" s="66">
        <f t="shared" si="2"/>
        <v>22</v>
      </c>
      <c r="J22" s="65">
        <f>VLOOKUP($A22,'Return Data'!$B$7:$R$2292,13,0)</f>
        <v>41.745800000000003</v>
      </c>
      <c r="K22" s="66">
        <f t="shared" si="8"/>
        <v>20</v>
      </c>
      <c r="L22" s="65">
        <f>VLOOKUP($A22,'Return Data'!$B$7:$R$2292,17,0)</f>
        <v>23.862100000000002</v>
      </c>
      <c r="M22" s="66">
        <f t="shared" ref="M22:M27" si="10">RANK(L22,L$8:L$29,0)</f>
        <v>15</v>
      </c>
      <c r="N22" s="65">
        <f>VLOOKUP($A22,'Return Data'!$B$7:$R$2292,14,0)</f>
        <v>20.990500000000001</v>
      </c>
      <c r="O22" s="66">
        <f t="shared" ref="O22:O27" si="11">RANK(N22,N$8:N$29,0)</f>
        <v>8</v>
      </c>
      <c r="P22" s="65">
        <f>VLOOKUP($A22,'Return Data'!$B$7:$R$2292,15,0)</f>
        <v>14.078900000000001</v>
      </c>
      <c r="Q22" s="66">
        <f t="shared" ref="Q22:Q27" si="12">RANK(P22,P$8:P$29,0)</f>
        <v>11</v>
      </c>
      <c r="R22" s="65">
        <f>VLOOKUP($A22,'Return Data'!$B$7:$R$2292,16,0)</f>
        <v>15.716200000000001</v>
      </c>
      <c r="S22" s="67">
        <f t="shared" si="6"/>
        <v>11</v>
      </c>
    </row>
    <row r="23" spans="1:19" x14ac:dyDescent="0.3">
      <c r="A23" s="63" t="s">
        <v>850</v>
      </c>
      <c r="B23" s="64">
        <f>VLOOKUP($A23,'Return Data'!$B$7:$R$2292,3,0)</f>
        <v>44477</v>
      </c>
      <c r="C23" s="65">
        <f>VLOOKUP($A23,'Return Data'!$B$7:$R$2292,4,0)</f>
        <v>78.943799999999996</v>
      </c>
      <c r="D23" s="65">
        <f>VLOOKUP($A23,'Return Data'!$B$7:$R$2292,10,0)</f>
        <v>13.9292</v>
      </c>
      <c r="E23" s="66">
        <f t="shared" si="0"/>
        <v>9</v>
      </c>
      <c r="F23" s="65">
        <f>VLOOKUP($A23,'Return Data'!$B$7:$R$2292,11,0)</f>
        <v>22.792899999999999</v>
      </c>
      <c r="G23" s="66">
        <f t="shared" si="1"/>
        <v>11</v>
      </c>
      <c r="H23" s="65">
        <f>VLOOKUP($A23,'Return Data'!$B$7:$R$2292,12,0)</f>
        <v>36.718400000000003</v>
      </c>
      <c r="I23" s="66">
        <f t="shared" si="2"/>
        <v>1</v>
      </c>
      <c r="J23" s="65">
        <f>VLOOKUP($A23,'Return Data'!$B$7:$R$2292,13,0)</f>
        <v>75.4084</v>
      </c>
      <c r="K23" s="66">
        <f t="shared" si="8"/>
        <v>2</v>
      </c>
      <c r="L23" s="65">
        <f>VLOOKUP($A23,'Return Data'!$B$7:$R$2292,17,0)</f>
        <v>34.950899999999997</v>
      </c>
      <c r="M23" s="66">
        <f t="shared" si="10"/>
        <v>2</v>
      </c>
      <c r="N23" s="65">
        <f>VLOOKUP($A23,'Return Data'!$B$7:$R$2292,14,0)</f>
        <v>23.927800000000001</v>
      </c>
      <c r="O23" s="66">
        <f t="shared" si="11"/>
        <v>5</v>
      </c>
      <c r="P23" s="65">
        <f>VLOOKUP($A23,'Return Data'!$B$7:$R$2292,15,0)</f>
        <v>14.911300000000001</v>
      </c>
      <c r="Q23" s="66">
        <f t="shared" si="12"/>
        <v>8</v>
      </c>
      <c r="R23" s="65">
        <f>VLOOKUP($A23,'Return Data'!$B$7:$R$2292,16,0)</f>
        <v>14.9879</v>
      </c>
      <c r="S23" s="67">
        <f t="shared" si="6"/>
        <v>14</v>
      </c>
    </row>
    <row r="24" spans="1:19" x14ac:dyDescent="0.3">
      <c r="A24" s="63" t="s">
        <v>852</v>
      </c>
      <c r="B24" s="64">
        <f>VLOOKUP($A24,'Return Data'!$B$7:$R$2292,3,0)</f>
        <v>44477</v>
      </c>
      <c r="C24" s="65">
        <f>VLOOKUP($A24,'Return Data'!$B$7:$R$2292,4,0)</f>
        <v>111.36</v>
      </c>
      <c r="D24" s="65">
        <f>VLOOKUP($A24,'Return Data'!$B$7:$R$2292,10,0)</f>
        <v>11.2376</v>
      </c>
      <c r="E24" s="66">
        <f t="shared" si="0"/>
        <v>17</v>
      </c>
      <c r="F24" s="65">
        <f>VLOOKUP($A24,'Return Data'!$B$7:$R$2292,11,0)</f>
        <v>23.049700000000001</v>
      </c>
      <c r="G24" s="66">
        <f t="shared" si="1"/>
        <v>10</v>
      </c>
      <c r="H24" s="65">
        <f>VLOOKUP($A24,'Return Data'!$B$7:$R$2292,12,0)</f>
        <v>30.382899999999999</v>
      </c>
      <c r="I24" s="66">
        <f t="shared" si="2"/>
        <v>10</v>
      </c>
      <c r="J24" s="65">
        <f>VLOOKUP($A24,'Return Data'!$B$7:$R$2292,13,0)</f>
        <v>61.6021</v>
      </c>
      <c r="K24" s="66">
        <f t="shared" si="8"/>
        <v>8</v>
      </c>
      <c r="L24" s="65">
        <f>VLOOKUP($A24,'Return Data'!$B$7:$R$2292,17,0)</f>
        <v>33.708399999999997</v>
      </c>
      <c r="M24" s="66">
        <f t="shared" si="10"/>
        <v>3</v>
      </c>
      <c r="N24" s="65">
        <f>VLOOKUP($A24,'Return Data'!$B$7:$R$2292,14,0)</f>
        <v>24.884399999999999</v>
      </c>
      <c r="O24" s="66">
        <f t="shared" si="11"/>
        <v>3</v>
      </c>
      <c r="P24" s="65">
        <f>VLOOKUP($A24,'Return Data'!$B$7:$R$2292,15,0)</f>
        <v>16.499300000000002</v>
      </c>
      <c r="Q24" s="66">
        <f t="shared" si="12"/>
        <v>4</v>
      </c>
      <c r="R24" s="65">
        <f>VLOOKUP($A24,'Return Data'!$B$7:$R$2292,16,0)</f>
        <v>16.347899999999999</v>
      </c>
      <c r="S24" s="67">
        <f t="shared" si="6"/>
        <v>10</v>
      </c>
    </row>
    <row r="25" spans="1:19" x14ac:dyDescent="0.3">
      <c r="A25" s="63" t="s">
        <v>854</v>
      </c>
      <c r="B25" s="64">
        <f>VLOOKUP($A25,'Return Data'!$B$7:$R$2292,3,0)</f>
        <v>44477</v>
      </c>
      <c r="C25" s="65">
        <f>VLOOKUP($A25,'Return Data'!$B$7:$R$2292,4,0)</f>
        <v>53.796100000000003</v>
      </c>
      <c r="D25" s="65">
        <f>VLOOKUP($A25,'Return Data'!$B$7:$R$2292,10,0)</f>
        <v>8.8016000000000005</v>
      </c>
      <c r="E25" s="66">
        <f t="shared" si="0"/>
        <v>19</v>
      </c>
      <c r="F25" s="65">
        <f>VLOOKUP($A25,'Return Data'!$B$7:$R$2292,11,0)</f>
        <v>15.116199999999999</v>
      </c>
      <c r="G25" s="66">
        <f t="shared" si="1"/>
        <v>21</v>
      </c>
      <c r="H25" s="65">
        <f>VLOOKUP($A25,'Return Data'!$B$7:$R$2292,12,0)</f>
        <v>29.456700000000001</v>
      </c>
      <c r="I25" s="66">
        <f t="shared" si="2"/>
        <v>12</v>
      </c>
      <c r="J25" s="65">
        <f>VLOOKUP($A25,'Return Data'!$B$7:$R$2292,13,0)</f>
        <v>59.759399999999999</v>
      </c>
      <c r="K25" s="66">
        <f t="shared" si="8"/>
        <v>10</v>
      </c>
      <c r="L25" s="65">
        <f>VLOOKUP($A25,'Return Data'!$B$7:$R$2292,17,0)</f>
        <v>33.564399999999999</v>
      </c>
      <c r="M25" s="66">
        <f t="shared" si="10"/>
        <v>4</v>
      </c>
      <c r="N25" s="65">
        <f>VLOOKUP($A25,'Return Data'!$B$7:$R$2292,14,0)</f>
        <v>21.750900000000001</v>
      </c>
      <c r="O25" s="66">
        <f t="shared" si="11"/>
        <v>7</v>
      </c>
      <c r="P25" s="65">
        <f>VLOOKUP($A25,'Return Data'!$B$7:$R$2292,15,0)</f>
        <v>15.528600000000001</v>
      </c>
      <c r="Q25" s="66">
        <f t="shared" si="12"/>
        <v>6</v>
      </c>
      <c r="R25" s="65">
        <f>VLOOKUP($A25,'Return Data'!$B$7:$R$2292,16,0)</f>
        <v>13.6012</v>
      </c>
      <c r="S25" s="67">
        <f t="shared" si="6"/>
        <v>17</v>
      </c>
    </row>
    <row r="26" spans="1:19" x14ac:dyDescent="0.3">
      <c r="A26" s="63" t="s">
        <v>857</v>
      </c>
      <c r="B26" s="64">
        <f>VLOOKUP($A26,'Return Data'!$B$7:$R$2292,3,0)</f>
        <v>44477</v>
      </c>
      <c r="C26" s="65">
        <f>VLOOKUP($A26,'Return Data'!$B$7:$R$2292,4,0)</f>
        <v>243.57650000000001</v>
      </c>
      <c r="D26" s="65">
        <f>VLOOKUP($A26,'Return Data'!$B$7:$R$2292,10,0)</f>
        <v>14.331799999999999</v>
      </c>
      <c r="E26" s="66">
        <f t="shared" si="0"/>
        <v>7</v>
      </c>
      <c r="F26" s="65">
        <f>VLOOKUP($A26,'Return Data'!$B$7:$R$2292,11,0)</f>
        <v>28.0304</v>
      </c>
      <c r="G26" s="66">
        <f t="shared" si="1"/>
        <v>1</v>
      </c>
      <c r="H26" s="65">
        <f>VLOOKUP($A26,'Return Data'!$B$7:$R$2292,12,0)</f>
        <v>35.039200000000001</v>
      </c>
      <c r="I26" s="66">
        <f t="shared" si="2"/>
        <v>3</v>
      </c>
      <c r="J26" s="65">
        <f>VLOOKUP($A26,'Return Data'!$B$7:$R$2292,13,0)</f>
        <v>67.211399999999998</v>
      </c>
      <c r="K26" s="66">
        <f t="shared" si="8"/>
        <v>4</v>
      </c>
      <c r="L26" s="65">
        <f>VLOOKUP($A26,'Return Data'!$B$7:$R$2292,17,0)</f>
        <v>31.570599999999999</v>
      </c>
      <c r="M26" s="66">
        <f t="shared" si="10"/>
        <v>6</v>
      </c>
      <c r="N26" s="65">
        <f>VLOOKUP($A26,'Return Data'!$B$7:$R$2292,14,0)</f>
        <v>26.189599999999999</v>
      </c>
      <c r="O26" s="66">
        <f t="shared" si="11"/>
        <v>2</v>
      </c>
      <c r="P26" s="65">
        <f>VLOOKUP($A26,'Return Data'!$B$7:$R$2292,15,0)</f>
        <v>17.873699999999999</v>
      </c>
      <c r="Q26" s="66">
        <f t="shared" si="12"/>
        <v>3</v>
      </c>
      <c r="R26" s="65">
        <f>VLOOKUP($A26,'Return Data'!$B$7:$R$2292,16,0)</f>
        <v>20.657299999999999</v>
      </c>
      <c r="S26" s="67">
        <f t="shared" si="6"/>
        <v>5</v>
      </c>
    </row>
    <row r="27" spans="1:19" x14ac:dyDescent="0.3">
      <c r="A27" s="63" t="s">
        <v>858</v>
      </c>
      <c r="B27" s="64">
        <f>VLOOKUP($A27,'Return Data'!$B$7:$R$2292,3,0)</f>
        <v>44477</v>
      </c>
      <c r="C27" s="65">
        <f>VLOOKUP($A27,'Return Data'!$B$7:$R$2292,4,0)</f>
        <v>277.10950000000003</v>
      </c>
      <c r="D27" s="65">
        <f>VLOOKUP($A27,'Return Data'!$B$7:$R$2292,10,0)</f>
        <v>12.6373</v>
      </c>
      <c r="E27" s="66">
        <f t="shared" si="0"/>
        <v>15</v>
      </c>
      <c r="F27" s="65">
        <f>VLOOKUP($A27,'Return Data'!$B$7:$R$2292,11,0)</f>
        <v>20.060199999999998</v>
      </c>
      <c r="G27" s="66">
        <f t="shared" si="1"/>
        <v>17</v>
      </c>
      <c r="H27" s="65">
        <f>VLOOKUP($A27,'Return Data'!$B$7:$R$2292,12,0)</f>
        <v>23.980799999999999</v>
      </c>
      <c r="I27" s="66">
        <f t="shared" si="2"/>
        <v>16</v>
      </c>
      <c r="J27" s="65">
        <f>VLOOKUP($A27,'Return Data'!$B$7:$R$2292,13,0)</f>
        <v>49.649500000000003</v>
      </c>
      <c r="K27" s="66">
        <f t="shared" si="8"/>
        <v>18</v>
      </c>
      <c r="L27" s="65">
        <f>VLOOKUP($A27,'Return Data'!$B$7:$R$2292,17,0)</f>
        <v>25.103000000000002</v>
      </c>
      <c r="M27" s="66">
        <f t="shared" si="10"/>
        <v>14</v>
      </c>
      <c r="N27" s="65">
        <f>VLOOKUP($A27,'Return Data'!$B$7:$R$2292,14,0)</f>
        <v>19.715</v>
      </c>
      <c r="O27" s="66">
        <f t="shared" si="11"/>
        <v>12</v>
      </c>
      <c r="P27" s="65">
        <f>VLOOKUP($A27,'Return Data'!$B$7:$R$2292,15,0)</f>
        <v>16.412199999999999</v>
      </c>
      <c r="Q27" s="66">
        <f t="shared" si="12"/>
        <v>5</v>
      </c>
      <c r="R27" s="65">
        <f>VLOOKUP($A27,'Return Data'!$B$7:$R$2292,16,0)</f>
        <v>18.882200000000001</v>
      </c>
      <c r="S27" s="67">
        <f t="shared" si="6"/>
        <v>7</v>
      </c>
    </row>
    <row r="28" spans="1:19" x14ac:dyDescent="0.3">
      <c r="A28" s="63" t="s">
        <v>861</v>
      </c>
      <c r="B28" s="64">
        <f>VLOOKUP($A28,'Return Data'!$B$7:$R$2292,3,0)</f>
        <v>44477</v>
      </c>
      <c r="C28" s="65">
        <f>VLOOKUP($A28,'Return Data'!$B$7:$R$2292,4,0)</f>
        <v>15.2301</v>
      </c>
      <c r="D28" s="65">
        <f>VLOOKUP($A28,'Return Data'!$B$7:$R$2292,10,0)</f>
        <v>13.1038</v>
      </c>
      <c r="E28" s="66">
        <f t="shared" si="0"/>
        <v>14</v>
      </c>
      <c r="F28" s="65">
        <f>VLOOKUP($A28,'Return Data'!$B$7:$R$2292,11,0)</f>
        <v>22.426500000000001</v>
      </c>
      <c r="G28" s="66">
        <f t="shared" si="1"/>
        <v>14</v>
      </c>
      <c r="H28" s="65">
        <f>VLOOKUP($A28,'Return Data'!$B$7:$R$2292,12,0)</f>
        <v>30.797799999999999</v>
      </c>
      <c r="I28" s="66">
        <f>RANK(H28,H$8:H$29,0)</f>
        <v>8</v>
      </c>
      <c r="J28" s="65">
        <f>VLOOKUP($A28,'Return Data'!$B$7:$R$2292,13,0)</f>
        <v>59.626199999999997</v>
      </c>
      <c r="K28" s="66">
        <f t="shared" ref="K28" si="13">RANK(J28,J$8:J$29,0)</f>
        <v>11</v>
      </c>
      <c r="L28" s="65"/>
      <c r="M28" s="66"/>
      <c r="N28" s="65"/>
      <c r="O28" s="66"/>
      <c r="P28" s="65"/>
      <c r="Q28" s="66"/>
      <c r="R28" s="65">
        <f>VLOOKUP($A28,'Return Data'!$B$7:$R$2292,16,0)</f>
        <v>25.628599999999999</v>
      </c>
      <c r="S28" s="67">
        <f t="shared" si="6"/>
        <v>4</v>
      </c>
    </row>
    <row r="29" spans="1:19" x14ac:dyDescent="0.3">
      <c r="A29" s="63" t="s">
        <v>863</v>
      </c>
      <c r="B29" s="64">
        <f>VLOOKUP($A29,'Return Data'!$B$7:$R$2292,3,0)</f>
        <v>44477</v>
      </c>
      <c r="C29" s="65">
        <f>VLOOKUP($A29,'Return Data'!$B$7:$R$2292,4,0)</f>
        <v>18.36</v>
      </c>
      <c r="D29" s="65">
        <f>VLOOKUP($A29,'Return Data'!$B$7:$R$2292,10,0)</f>
        <v>13.263400000000001</v>
      </c>
      <c r="E29" s="66">
        <f t="shared" si="0"/>
        <v>13</v>
      </c>
      <c r="F29" s="65">
        <f>VLOOKUP($A29,'Return Data'!$B$7:$R$2292,11,0)</f>
        <v>23.3871</v>
      </c>
      <c r="G29" s="66">
        <f t="shared" si="1"/>
        <v>9</v>
      </c>
      <c r="H29" s="65">
        <f>VLOOKUP($A29,'Return Data'!$B$7:$R$2292,12,0)</f>
        <v>30.769200000000001</v>
      </c>
      <c r="I29" s="66">
        <f>RANK(H29,H$8:H$29,0)</f>
        <v>9</v>
      </c>
      <c r="J29" s="65">
        <f>VLOOKUP($A29,'Return Data'!$B$7:$R$2292,13,0)</f>
        <v>56.521700000000003</v>
      </c>
      <c r="K29" s="66">
        <f t="shared" ref="K29" si="14">RANK(J29,J$8:J$29,0)</f>
        <v>13</v>
      </c>
      <c r="L29" s="65"/>
      <c r="M29" s="66"/>
      <c r="N29" s="65"/>
      <c r="O29" s="66"/>
      <c r="P29" s="65"/>
      <c r="Q29" s="66"/>
      <c r="R29" s="65">
        <f>VLOOKUP($A29,'Return Data'!$B$7:$R$2292,16,0)</f>
        <v>32.174900000000001</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12.631577272727272</v>
      </c>
      <c r="E31" s="74"/>
      <c r="F31" s="75">
        <f>AVERAGE(F8:F29)</f>
        <v>22.073668181818178</v>
      </c>
      <c r="G31" s="74"/>
      <c r="H31" s="75">
        <f>AVERAGE(H8:H29)</f>
        <v>27.714804545454555</v>
      </c>
      <c r="I31" s="74"/>
      <c r="J31" s="75">
        <f>AVERAGE(J8:J29)</f>
        <v>57.284013636363632</v>
      </c>
      <c r="K31" s="74"/>
      <c r="L31" s="75">
        <f>AVERAGE(L8:L29)</f>
        <v>28.308033333333334</v>
      </c>
      <c r="M31" s="74"/>
      <c r="N31" s="75">
        <f>AVERAGE(N8:N29)</f>
        <v>21.561335294117644</v>
      </c>
      <c r="O31" s="74"/>
      <c r="P31" s="75">
        <f>AVERAGE(P8:P29)</f>
        <v>15.026106666666669</v>
      </c>
      <c r="Q31" s="74"/>
      <c r="R31" s="75">
        <f>AVERAGE(R8:R29)</f>
        <v>17.213000000000001</v>
      </c>
      <c r="S31" s="76"/>
    </row>
    <row r="32" spans="1:19" x14ac:dyDescent="0.3">
      <c r="A32" s="73" t="s">
        <v>28</v>
      </c>
      <c r="B32" s="74"/>
      <c r="C32" s="74"/>
      <c r="D32" s="75">
        <f>MIN(D8:D29)</f>
        <v>5.9279999999999999</v>
      </c>
      <c r="E32" s="74"/>
      <c r="F32" s="75">
        <f>MIN(F8:F29)</f>
        <v>13.874599999999999</v>
      </c>
      <c r="G32" s="74"/>
      <c r="H32" s="75">
        <f>MIN(H8:H29)</f>
        <v>15.4147</v>
      </c>
      <c r="I32" s="74"/>
      <c r="J32" s="75">
        <f>MIN(J8:J29)</f>
        <v>35.3934</v>
      </c>
      <c r="K32" s="74"/>
      <c r="L32" s="75">
        <f>MIN(L8:L29)</f>
        <v>16.880199999999999</v>
      </c>
      <c r="M32" s="74"/>
      <c r="N32" s="75">
        <f>MIN(N8:N29)</f>
        <v>16.315200000000001</v>
      </c>
      <c r="O32" s="74"/>
      <c r="P32" s="75">
        <f>MIN(P8:P29)</f>
        <v>11.191800000000001</v>
      </c>
      <c r="Q32" s="74"/>
      <c r="R32" s="75">
        <f>MIN(R8:R29)</f>
        <v>1.4994000000000001</v>
      </c>
      <c r="S32" s="76"/>
    </row>
    <row r="33" spans="1:19" ht="15" thickBot="1" x14ac:dyDescent="0.35">
      <c r="A33" s="77" t="s">
        <v>29</v>
      </c>
      <c r="B33" s="78"/>
      <c r="C33" s="78"/>
      <c r="D33" s="79">
        <f>MAX(D8:D29)</f>
        <v>16.380099999999999</v>
      </c>
      <c r="E33" s="78"/>
      <c r="F33" s="79">
        <f>MAX(F8:F29)</f>
        <v>28.0304</v>
      </c>
      <c r="G33" s="78"/>
      <c r="H33" s="79">
        <f>MAX(H8:H29)</f>
        <v>36.718400000000003</v>
      </c>
      <c r="I33" s="78"/>
      <c r="J33" s="79">
        <f>MAX(J8:J29)</f>
        <v>80.582800000000006</v>
      </c>
      <c r="K33" s="78"/>
      <c r="L33" s="79">
        <f>MAX(L8:L29)</f>
        <v>35.697800000000001</v>
      </c>
      <c r="M33" s="78"/>
      <c r="N33" s="79">
        <f>MAX(N8:N29)</f>
        <v>31.221900000000002</v>
      </c>
      <c r="O33" s="78"/>
      <c r="P33" s="79">
        <f>MAX(P8:P29)</f>
        <v>18.953600000000002</v>
      </c>
      <c r="Q33" s="78"/>
      <c r="R33" s="79">
        <f>MAX(R8:R29)</f>
        <v>33.595599999999997</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1447</v>
      </c>
      <c r="B8" s="64">
        <f>VLOOKUP($A8,'Return Data'!$B$7:$R$2292,3,0)</f>
        <v>44477</v>
      </c>
      <c r="C8" s="65">
        <f>VLOOKUP($A8,'Return Data'!$B$7:$R$2292,4,0)</f>
        <v>62.641300000000001</v>
      </c>
      <c r="D8" s="65">
        <f>VLOOKUP($A8,'Return Data'!$B$7:$R$2292,10,0)</f>
        <v>11.069699999999999</v>
      </c>
      <c r="E8" s="66">
        <f t="shared" ref="E8:E30" si="0">RANK(D8,D$8:D$30,0)</f>
        <v>20</v>
      </c>
      <c r="F8" s="65">
        <f>VLOOKUP($A8,'Return Data'!$B$7:$R$2292,11,0)</f>
        <v>30.0092</v>
      </c>
      <c r="G8" s="66">
        <f t="shared" ref="G8:G18" si="1">RANK(F8,F$8:F$30,0)</f>
        <v>21</v>
      </c>
      <c r="H8" s="65">
        <f>VLOOKUP($A8,'Return Data'!$B$7:$R$2292,12,0)</f>
        <v>49.211300000000001</v>
      </c>
      <c r="I8" s="66">
        <f t="shared" ref="I8" si="2">RANK(H8,H$8:H$30,0)</f>
        <v>21</v>
      </c>
      <c r="J8" s="65">
        <f>VLOOKUP($A8,'Return Data'!$B$7:$R$2292,13,0)</f>
        <v>91.072800000000001</v>
      </c>
      <c r="K8" s="66">
        <f t="shared" ref="K8" si="3">RANK(J8,J$8:J$30,0)</f>
        <v>16</v>
      </c>
      <c r="L8" s="65">
        <f>VLOOKUP($A8,'Return Data'!$B$7:$R$2292,17,0)</f>
        <v>41.462000000000003</v>
      </c>
      <c r="M8" s="66">
        <f>RANK(L8,L$8:L$30,0)</f>
        <v>19</v>
      </c>
      <c r="N8" s="65">
        <f>VLOOKUP($A8,'Return Data'!$B$7:$R$2292,14,0)</f>
        <v>23.2469</v>
      </c>
      <c r="O8" s="66">
        <f>RANK(N8,N$8:N$30,0)</f>
        <v>15</v>
      </c>
      <c r="P8" s="65">
        <f>VLOOKUP($A8,'Return Data'!$B$7:$R$2292,15,0)</f>
        <v>13.798400000000001</v>
      </c>
      <c r="Q8" s="66">
        <f>RANK(P8,P$8:P$30,0)</f>
        <v>14</v>
      </c>
      <c r="R8" s="65">
        <f>VLOOKUP($A8,'Return Data'!$B$7:$R$2292,16,0)</f>
        <v>19.3523</v>
      </c>
      <c r="S8" s="67">
        <f t="shared" ref="S8:S30" si="4">RANK(R8,R$8:R$30,0)</f>
        <v>18</v>
      </c>
    </row>
    <row r="9" spans="1:20" x14ac:dyDescent="0.3">
      <c r="A9" s="63" t="s">
        <v>1448</v>
      </c>
      <c r="B9" s="64">
        <f>VLOOKUP($A9,'Return Data'!$B$7:$R$2292,3,0)</f>
        <v>44477</v>
      </c>
      <c r="C9" s="65">
        <f>VLOOKUP($A9,'Return Data'!$B$7:$R$2292,4,0)</f>
        <v>67.5</v>
      </c>
      <c r="D9" s="65">
        <f>VLOOKUP($A9,'Return Data'!$B$7:$R$2292,10,0)</f>
        <v>14.7959</v>
      </c>
      <c r="E9" s="66">
        <f t="shared" si="0"/>
        <v>13</v>
      </c>
      <c r="F9" s="65">
        <f>VLOOKUP($A9,'Return Data'!$B$7:$R$2292,11,0)</f>
        <v>36.116199999999999</v>
      </c>
      <c r="G9" s="66">
        <f t="shared" si="1"/>
        <v>16</v>
      </c>
      <c r="H9" s="65">
        <f>VLOOKUP($A9,'Return Data'!$B$7:$R$2292,12,0)</f>
        <v>51.074300000000001</v>
      </c>
      <c r="I9" s="66">
        <f t="shared" ref="I9:I30" si="5">RANK(H9,H$8:H$30,0)</f>
        <v>18</v>
      </c>
      <c r="J9" s="65">
        <f>VLOOKUP($A9,'Return Data'!$B$7:$R$2292,13,0)</f>
        <v>85.388599999999997</v>
      </c>
      <c r="K9" s="66">
        <f t="shared" ref="K9:K30" si="6">RANK(J9,J$8:J$30,0)</f>
        <v>19</v>
      </c>
      <c r="L9" s="65">
        <f>VLOOKUP($A9,'Return Data'!$B$7:$R$2292,17,0)</f>
        <v>45.360900000000001</v>
      </c>
      <c r="M9" s="66">
        <f t="shared" ref="M9:M30" si="7">RANK(L9,L$8:L$30,0)</f>
        <v>14</v>
      </c>
      <c r="N9" s="65">
        <f>VLOOKUP($A9,'Return Data'!$B$7:$R$2292,14,0)</f>
        <v>37.293700000000001</v>
      </c>
      <c r="O9" s="66">
        <f t="shared" ref="O9:O30" si="8">RANK(N9,N$8:N$30,0)</f>
        <v>3</v>
      </c>
      <c r="P9" s="65">
        <f>VLOOKUP($A9,'Return Data'!$B$7:$R$2292,15,0)</f>
        <v>23.613299999999999</v>
      </c>
      <c r="Q9" s="66">
        <f t="shared" ref="Q9:Q30" si="9">RANK(P9,P$8:P$30,0)</f>
        <v>1</v>
      </c>
      <c r="R9" s="65">
        <f>VLOOKUP($A9,'Return Data'!$B$7:$R$2292,16,0)</f>
        <v>27.4879</v>
      </c>
      <c r="S9" s="67">
        <f t="shared" si="4"/>
        <v>10</v>
      </c>
    </row>
    <row r="10" spans="1:20" x14ac:dyDescent="0.3">
      <c r="A10" s="63" t="s">
        <v>1450</v>
      </c>
      <c r="B10" s="64">
        <f>VLOOKUP($A10,'Return Data'!$B$7:$R$2292,3,0)</f>
        <v>44477</v>
      </c>
      <c r="C10" s="65">
        <f>VLOOKUP($A10,'Return Data'!$B$7:$R$2292,4,0)</f>
        <v>27.83</v>
      </c>
      <c r="D10" s="65">
        <f>VLOOKUP($A10,'Return Data'!$B$7:$R$2292,10,0)</f>
        <v>14.904999999999999</v>
      </c>
      <c r="E10" s="66">
        <f t="shared" si="0"/>
        <v>10</v>
      </c>
      <c r="F10" s="65">
        <f>VLOOKUP($A10,'Return Data'!$B$7:$R$2292,11,0)</f>
        <v>40.272199999999998</v>
      </c>
      <c r="G10" s="66">
        <f t="shared" si="1"/>
        <v>7</v>
      </c>
      <c r="H10" s="65">
        <f>VLOOKUP($A10,'Return Data'!$B$7:$R$2292,12,0)</f>
        <v>60.403500000000001</v>
      </c>
      <c r="I10" s="66">
        <f t="shared" si="5"/>
        <v>8</v>
      </c>
      <c r="J10" s="65">
        <f>VLOOKUP($A10,'Return Data'!$B$7:$R$2292,13,0)</f>
        <v>95.710300000000004</v>
      </c>
      <c r="K10" s="66">
        <f t="shared" si="6"/>
        <v>12</v>
      </c>
      <c r="L10" s="65">
        <f>VLOOKUP($A10,'Return Data'!$B$7:$R$2292,17,0)</f>
        <v>67.174700000000001</v>
      </c>
      <c r="M10" s="66">
        <f t="shared" si="7"/>
        <v>2</v>
      </c>
      <c r="N10" s="65"/>
      <c r="O10" s="66"/>
      <c r="P10" s="65"/>
      <c r="Q10" s="66"/>
      <c r="R10" s="65">
        <f>VLOOKUP($A10,'Return Data'!$B$7:$R$2292,16,0)</f>
        <v>44.027200000000001</v>
      </c>
      <c r="S10" s="67">
        <f t="shared" si="4"/>
        <v>3</v>
      </c>
    </row>
    <row r="11" spans="1:20" x14ac:dyDescent="0.3">
      <c r="A11" s="63" t="s">
        <v>1452</v>
      </c>
      <c r="B11" s="64">
        <f>VLOOKUP($A11,'Return Data'!$B$7:$R$2292,3,0)</f>
        <v>44477</v>
      </c>
      <c r="C11" s="65">
        <f>VLOOKUP($A11,'Return Data'!$B$7:$R$2292,4,0)</f>
        <v>23.77</v>
      </c>
      <c r="D11" s="65">
        <f>VLOOKUP($A11,'Return Data'!$B$7:$R$2292,10,0)</f>
        <v>18.494499999999999</v>
      </c>
      <c r="E11" s="66">
        <f t="shared" si="0"/>
        <v>2</v>
      </c>
      <c r="F11" s="65">
        <f>VLOOKUP($A11,'Return Data'!$B$7:$R$2292,11,0)</f>
        <v>43.886200000000002</v>
      </c>
      <c r="G11" s="66">
        <f t="shared" si="1"/>
        <v>4</v>
      </c>
      <c r="H11" s="65">
        <f>VLOOKUP($A11,'Return Data'!$B$7:$R$2292,12,0)</f>
        <v>60.9343</v>
      </c>
      <c r="I11" s="66">
        <f t="shared" si="5"/>
        <v>6</v>
      </c>
      <c r="J11" s="65">
        <f>VLOOKUP($A11,'Return Data'!$B$7:$R$2292,13,0)</f>
        <v>100.2527</v>
      </c>
      <c r="K11" s="66">
        <f t="shared" si="6"/>
        <v>7</v>
      </c>
      <c r="L11" s="65">
        <f>VLOOKUP($A11,'Return Data'!$B$7:$R$2292,17,0)</f>
        <v>61.941000000000003</v>
      </c>
      <c r="M11" s="66">
        <f t="shared" si="7"/>
        <v>3</v>
      </c>
      <c r="N11" s="65"/>
      <c r="O11" s="66"/>
      <c r="P11" s="65"/>
      <c r="Q11" s="66"/>
      <c r="R11" s="65">
        <f>VLOOKUP($A11,'Return Data'!$B$7:$R$2292,16,0)</f>
        <v>38.701599999999999</v>
      </c>
      <c r="S11" s="67">
        <f t="shared" si="4"/>
        <v>5</v>
      </c>
    </row>
    <row r="12" spans="1:20" x14ac:dyDescent="0.3">
      <c r="A12" s="63" t="s">
        <v>1454</v>
      </c>
      <c r="B12" s="64">
        <f>VLOOKUP($A12,'Return Data'!$B$7:$R$2292,3,0)</f>
        <v>44477</v>
      </c>
      <c r="C12" s="65">
        <f>VLOOKUP($A12,'Return Data'!$B$7:$R$2292,4,0)</f>
        <v>117.04300000000001</v>
      </c>
      <c r="D12" s="65">
        <f>VLOOKUP($A12,'Return Data'!$B$7:$R$2292,10,0)</f>
        <v>14.492100000000001</v>
      </c>
      <c r="E12" s="66">
        <f t="shared" si="0"/>
        <v>15</v>
      </c>
      <c r="F12" s="65">
        <f>VLOOKUP($A12,'Return Data'!$B$7:$R$2292,11,0)</f>
        <v>35.458599999999997</v>
      </c>
      <c r="G12" s="66">
        <f t="shared" si="1"/>
        <v>17</v>
      </c>
      <c r="H12" s="65">
        <f>VLOOKUP($A12,'Return Data'!$B$7:$R$2292,12,0)</f>
        <v>49.247700000000002</v>
      </c>
      <c r="I12" s="66">
        <f t="shared" si="5"/>
        <v>20</v>
      </c>
      <c r="J12" s="65">
        <f>VLOOKUP($A12,'Return Data'!$B$7:$R$2292,13,0)</f>
        <v>82.956900000000005</v>
      </c>
      <c r="K12" s="66">
        <f t="shared" si="6"/>
        <v>21</v>
      </c>
      <c r="L12" s="65">
        <f>VLOOKUP($A12,'Return Data'!$B$7:$R$2292,17,0)</f>
        <v>50.611400000000003</v>
      </c>
      <c r="M12" s="66">
        <f t="shared" si="7"/>
        <v>8</v>
      </c>
      <c r="N12" s="65">
        <f>VLOOKUP($A12,'Return Data'!$B$7:$R$2292,14,0)</f>
        <v>31.308199999999999</v>
      </c>
      <c r="O12" s="66">
        <f t="shared" si="8"/>
        <v>8</v>
      </c>
      <c r="P12" s="65">
        <f>VLOOKUP($A12,'Return Data'!$B$7:$R$2292,15,0)</f>
        <v>16.664000000000001</v>
      </c>
      <c r="Q12" s="66">
        <f t="shared" si="9"/>
        <v>10</v>
      </c>
      <c r="R12" s="65">
        <f>VLOOKUP($A12,'Return Data'!$B$7:$R$2292,16,0)</f>
        <v>24.158899999999999</v>
      </c>
      <c r="S12" s="67">
        <f t="shared" si="4"/>
        <v>12</v>
      </c>
    </row>
    <row r="13" spans="1:20" x14ac:dyDescent="0.3">
      <c r="A13" s="63" t="s">
        <v>1456</v>
      </c>
      <c r="B13" s="64">
        <f>VLOOKUP($A13,'Return Data'!$B$7:$R$2292,3,0)</f>
        <v>44477</v>
      </c>
      <c r="C13" s="65">
        <f>VLOOKUP($A13,'Return Data'!$B$7:$R$2292,4,0)</f>
        <v>25.437000000000001</v>
      </c>
      <c r="D13" s="65">
        <f>VLOOKUP($A13,'Return Data'!$B$7:$R$2292,10,0)</f>
        <v>14.8553</v>
      </c>
      <c r="E13" s="66">
        <f t="shared" si="0"/>
        <v>11</v>
      </c>
      <c r="F13" s="65">
        <f>VLOOKUP($A13,'Return Data'!$B$7:$R$2292,11,0)</f>
        <v>37.363599999999998</v>
      </c>
      <c r="G13" s="66">
        <f t="shared" si="1"/>
        <v>13</v>
      </c>
      <c r="H13" s="65">
        <f>VLOOKUP($A13,'Return Data'!$B$7:$R$2292,12,0)</f>
        <v>57.047600000000003</v>
      </c>
      <c r="I13" s="66">
        <f t="shared" si="5"/>
        <v>11</v>
      </c>
      <c r="J13" s="65">
        <f>VLOOKUP($A13,'Return Data'!$B$7:$R$2292,13,0)</f>
        <v>98.339200000000005</v>
      </c>
      <c r="K13" s="66">
        <f t="shared" si="6"/>
        <v>11</v>
      </c>
      <c r="L13" s="65">
        <f>VLOOKUP($A13,'Return Data'!$B$7:$R$2292,17,0)</f>
        <v>55.3401</v>
      </c>
      <c r="M13" s="66">
        <f t="shared" si="7"/>
        <v>5</v>
      </c>
      <c r="N13" s="65"/>
      <c r="O13" s="66"/>
      <c r="P13" s="65"/>
      <c r="Q13" s="66"/>
      <c r="R13" s="65">
        <f>VLOOKUP($A13,'Return Data'!$B$7:$R$2292,16,0)</f>
        <v>41.887999999999998</v>
      </c>
      <c r="S13" s="67">
        <f t="shared" si="4"/>
        <v>4</v>
      </c>
    </row>
    <row r="14" spans="1:20" x14ac:dyDescent="0.3">
      <c r="A14" s="63" t="s">
        <v>1459</v>
      </c>
      <c r="B14" s="64">
        <f>VLOOKUP($A14,'Return Data'!$B$7:$R$2292,3,0)</f>
        <v>44477</v>
      </c>
      <c r="C14" s="65">
        <f>VLOOKUP($A14,'Return Data'!$B$7:$R$2292,4,0)</f>
        <v>101.88679999999999</v>
      </c>
      <c r="D14" s="65">
        <f>VLOOKUP($A14,'Return Data'!$B$7:$R$2292,10,0)</f>
        <v>15.3734</v>
      </c>
      <c r="E14" s="66">
        <f t="shared" si="0"/>
        <v>8</v>
      </c>
      <c r="F14" s="65">
        <f>VLOOKUP($A14,'Return Data'!$B$7:$R$2292,11,0)</f>
        <v>36.308900000000001</v>
      </c>
      <c r="G14" s="66">
        <f t="shared" si="1"/>
        <v>15</v>
      </c>
      <c r="H14" s="65">
        <f>VLOOKUP($A14,'Return Data'!$B$7:$R$2292,12,0)</f>
        <v>50.696899999999999</v>
      </c>
      <c r="I14" s="66">
        <f t="shared" si="5"/>
        <v>19</v>
      </c>
      <c r="J14" s="65">
        <f>VLOOKUP($A14,'Return Data'!$B$7:$R$2292,13,0)</f>
        <v>95.5976</v>
      </c>
      <c r="K14" s="66">
        <f t="shared" si="6"/>
        <v>13</v>
      </c>
      <c r="L14" s="65">
        <f>VLOOKUP($A14,'Return Data'!$B$7:$R$2292,17,0)</f>
        <v>40.502899999999997</v>
      </c>
      <c r="M14" s="66">
        <f t="shared" si="7"/>
        <v>20</v>
      </c>
      <c r="N14" s="65">
        <f>VLOOKUP($A14,'Return Data'!$B$7:$R$2292,14,0)</f>
        <v>24.4709</v>
      </c>
      <c r="O14" s="66">
        <f t="shared" si="8"/>
        <v>14</v>
      </c>
      <c r="P14" s="65">
        <f>VLOOKUP($A14,'Return Data'!$B$7:$R$2292,15,0)</f>
        <v>14.992599999999999</v>
      </c>
      <c r="Q14" s="66">
        <f t="shared" si="9"/>
        <v>12</v>
      </c>
      <c r="R14" s="65">
        <f>VLOOKUP($A14,'Return Data'!$B$7:$R$2292,16,0)</f>
        <v>22.479900000000001</v>
      </c>
      <c r="S14" s="67">
        <f t="shared" si="4"/>
        <v>15</v>
      </c>
    </row>
    <row r="15" spans="1:20" x14ac:dyDescent="0.3">
      <c r="A15" s="63" t="s">
        <v>1460</v>
      </c>
      <c r="B15" s="64">
        <f>VLOOKUP($A15,'Return Data'!$B$7:$R$2292,3,0)</f>
        <v>44477</v>
      </c>
      <c r="C15" s="65">
        <f>VLOOKUP($A15,'Return Data'!$B$7:$R$2292,4,0)</f>
        <v>83.762</v>
      </c>
      <c r="D15" s="65">
        <f>VLOOKUP($A15,'Return Data'!$B$7:$R$2292,10,0)</f>
        <v>14.480600000000001</v>
      </c>
      <c r="E15" s="66">
        <f t="shared" si="0"/>
        <v>16</v>
      </c>
      <c r="F15" s="65">
        <f>VLOOKUP($A15,'Return Data'!$B$7:$R$2292,11,0)</f>
        <v>40.098300000000002</v>
      </c>
      <c r="G15" s="66">
        <f t="shared" si="1"/>
        <v>9</v>
      </c>
      <c r="H15" s="65">
        <f>VLOOKUP($A15,'Return Data'!$B$7:$R$2292,12,0)</f>
        <v>60.064999999999998</v>
      </c>
      <c r="I15" s="66">
        <f t="shared" si="5"/>
        <v>9</v>
      </c>
      <c r="J15" s="65">
        <f>VLOOKUP($A15,'Return Data'!$B$7:$R$2292,13,0)</f>
        <v>100.04300000000001</v>
      </c>
      <c r="K15" s="66">
        <f t="shared" si="6"/>
        <v>8</v>
      </c>
      <c r="L15" s="65">
        <f>VLOOKUP($A15,'Return Data'!$B$7:$R$2292,17,0)</f>
        <v>44.010399999999997</v>
      </c>
      <c r="M15" s="66">
        <f t="shared" si="7"/>
        <v>17</v>
      </c>
      <c r="N15" s="65">
        <f>VLOOKUP($A15,'Return Data'!$B$7:$R$2292,14,0)</f>
        <v>25.5229</v>
      </c>
      <c r="O15" s="66">
        <f t="shared" si="8"/>
        <v>13</v>
      </c>
      <c r="P15" s="65">
        <f>VLOOKUP($A15,'Return Data'!$B$7:$R$2292,15,0)</f>
        <v>20.843399999999999</v>
      </c>
      <c r="Q15" s="66">
        <f t="shared" si="9"/>
        <v>6</v>
      </c>
      <c r="R15" s="65">
        <f>VLOOKUP($A15,'Return Data'!$B$7:$R$2292,16,0)</f>
        <v>20.846399999999999</v>
      </c>
      <c r="S15" s="67">
        <f t="shared" si="4"/>
        <v>16</v>
      </c>
    </row>
    <row r="16" spans="1:20" x14ac:dyDescent="0.3">
      <c r="A16" s="63" t="s">
        <v>1463</v>
      </c>
      <c r="B16" s="64">
        <f>VLOOKUP($A16,'Return Data'!$B$7:$R$2292,3,0)</f>
        <v>44477</v>
      </c>
      <c r="C16" s="65">
        <f>VLOOKUP($A16,'Return Data'!$B$7:$R$2292,4,0)</f>
        <v>99.439899999999994</v>
      </c>
      <c r="D16" s="65">
        <f>VLOOKUP($A16,'Return Data'!$B$7:$R$2292,10,0)</f>
        <v>17.694299999999998</v>
      </c>
      <c r="E16" s="66">
        <f t="shared" si="0"/>
        <v>3</v>
      </c>
      <c r="F16" s="65">
        <f>VLOOKUP($A16,'Return Data'!$B$7:$R$2292,11,0)</f>
        <v>41.705199999999998</v>
      </c>
      <c r="G16" s="66">
        <f t="shared" si="1"/>
        <v>6</v>
      </c>
      <c r="H16" s="65">
        <f>VLOOKUP($A16,'Return Data'!$B$7:$R$2292,12,0)</f>
        <v>57.696399999999997</v>
      </c>
      <c r="I16" s="66">
        <f t="shared" si="5"/>
        <v>10</v>
      </c>
      <c r="J16" s="65">
        <f>VLOOKUP($A16,'Return Data'!$B$7:$R$2292,13,0)</f>
        <v>98.999200000000002</v>
      </c>
      <c r="K16" s="66">
        <f t="shared" si="6"/>
        <v>9</v>
      </c>
      <c r="L16" s="65">
        <f>VLOOKUP($A16,'Return Data'!$B$7:$R$2292,17,0)</f>
        <v>47.473599999999998</v>
      </c>
      <c r="M16" s="66">
        <f t="shared" si="7"/>
        <v>13</v>
      </c>
      <c r="N16" s="65">
        <f>VLOOKUP($A16,'Return Data'!$B$7:$R$2292,14,0)</f>
        <v>29.627500000000001</v>
      </c>
      <c r="O16" s="66">
        <f t="shared" si="8"/>
        <v>9</v>
      </c>
      <c r="P16" s="65">
        <f>VLOOKUP($A16,'Return Data'!$B$7:$R$2292,15,0)</f>
        <v>15.890499999999999</v>
      </c>
      <c r="Q16" s="66">
        <f t="shared" si="9"/>
        <v>11</v>
      </c>
      <c r="R16" s="65">
        <f>VLOOKUP($A16,'Return Data'!$B$7:$R$2292,16,0)</f>
        <v>19.5992</v>
      </c>
      <c r="S16" s="67">
        <f t="shared" si="4"/>
        <v>17</v>
      </c>
    </row>
    <row r="17" spans="1:19" x14ac:dyDescent="0.3">
      <c r="A17" s="63" t="s">
        <v>1465</v>
      </c>
      <c r="B17" s="64">
        <f>VLOOKUP($A17,'Return Data'!$B$7:$R$2292,3,0)</f>
        <v>44477</v>
      </c>
      <c r="C17" s="65">
        <f>VLOOKUP($A17,'Return Data'!$B$7:$R$2292,4,0)</f>
        <v>55.54</v>
      </c>
      <c r="D17" s="65">
        <f>VLOOKUP($A17,'Return Data'!$B$7:$R$2292,10,0)</f>
        <v>14.5627</v>
      </c>
      <c r="E17" s="66">
        <f t="shared" si="0"/>
        <v>14</v>
      </c>
      <c r="F17" s="65">
        <f>VLOOKUP($A17,'Return Data'!$B$7:$R$2292,11,0)</f>
        <v>40.1464</v>
      </c>
      <c r="G17" s="66">
        <f t="shared" si="1"/>
        <v>8</v>
      </c>
      <c r="H17" s="65">
        <f>VLOOKUP($A17,'Return Data'!$B$7:$R$2292,12,0)</f>
        <v>56.671399999999998</v>
      </c>
      <c r="I17" s="66">
        <f t="shared" si="5"/>
        <v>12</v>
      </c>
      <c r="J17" s="65">
        <f>VLOOKUP($A17,'Return Data'!$B$7:$R$2292,13,0)</f>
        <v>100.5778</v>
      </c>
      <c r="K17" s="66">
        <f t="shared" si="6"/>
        <v>6</v>
      </c>
      <c r="L17" s="65">
        <f>VLOOKUP($A17,'Return Data'!$B$7:$R$2292,17,0)</f>
        <v>48.976999999999997</v>
      </c>
      <c r="M17" s="66">
        <f t="shared" si="7"/>
        <v>11</v>
      </c>
      <c r="N17" s="65">
        <f>VLOOKUP($A17,'Return Data'!$B$7:$R$2292,14,0)</f>
        <v>35.2104</v>
      </c>
      <c r="O17" s="66">
        <f t="shared" si="8"/>
        <v>4</v>
      </c>
      <c r="P17" s="65">
        <f>VLOOKUP($A17,'Return Data'!$B$7:$R$2292,15,0)</f>
        <v>18.747900000000001</v>
      </c>
      <c r="Q17" s="66">
        <f t="shared" si="9"/>
        <v>8</v>
      </c>
      <c r="R17" s="65">
        <f>VLOOKUP($A17,'Return Data'!$B$7:$R$2292,16,0)</f>
        <v>18.766400000000001</v>
      </c>
      <c r="S17" s="67">
        <f t="shared" si="4"/>
        <v>20</v>
      </c>
    </row>
    <row r="18" spans="1:19" x14ac:dyDescent="0.3">
      <c r="A18" s="63" t="s">
        <v>1467</v>
      </c>
      <c r="B18" s="64">
        <f>VLOOKUP($A18,'Return Data'!$B$7:$R$2292,3,0)</f>
        <v>44477</v>
      </c>
      <c r="C18" s="65">
        <f>VLOOKUP($A18,'Return Data'!$B$7:$R$2292,4,0)</f>
        <v>18.37</v>
      </c>
      <c r="D18" s="65">
        <f>VLOOKUP($A18,'Return Data'!$B$7:$R$2292,10,0)</f>
        <v>15.3894</v>
      </c>
      <c r="E18" s="66">
        <f t="shared" si="0"/>
        <v>7</v>
      </c>
      <c r="F18" s="65">
        <f>VLOOKUP($A18,'Return Data'!$B$7:$R$2292,11,0)</f>
        <v>34.2836</v>
      </c>
      <c r="G18" s="66">
        <f t="shared" si="1"/>
        <v>19</v>
      </c>
      <c r="H18" s="65">
        <f>VLOOKUP($A18,'Return Data'!$B$7:$R$2292,12,0)</f>
        <v>52.828600000000002</v>
      </c>
      <c r="I18" s="66">
        <f t="shared" si="5"/>
        <v>17</v>
      </c>
      <c r="J18" s="65">
        <f>VLOOKUP($A18,'Return Data'!$B$7:$R$2292,13,0)</f>
        <v>90.757999999999996</v>
      </c>
      <c r="K18" s="66">
        <f t="shared" si="6"/>
        <v>17</v>
      </c>
      <c r="L18" s="65">
        <f>VLOOKUP($A18,'Return Data'!$B$7:$R$2292,17,0)</f>
        <v>41.711300000000001</v>
      </c>
      <c r="M18" s="66">
        <f t="shared" si="7"/>
        <v>18</v>
      </c>
      <c r="N18" s="65">
        <f>VLOOKUP($A18,'Return Data'!$B$7:$R$2292,14,0)</f>
        <v>26.869</v>
      </c>
      <c r="O18" s="66">
        <f t="shared" si="8"/>
        <v>11</v>
      </c>
      <c r="P18" s="65"/>
      <c r="Q18" s="66"/>
      <c r="R18" s="65">
        <f>VLOOKUP($A18,'Return Data'!$B$7:$R$2292,16,0)</f>
        <v>15.186400000000001</v>
      </c>
      <c r="S18" s="67">
        <f t="shared" si="4"/>
        <v>23</v>
      </c>
    </row>
    <row r="19" spans="1:19" x14ac:dyDescent="0.3">
      <c r="A19" s="63" t="s">
        <v>1468</v>
      </c>
      <c r="B19" s="64">
        <f>VLOOKUP($A19,'Return Data'!$B$7:$R$2292,3,0)</f>
        <v>44477</v>
      </c>
      <c r="C19" s="65">
        <f>VLOOKUP($A19,'Return Data'!$B$7:$R$2292,4,0)</f>
        <v>24.17</v>
      </c>
      <c r="D19" s="65">
        <f>VLOOKUP($A19,'Return Data'!$B$7:$R$2292,10,0)</f>
        <v>15.205</v>
      </c>
      <c r="E19" s="66">
        <f t="shared" si="0"/>
        <v>9</v>
      </c>
      <c r="F19" s="65">
        <f>VLOOKUP($A19,'Return Data'!$B$7:$R$2292,11,0)</f>
        <v>41.759500000000003</v>
      </c>
      <c r="G19" s="66">
        <f t="shared" ref="G19" si="10">RANK(F19,F$8:F$30,0)</f>
        <v>5</v>
      </c>
      <c r="H19" s="65">
        <f>VLOOKUP($A19,'Return Data'!$B$7:$R$2292,12,0)</f>
        <v>53.6554</v>
      </c>
      <c r="I19" s="66">
        <f t="shared" si="5"/>
        <v>16</v>
      </c>
      <c r="J19" s="65">
        <f>VLOOKUP($A19,'Return Data'!$B$7:$R$2292,13,0)</f>
        <v>90.015699999999995</v>
      </c>
      <c r="K19" s="66">
        <f t="shared" si="6"/>
        <v>18</v>
      </c>
      <c r="L19" s="65"/>
      <c r="M19" s="66"/>
      <c r="N19" s="65"/>
      <c r="O19" s="66"/>
      <c r="P19" s="65"/>
      <c r="Q19" s="66"/>
      <c r="R19" s="65">
        <f>VLOOKUP($A19,'Return Data'!$B$7:$R$2292,16,0)</f>
        <v>72.468800000000002</v>
      </c>
      <c r="S19" s="67">
        <f t="shared" si="4"/>
        <v>1</v>
      </c>
    </row>
    <row r="20" spans="1:19" x14ac:dyDescent="0.3">
      <c r="A20" s="63" t="s">
        <v>1470</v>
      </c>
      <c r="B20" s="64">
        <f>VLOOKUP($A20,'Return Data'!$B$7:$R$2292,3,0)</f>
        <v>44477</v>
      </c>
      <c r="C20" s="65">
        <f>VLOOKUP($A20,'Return Data'!$B$7:$R$2292,4,0)</f>
        <v>22.31</v>
      </c>
      <c r="D20" s="65">
        <f>VLOOKUP($A20,'Return Data'!$B$7:$R$2292,10,0)</f>
        <v>11.6617</v>
      </c>
      <c r="E20" s="66">
        <f t="shared" si="0"/>
        <v>18</v>
      </c>
      <c r="F20" s="65">
        <f>VLOOKUP($A20,'Return Data'!$B$7:$R$2292,11,0)</f>
        <v>34.803600000000003</v>
      </c>
      <c r="G20" s="66">
        <f>RANK(F20,F$8:F$30,0)</f>
        <v>18</v>
      </c>
      <c r="H20" s="65">
        <f>VLOOKUP($A20,'Return Data'!$B$7:$R$2292,12,0)</f>
        <v>54.823</v>
      </c>
      <c r="I20" s="66">
        <f t="shared" si="5"/>
        <v>15</v>
      </c>
      <c r="J20" s="65">
        <f>VLOOKUP($A20,'Return Data'!$B$7:$R$2292,13,0)</f>
        <v>91.666700000000006</v>
      </c>
      <c r="K20" s="66">
        <f t="shared" si="6"/>
        <v>15</v>
      </c>
      <c r="L20" s="65">
        <f>VLOOKUP($A20,'Return Data'!$B$7:$R$2292,17,0)</f>
        <v>48.978999999999999</v>
      </c>
      <c r="M20" s="66">
        <f t="shared" si="7"/>
        <v>10</v>
      </c>
      <c r="N20" s="65"/>
      <c r="O20" s="66"/>
      <c r="P20" s="65"/>
      <c r="Q20" s="66"/>
      <c r="R20" s="65">
        <f>VLOOKUP($A20,'Return Data'!$B$7:$R$2292,16,0)</f>
        <v>31.352399999999999</v>
      </c>
      <c r="S20" s="67">
        <f t="shared" si="4"/>
        <v>8</v>
      </c>
    </row>
    <row r="21" spans="1:19" x14ac:dyDescent="0.3">
      <c r="A21" s="63" t="s">
        <v>1472</v>
      </c>
      <c r="B21" s="64">
        <f>VLOOKUP($A21,'Return Data'!$B$7:$R$2292,3,0)</f>
        <v>44477</v>
      </c>
      <c r="C21" s="65">
        <f>VLOOKUP($A21,'Return Data'!$B$7:$R$2292,4,0)</f>
        <v>16.636700000000001</v>
      </c>
      <c r="D21" s="65">
        <f>VLOOKUP($A21,'Return Data'!$B$7:$R$2292,10,0)</f>
        <v>3.5213000000000001</v>
      </c>
      <c r="E21" s="66">
        <f t="shared" si="0"/>
        <v>23</v>
      </c>
      <c r="F21" s="65">
        <f>VLOOKUP($A21,'Return Data'!$B$7:$R$2292,11,0)</f>
        <v>26.5533</v>
      </c>
      <c r="G21" s="66">
        <f>RANK(F21,F$8:F$30,0)</f>
        <v>23</v>
      </c>
      <c r="H21" s="65">
        <f>VLOOKUP($A21,'Return Data'!$B$7:$R$2292,12,0)</f>
        <v>37.49</v>
      </c>
      <c r="I21" s="66">
        <f t="shared" si="5"/>
        <v>23</v>
      </c>
      <c r="J21" s="65">
        <f>VLOOKUP($A21,'Return Data'!$B$7:$R$2292,13,0)</f>
        <v>70.920299999999997</v>
      </c>
      <c r="K21" s="66">
        <f t="shared" si="6"/>
        <v>23</v>
      </c>
      <c r="L21" s="65"/>
      <c r="M21" s="66"/>
      <c r="N21" s="65"/>
      <c r="O21" s="66"/>
      <c r="P21" s="65"/>
      <c r="Q21" s="66"/>
      <c r="R21" s="65">
        <f>VLOOKUP($A21,'Return Data'!$B$7:$R$2292,16,0)</f>
        <v>36.366300000000003</v>
      </c>
      <c r="S21" s="67">
        <f t="shared" si="4"/>
        <v>6</v>
      </c>
    </row>
    <row r="22" spans="1:19" x14ac:dyDescent="0.3">
      <c r="A22" s="63" t="s">
        <v>1475</v>
      </c>
      <c r="B22" s="64">
        <f>VLOOKUP($A22,'Return Data'!$B$7:$R$2292,3,0)</f>
        <v>44477</v>
      </c>
      <c r="C22" s="65">
        <f>VLOOKUP($A22,'Return Data'!$B$7:$R$2292,4,0)</f>
        <v>185.047</v>
      </c>
      <c r="D22" s="65">
        <f>VLOOKUP($A22,'Return Data'!$B$7:$R$2292,10,0)</f>
        <v>15.597300000000001</v>
      </c>
      <c r="E22" s="66">
        <f t="shared" si="0"/>
        <v>6</v>
      </c>
      <c r="F22" s="65">
        <f>VLOOKUP($A22,'Return Data'!$B$7:$R$2292,11,0)</f>
        <v>36.500599999999999</v>
      </c>
      <c r="G22" s="66">
        <f t="shared" ref="G22:G30" si="11">RANK(F22,F$8:F$30,0)</f>
        <v>14</v>
      </c>
      <c r="H22" s="65">
        <f>VLOOKUP($A22,'Return Data'!$B$7:$R$2292,12,0)</f>
        <v>60.841900000000003</v>
      </c>
      <c r="I22" s="66">
        <f t="shared" si="5"/>
        <v>7</v>
      </c>
      <c r="J22" s="65">
        <f>VLOOKUP($A22,'Return Data'!$B$7:$R$2292,13,0)</f>
        <v>109.64700000000001</v>
      </c>
      <c r="K22" s="66">
        <f t="shared" si="6"/>
        <v>2</v>
      </c>
      <c r="L22" s="65">
        <f>VLOOKUP($A22,'Return Data'!$B$7:$R$2292,17,0)</f>
        <v>57.524799999999999</v>
      </c>
      <c r="M22" s="66">
        <f t="shared" si="7"/>
        <v>4</v>
      </c>
      <c r="N22" s="65">
        <f>VLOOKUP($A22,'Return Data'!$B$7:$R$2292,14,0)</f>
        <v>38.739899999999999</v>
      </c>
      <c r="O22" s="66">
        <f t="shared" si="8"/>
        <v>2</v>
      </c>
      <c r="P22" s="65">
        <f>VLOOKUP($A22,'Return Data'!$B$7:$R$2292,15,0)</f>
        <v>22.341699999999999</v>
      </c>
      <c r="Q22" s="66">
        <f t="shared" si="9"/>
        <v>5</v>
      </c>
      <c r="R22" s="65">
        <f>VLOOKUP($A22,'Return Data'!$B$7:$R$2292,16,0)</f>
        <v>22.8504</v>
      </c>
      <c r="S22" s="67">
        <f t="shared" si="4"/>
        <v>14</v>
      </c>
    </row>
    <row r="23" spans="1:19" x14ac:dyDescent="0.3">
      <c r="A23" s="63" t="s">
        <v>1476</v>
      </c>
      <c r="B23" s="64">
        <f>VLOOKUP($A23,'Return Data'!$B$7:$R$2292,3,0)</f>
        <v>44477</v>
      </c>
      <c r="C23" s="65">
        <f>VLOOKUP($A23,'Return Data'!$B$7:$R$2292,4,0)</f>
        <v>47.987000000000002</v>
      </c>
      <c r="D23" s="65">
        <f>VLOOKUP($A23,'Return Data'!$B$7:$R$2292,10,0)</f>
        <v>16.637499999999999</v>
      </c>
      <c r="E23" s="66">
        <f t="shared" si="0"/>
        <v>4</v>
      </c>
      <c r="F23" s="65">
        <f>VLOOKUP($A23,'Return Data'!$B$7:$R$2292,11,0)</f>
        <v>44.291400000000003</v>
      </c>
      <c r="G23" s="66">
        <f t="shared" si="11"/>
        <v>2</v>
      </c>
      <c r="H23" s="65">
        <f>VLOOKUP($A23,'Return Data'!$B$7:$R$2292,12,0)</f>
        <v>63.828499999999998</v>
      </c>
      <c r="I23" s="66">
        <f t="shared" si="5"/>
        <v>2</v>
      </c>
      <c r="J23" s="65">
        <f>VLOOKUP($A23,'Return Data'!$B$7:$R$2292,13,0)</f>
        <v>105.93510000000001</v>
      </c>
      <c r="K23" s="66">
        <f t="shared" si="6"/>
        <v>3</v>
      </c>
      <c r="L23" s="65">
        <f>VLOOKUP($A23,'Return Data'!$B$7:$R$2292,17,0)</f>
        <v>44.944000000000003</v>
      </c>
      <c r="M23" s="66">
        <f t="shared" si="7"/>
        <v>15</v>
      </c>
      <c r="N23" s="65">
        <f>VLOOKUP($A23,'Return Data'!$B$7:$R$2292,14,0)</f>
        <v>26.466899999999999</v>
      </c>
      <c r="O23" s="66">
        <f t="shared" si="8"/>
        <v>12</v>
      </c>
      <c r="P23" s="65">
        <f>VLOOKUP($A23,'Return Data'!$B$7:$R$2292,15,0)</f>
        <v>20.136900000000001</v>
      </c>
      <c r="Q23" s="66">
        <f t="shared" si="9"/>
        <v>7</v>
      </c>
      <c r="R23" s="65">
        <f>VLOOKUP($A23,'Return Data'!$B$7:$R$2292,16,0)</f>
        <v>23.558800000000002</v>
      </c>
      <c r="S23" s="67">
        <f t="shared" si="4"/>
        <v>13</v>
      </c>
    </row>
    <row r="24" spans="1:19" x14ac:dyDescent="0.3">
      <c r="A24" s="63" t="s">
        <v>1479</v>
      </c>
      <c r="B24" s="64">
        <f>VLOOKUP($A24,'Return Data'!$B$7:$R$2292,3,0)</f>
        <v>44477</v>
      </c>
      <c r="C24" s="65">
        <f>VLOOKUP($A24,'Return Data'!$B$7:$R$2292,4,0)</f>
        <v>91.716300000000004</v>
      </c>
      <c r="D24" s="65">
        <f>VLOOKUP($A24,'Return Data'!$B$7:$R$2292,10,0)</f>
        <v>14.838200000000001</v>
      </c>
      <c r="E24" s="66">
        <f t="shared" si="0"/>
        <v>12</v>
      </c>
      <c r="F24" s="65">
        <f>VLOOKUP($A24,'Return Data'!$B$7:$R$2292,11,0)</f>
        <v>38.826700000000002</v>
      </c>
      <c r="G24" s="66">
        <f t="shared" si="11"/>
        <v>11</v>
      </c>
      <c r="H24" s="65">
        <f>VLOOKUP($A24,'Return Data'!$B$7:$R$2292,12,0)</f>
        <v>62.168700000000001</v>
      </c>
      <c r="I24" s="66">
        <f t="shared" si="5"/>
        <v>3</v>
      </c>
      <c r="J24" s="65">
        <f>VLOOKUP($A24,'Return Data'!$B$7:$R$2292,13,0)</f>
        <v>105.5217</v>
      </c>
      <c r="K24" s="66">
        <f t="shared" si="6"/>
        <v>4</v>
      </c>
      <c r="L24" s="65">
        <f>VLOOKUP($A24,'Return Data'!$B$7:$R$2292,17,0)</f>
        <v>53.9651</v>
      </c>
      <c r="M24" s="66">
        <f t="shared" si="7"/>
        <v>6</v>
      </c>
      <c r="N24" s="65">
        <f>VLOOKUP($A24,'Return Data'!$B$7:$R$2292,14,0)</f>
        <v>32.420699999999997</v>
      </c>
      <c r="O24" s="66">
        <f t="shared" si="8"/>
        <v>6</v>
      </c>
      <c r="P24" s="65">
        <f>VLOOKUP($A24,'Return Data'!$B$7:$R$2292,15,0)</f>
        <v>23.389099999999999</v>
      </c>
      <c r="Q24" s="66">
        <f t="shared" si="9"/>
        <v>2</v>
      </c>
      <c r="R24" s="65">
        <f>VLOOKUP($A24,'Return Data'!$B$7:$R$2292,16,0)</f>
        <v>27.3568</v>
      </c>
      <c r="S24" s="67">
        <f t="shared" si="4"/>
        <v>11</v>
      </c>
    </row>
    <row r="25" spans="1:19" x14ac:dyDescent="0.3">
      <c r="A25" s="63" t="s">
        <v>1480</v>
      </c>
      <c r="B25" s="64">
        <f>VLOOKUP($A25,'Return Data'!$B$7:$R$2292,3,0)</f>
        <v>44477</v>
      </c>
      <c r="C25" s="65">
        <f>VLOOKUP($A25,'Return Data'!$B$7:$R$2292,4,0)</f>
        <v>24.71</v>
      </c>
      <c r="D25" s="65">
        <f>VLOOKUP($A25,'Return Data'!$B$7:$R$2292,10,0)</f>
        <v>18.9697</v>
      </c>
      <c r="E25" s="66">
        <f t="shared" si="0"/>
        <v>1</v>
      </c>
      <c r="F25" s="65">
        <f>VLOOKUP($A25,'Return Data'!$B$7:$R$2292,11,0)</f>
        <v>44.081600000000002</v>
      </c>
      <c r="G25" s="66">
        <f t="shared" si="11"/>
        <v>3</v>
      </c>
      <c r="H25" s="65">
        <f>VLOOKUP($A25,'Return Data'!$B$7:$R$2292,12,0)</f>
        <v>61.082099999999997</v>
      </c>
      <c r="I25" s="66">
        <f t="shared" si="5"/>
        <v>5</v>
      </c>
      <c r="J25" s="65">
        <f>VLOOKUP($A25,'Return Data'!$B$7:$R$2292,13,0)</f>
        <v>103.3745</v>
      </c>
      <c r="K25" s="66">
        <f t="shared" si="6"/>
        <v>5</v>
      </c>
      <c r="L25" s="65"/>
      <c r="M25" s="66"/>
      <c r="N25" s="65"/>
      <c r="O25" s="66"/>
      <c r="P25" s="65"/>
      <c r="Q25" s="66"/>
      <c r="R25" s="65">
        <f>VLOOKUP($A25,'Return Data'!$B$7:$R$2292,16,0)</f>
        <v>45.592300000000002</v>
      </c>
      <c r="S25" s="67">
        <f t="shared" si="4"/>
        <v>2</v>
      </c>
    </row>
    <row r="26" spans="1:19" x14ac:dyDescent="0.3">
      <c r="A26" s="63" t="s">
        <v>1483</v>
      </c>
      <c r="B26" s="64">
        <f>VLOOKUP($A26,'Return Data'!$B$7:$R$2292,3,0)</f>
        <v>44477</v>
      </c>
      <c r="C26" s="65">
        <f>VLOOKUP($A26,'Return Data'!$B$7:$R$2292,4,0)</f>
        <v>135.84030000000001</v>
      </c>
      <c r="D26" s="65">
        <f>VLOOKUP($A26,'Return Data'!$B$7:$R$2292,10,0)</f>
        <v>10.473000000000001</v>
      </c>
      <c r="E26" s="66">
        <f t="shared" si="0"/>
        <v>22</v>
      </c>
      <c r="F26" s="65">
        <f>VLOOKUP($A26,'Return Data'!$B$7:$R$2292,11,0)</f>
        <v>47.265900000000002</v>
      </c>
      <c r="G26" s="66">
        <f t="shared" si="11"/>
        <v>1</v>
      </c>
      <c r="H26" s="65">
        <f>VLOOKUP($A26,'Return Data'!$B$7:$R$2292,12,0)</f>
        <v>79.062100000000001</v>
      </c>
      <c r="I26" s="66">
        <f t="shared" si="5"/>
        <v>1</v>
      </c>
      <c r="J26" s="65">
        <f>VLOOKUP($A26,'Return Data'!$B$7:$R$2292,13,0)</f>
        <v>117.80589999999999</v>
      </c>
      <c r="K26" s="66">
        <f t="shared" si="6"/>
        <v>1</v>
      </c>
      <c r="L26" s="65">
        <f>VLOOKUP($A26,'Return Data'!$B$7:$R$2292,17,0)</f>
        <v>87.367500000000007</v>
      </c>
      <c r="M26" s="66">
        <f t="shared" si="7"/>
        <v>1</v>
      </c>
      <c r="N26" s="65">
        <f>VLOOKUP($A26,'Return Data'!$B$7:$R$2292,14,0)</f>
        <v>38.744700000000002</v>
      </c>
      <c r="O26" s="66">
        <f t="shared" si="8"/>
        <v>1</v>
      </c>
      <c r="P26" s="65">
        <f>VLOOKUP($A26,'Return Data'!$B$7:$R$2292,15,0)</f>
        <v>22.960599999999999</v>
      </c>
      <c r="Q26" s="66">
        <f t="shared" si="9"/>
        <v>4</v>
      </c>
      <c r="R26" s="65">
        <f>VLOOKUP($A26,'Return Data'!$B$7:$R$2292,16,0)</f>
        <v>17.095500000000001</v>
      </c>
      <c r="S26" s="67">
        <f t="shared" si="4"/>
        <v>21</v>
      </c>
    </row>
    <row r="27" spans="1:19" x14ac:dyDescent="0.3">
      <c r="A27" s="63" t="s">
        <v>1484</v>
      </c>
      <c r="B27" s="64">
        <f>VLOOKUP($A27,'Return Data'!$B$7:$R$2292,3,0)</f>
        <v>44477</v>
      </c>
      <c r="C27" s="65">
        <f>VLOOKUP($A27,'Return Data'!$B$7:$R$2292,4,0)</f>
        <v>114.3972</v>
      </c>
      <c r="D27" s="65">
        <f>VLOOKUP($A27,'Return Data'!$B$7:$R$2292,10,0)</f>
        <v>10.961499999999999</v>
      </c>
      <c r="E27" s="66">
        <f t="shared" si="0"/>
        <v>21</v>
      </c>
      <c r="F27" s="65">
        <f>VLOOKUP($A27,'Return Data'!$B$7:$R$2292,11,0)</f>
        <v>27.113099999999999</v>
      </c>
      <c r="G27" s="66">
        <f t="shared" si="11"/>
        <v>22</v>
      </c>
      <c r="H27" s="65">
        <f>VLOOKUP($A27,'Return Data'!$B$7:$R$2292,12,0)</f>
        <v>38.823599999999999</v>
      </c>
      <c r="I27" s="66">
        <f t="shared" si="5"/>
        <v>22</v>
      </c>
      <c r="J27" s="65">
        <f>VLOOKUP($A27,'Return Data'!$B$7:$R$2292,13,0)</f>
        <v>80.204999999999998</v>
      </c>
      <c r="K27" s="66">
        <f t="shared" si="6"/>
        <v>22</v>
      </c>
      <c r="L27" s="65">
        <f>VLOOKUP($A27,'Return Data'!$B$7:$R$2292,17,0)</f>
        <v>44.331099999999999</v>
      </c>
      <c r="M27" s="66">
        <f t="shared" si="7"/>
        <v>16</v>
      </c>
      <c r="N27" s="65">
        <f>VLOOKUP($A27,'Return Data'!$B$7:$R$2292,14,0)</f>
        <v>31.457599999999999</v>
      </c>
      <c r="O27" s="66">
        <f t="shared" si="8"/>
        <v>7</v>
      </c>
      <c r="P27" s="65">
        <f>VLOOKUP($A27,'Return Data'!$B$7:$R$2292,15,0)</f>
        <v>23.2226</v>
      </c>
      <c r="Q27" s="66">
        <f t="shared" si="9"/>
        <v>3</v>
      </c>
      <c r="R27" s="65">
        <f>VLOOKUP($A27,'Return Data'!$B$7:$R$2292,16,0)</f>
        <v>28.3827</v>
      </c>
      <c r="S27" s="67">
        <f t="shared" si="4"/>
        <v>9</v>
      </c>
    </row>
    <row r="28" spans="1:19" x14ac:dyDescent="0.3">
      <c r="A28" s="63" t="s">
        <v>1487</v>
      </c>
      <c r="B28" s="64">
        <f>VLOOKUP($A28,'Return Data'!$B$7:$R$2292,3,0)</f>
        <v>44477</v>
      </c>
      <c r="C28" s="65">
        <f>VLOOKUP($A28,'Return Data'!$B$7:$R$2292,4,0)</f>
        <v>161.65940000000001</v>
      </c>
      <c r="D28" s="65">
        <f>VLOOKUP($A28,'Return Data'!$B$7:$R$2292,10,0)</f>
        <v>16.1477</v>
      </c>
      <c r="E28" s="66">
        <f t="shared" si="0"/>
        <v>5</v>
      </c>
      <c r="F28" s="65">
        <f>VLOOKUP($A28,'Return Data'!$B$7:$R$2292,11,0)</f>
        <v>40.0867</v>
      </c>
      <c r="G28" s="66">
        <f t="shared" si="11"/>
        <v>10</v>
      </c>
      <c r="H28" s="65">
        <f>VLOOKUP($A28,'Return Data'!$B$7:$R$2292,12,0)</f>
        <v>55.709699999999998</v>
      </c>
      <c r="I28" s="66">
        <f t="shared" si="5"/>
        <v>13</v>
      </c>
      <c r="J28" s="65">
        <f>VLOOKUP($A28,'Return Data'!$B$7:$R$2292,13,0)</f>
        <v>95.413600000000002</v>
      </c>
      <c r="K28" s="66">
        <f t="shared" si="6"/>
        <v>14</v>
      </c>
      <c r="L28" s="65">
        <f>VLOOKUP($A28,'Return Data'!$B$7:$R$2292,17,0)</f>
        <v>47.851900000000001</v>
      </c>
      <c r="M28" s="66">
        <f t="shared" si="7"/>
        <v>12</v>
      </c>
      <c r="N28" s="65">
        <f>VLOOKUP($A28,'Return Data'!$B$7:$R$2292,14,0)</f>
        <v>28.357500000000002</v>
      </c>
      <c r="O28" s="66">
        <f t="shared" si="8"/>
        <v>10</v>
      </c>
      <c r="P28" s="65">
        <f>VLOOKUP($A28,'Return Data'!$B$7:$R$2292,15,0)</f>
        <v>14.4345</v>
      </c>
      <c r="Q28" s="66">
        <f t="shared" si="9"/>
        <v>13</v>
      </c>
      <c r="R28" s="65">
        <f>VLOOKUP($A28,'Return Data'!$B$7:$R$2292,16,0)</f>
        <v>19.248200000000001</v>
      </c>
      <c r="S28" s="67">
        <f t="shared" si="4"/>
        <v>19</v>
      </c>
    </row>
    <row r="29" spans="1:19" x14ac:dyDescent="0.3">
      <c r="A29" s="63" t="s">
        <v>1488</v>
      </c>
      <c r="B29" s="64">
        <f>VLOOKUP($A29,'Return Data'!$B$7:$R$2292,3,0)</f>
        <v>44477</v>
      </c>
      <c r="C29" s="65">
        <f>VLOOKUP($A29,'Return Data'!$B$7:$R$2292,4,0)</f>
        <v>22.475100000000001</v>
      </c>
      <c r="D29" s="65">
        <f>VLOOKUP($A29,'Return Data'!$B$7:$R$2292,10,0)</f>
        <v>11.7125</v>
      </c>
      <c r="E29" s="66">
        <f t="shared" si="0"/>
        <v>17</v>
      </c>
      <c r="F29" s="65">
        <f>VLOOKUP($A29,'Return Data'!$B$7:$R$2292,11,0)</f>
        <v>38.1145</v>
      </c>
      <c r="G29" s="66">
        <f t="shared" si="11"/>
        <v>12</v>
      </c>
      <c r="H29" s="65">
        <f>VLOOKUP($A29,'Return Data'!$B$7:$R$2292,12,0)</f>
        <v>61.085299999999997</v>
      </c>
      <c r="I29" s="66">
        <f t="shared" si="5"/>
        <v>4</v>
      </c>
      <c r="J29" s="65">
        <f>VLOOKUP($A29,'Return Data'!$B$7:$R$2292,13,0)</f>
        <v>98.5047</v>
      </c>
      <c r="K29" s="66">
        <f t="shared" si="6"/>
        <v>10</v>
      </c>
      <c r="L29" s="65">
        <f>VLOOKUP($A29,'Return Data'!$B$7:$R$2292,17,0)</f>
        <v>49.111699999999999</v>
      </c>
      <c r="M29" s="66">
        <f t="shared" si="7"/>
        <v>9</v>
      </c>
      <c r="N29" s="65"/>
      <c r="O29" s="66"/>
      <c r="P29" s="65"/>
      <c r="Q29" s="66"/>
      <c r="R29" s="65">
        <f>VLOOKUP($A29,'Return Data'!$B$7:$R$2292,16,0)</f>
        <v>32.1267</v>
      </c>
      <c r="S29" s="67">
        <f t="shared" si="4"/>
        <v>7</v>
      </c>
    </row>
    <row r="30" spans="1:19" x14ac:dyDescent="0.3">
      <c r="A30" s="63" t="s">
        <v>1490</v>
      </c>
      <c r="B30" s="64">
        <f>VLOOKUP($A30,'Return Data'!$B$7:$R$2292,3,0)</f>
        <v>44477</v>
      </c>
      <c r="C30" s="65">
        <f>VLOOKUP($A30,'Return Data'!$B$7:$R$2292,4,0)</f>
        <v>30.97</v>
      </c>
      <c r="D30" s="65">
        <f>VLOOKUP($A30,'Return Data'!$B$7:$R$2292,10,0)</f>
        <v>11.402900000000001</v>
      </c>
      <c r="E30" s="66">
        <f t="shared" si="0"/>
        <v>19</v>
      </c>
      <c r="F30" s="65">
        <f>VLOOKUP($A30,'Return Data'!$B$7:$R$2292,11,0)</f>
        <v>33.433900000000001</v>
      </c>
      <c r="G30" s="66">
        <f t="shared" si="11"/>
        <v>20</v>
      </c>
      <c r="H30" s="65">
        <f>VLOOKUP($A30,'Return Data'!$B$7:$R$2292,12,0)</f>
        <v>54.85</v>
      </c>
      <c r="I30" s="66">
        <f t="shared" si="5"/>
        <v>14</v>
      </c>
      <c r="J30" s="65">
        <f>VLOOKUP($A30,'Return Data'!$B$7:$R$2292,13,0)</f>
        <v>84.235600000000005</v>
      </c>
      <c r="K30" s="66">
        <f t="shared" si="6"/>
        <v>20</v>
      </c>
      <c r="L30" s="65">
        <f>VLOOKUP($A30,'Return Data'!$B$7:$R$2292,17,0)</f>
        <v>50.7346</v>
      </c>
      <c r="M30" s="66">
        <f t="shared" si="7"/>
        <v>7</v>
      </c>
      <c r="N30" s="65">
        <f>VLOOKUP($A30,'Return Data'!$B$7:$R$2292,14,0)</f>
        <v>32.510899999999999</v>
      </c>
      <c r="O30" s="66">
        <f t="shared" si="8"/>
        <v>5</v>
      </c>
      <c r="P30" s="65">
        <f>VLOOKUP($A30,'Return Data'!$B$7:$R$2292,15,0)</f>
        <v>17.800599999999999</v>
      </c>
      <c r="Q30" s="66">
        <f t="shared" si="9"/>
        <v>9</v>
      </c>
      <c r="R30" s="65">
        <f>VLOOKUP($A30,'Return Data'!$B$7:$R$2292,16,0)</f>
        <v>16.664400000000001</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14.053965217391301</v>
      </c>
      <c r="E32" s="74"/>
      <c r="F32" s="75">
        <f>AVERAGE(F8:F30)</f>
        <v>37.759965217391297</v>
      </c>
      <c r="G32" s="74"/>
      <c r="H32" s="75">
        <f>AVERAGE(H8:H30)</f>
        <v>56.056404347826067</v>
      </c>
      <c r="I32" s="74"/>
      <c r="J32" s="75">
        <f>AVERAGE(J8:J30)</f>
        <v>95.345299999999995</v>
      </c>
      <c r="K32" s="74"/>
      <c r="L32" s="75">
        <f>AVERAGE(L8:L30)</f>
        <v>51.46875</v>
      </c>
      <c r="M32" s="74"/>
      <c r="N32" s="75">
        <f>AVERAGE(N8:N30)</f>
        <v>30.816513333333337</v>
      </c>
      <c r="O32" s="74"/>
      <c r="P32" s="75">
        <f>AVERAGE(P8:P30)</f>
        <v>19.202578571428571</v>
      </c>
      <c r="Q32" s="74"/>
      <c r="R32" s="75">
        <f>AVERAGE(R8:R30)</f>
        <v>28.937282608695654</v>
      </c>
      <c r="S32" s="76"/>
    </row>
    <row r="33" spans="1:19" x14ac:dyDescent="0.3">
      <c r="A33" s="73" t="s">
        <v>28</v>
      </c>
      <c r="B33" s="74"/>
      <c r="C33" s="74"/>
      <c r="D33" s="75">
        <f>MIN(D8:D30)</f>
        <v>3.5213000000000001</v>
      </c>
      <c r="E33" s="74"/>
      <c r="F33" s="75">
        <f>MIN(F8:F30)</f>
        <v>26.5533</v>
      </c>
      <c r="G33" s="74"/>
      <c r="H33" s="75">
        <f>MIN(H8:H30)</f>
        <v>37.49</v>
      </c>
      <c r="I33" s="74"/>
      <c r="J33" s="75">
        <f>MIN(J8:J30)</f>
        <v>70.920299999999997</v>
      </c>
      <c r="K33" s="74"/>
      <c r="L33" s="75">
        <f>MIN(L8:L30)</f>
        <v>40.502899999999997</v>
      </c>
      <c r="M33" s="74"/>
      <c r="N33" s="75">
        <f>MIN(N8:N30)</f>
        <v>23.2469</v>
      </c>
      <c r="O33" s="74"/>
      <c r="P33" s="75">
        <f>MIN(P8:P30)</f>
        <v>13.798400000000001</v>
      </c>
      <c r="Q33" s="74"/>
      <c r="R33" s="75">
        <f>MIN(R8:R30)</f>
        <v>15.186400000000001</v>
      </c>
      <c r="S33" s="76"/>
    </row>
    <row r="34" spans="1:19" ht="15" thickBot="1" x14ac:dyDescent="0.35">
      <c r="A34" s="77" t="s">
        <v>29</v>
      </c>
      <c r="B34" s="78"/>
      <c r="C34" s="78"/>
      <c r="D34" s="79">
        <f>MAX(D8:D30)</f>
        <v>18.9697</v>
      </c>
      <c r="E34" s="78"/>
      <c r="F34" s="79">
        <f>MAX(F8:F30)</f>
        <v>47.265900000000002</v>
      </c>
      <c r="G34" s="78"/>
      <c r="H34" s="79">
        <f>MAX(H8:H30)</f>
        <v>79.062100000000001</v>
      </c>
      <c r="I34" s="78"/>
      <c r="J34" s="79">
        <f>MAX(J8:J30)</f>
        <v>117.80589999999999</v>
      </c>
      <c r="K34" s="78"/>
      <c r="L34" s="79">
        <f>MAX(L8:L30)</f>
        <v>87.367500000000007</v>
      </c>
      <c r="M34" s="78"/>
      <c r="N34" s="79">
        <f>MAX(N8:N30)</f>
        <v>38.744700000000002</v>
      </c>
      <c r="O34" s="78"/>
      <c r="P34" s="79">
        <f>MAX(P8:P30)</f>
        <v>23.613299999999999</v>
      </c>
      <c r="Q34" s="78"/>
      <c r="R34" s="79">
        <f>MAX(R8:R30)</f>
        <v>72.468800000000002</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1446</v>
      </c>
      <c r="B8" s="64">
        <f>VLOOKUP($A8,'Return Data'!$B$7:$R$2292,3,0)</f>
        <v>44477</v>
      </c>
      <c r="C8" s="65">
        <f>VLOOKUP($A8,'Return Data'!$B$7:$R$2292,4,0)</f>
        <v>57.353999999999999</v>
      </c>
      <c r="D8" s="65">
        <f>VLOOKUP($A8,'Return Data'!$B$7:$R$2292,10,0)</f>
        <v>10.7761</v>
      </c>
      <c r="E8" s="66">
        <f t="shared" ref="E8:E30" si="0">RANK(D8,D$8:D$30,0)</f>
        <v>20</v>
      </c>
      <c r="F8" s="65">
        <f>VLOOKUP($A8,'Return Data'!$B$7:$R$2292,11,0)</f>
        <v>29.320399999999999</v>
      </c>
      <c r="G8" s="66">
        <f t="shared" ref="G8" si="1">RANK(F8,F$8:F$30,0)</f>
        <v>21</v>
      </c>
      <c r="H8" s="65">
        <f>VLOOKUP($A8,'Return Data'!$B$7:$R$2292,12,0)</f>
        <v>48.116199999999999</v>
      </c>
      <c r="I8" s="66">
        <f t="shared" ref="I8" si="2">RANK(H8,H$8:H$30,0)</f>
        <v>21</v>
      </c>
      <c r="J8" s="65">
        <f>VLOOKUP($A8,'Return Data'!$B$7:$R$2292,13,0)</f>
        <v>89.132999999999996</v>
      </c>
      <c r="K8" s="66">
        <f t="shared" ref="K8" si="3">RANK(J8,J$8:J$30,0)</f>
        <v>15</v>
      </c>
      <c r="L8" s="65">
        <f>VLOOKUP($A8,'Return Data'!$B$7:$R$2292,17,0)</f>
        <v>39.905799999999999</v>
      </c>
      <c r="M8" s="66">
        <f>RANK(L8,L$8:L$30,0)</f>
        <v>19</v>
      </c>
      <c r="N8" s="65">
        <f>VLOOKUP($A8,'Return Data'!$B$7:$R$2292,14,0)</f>
        <v>21.8614</v>
      </c>
      <c r="O8" s="66">
        <f>RANK(N8,N$8:N$30,0)</f>
        <v>15</v>
      </c>
      <c r="P8" s="65">
        <f>VLOOKUP($A8,'Return Data'!$B$7:$R$2292,15,0)</f>
        <v>12.5045</v>
      </c>
      <c r="Q8" s="66">
        <f>RANK(P8,P$8:P$30,0)</f>
        <v>14</v>
      </c>
      <c r="R8" s="65">
        <f>VLOOKUP($A8,'Return Data'!$B$7:$R$2292,16,0)</f>
        <v>12.833500000000001</v>
      </c>
      <c r="S8" s="67">
        <f t="shared" ref="S8" si="4">RANK(R8,R$8:R$30,0)</f>
        <v>21</v>
      </c>
    </row>
    <row r="9" spans="1:20" x14ac:dyDescent="0.3">
      <c r="A9" s="63" t="s">
        <v>1449</v>
      </c>
      <c r="B9" s="64">
        <f>VLOOKUP($A9,'Return Data'!$B$7:$R$2292,3,0)</f>
        <v>44477</v>
      </c>
      <c r="C9" s="65">
        <f>VLOOKUP($A9,'Return Data'!$B$7:$R$2292,4,0)</f>
        <v>61.17</v>
      </c>
      <c r="D9" s="65">
        <f>VLOOKUP($A9,'Return Data'!$B$7:$R$2292,10,0)</f>
        <v>14.336399999999999</v>
      </c>
      <c r="E9" s="66">
        <f t="shared" si="0"/>
        <v>13</v>
      </c>
      <c r="F9" s="65">
        <f>VLOOKUP($A9,'Return Data'!$B$7:$R$2292,11,0)</f>
        <v>35.062899999999999</v>
      </c>
      <c r="G9" s="66">
        <f t="shared" ref="G9:G30" si="5">RANK(F9,F$8:F$30,0)</f>
        <v>16</v>
      </c>
      <c r="H9" s="65">
        <f>VLOOKUP($A9,'Return Data'!$B$7:$R$2292,12,0)</f>
        <v>49.267899999999997</v>
      </c>
      <c r="I9" s="66">
        <f t="shared" ref="I9:I30" si="6">RANK(H9,H$8:H$30,0)</f>
        <v>19</v>
      </c>
      <c r="J9" s="65">
        <f>VLOOKUP($A9,'Return Data'!$B$7:$R$2292,13,0)</f>
        <v>82.433599999999998</v>
      </c>
      <c r="K9" s="66">
        <f t="shared" ref="K9:K30" si="7">RANK(J9,J$8:J$30,0)</f>
        <v>20</v>
      </c>
      <c r="L9" s="65">
        <f>VLOOKUP($A9,'Return Data'!$B$7:$R$2292,17,0)</f>
        <v>42.963900000000002</v>
      </c>
      <c r="M9" s="66">
        <f t="shared" ref="M9:M30" si="8">RANK(L9,L$8:L$30,0)</f>
        <v>15</v>
      </c>
      <c r="N9" s="65">
        <f>VLOOKUP($A9,'Return Data'!$B$7:$R$2292,14,0)</f>
        <v>35.275500000000001</v>
      </c>
      <c r="O9" s="66">
        <f t="shared" ref="O9:O30" si="9">RANK(N9,N$8:N$30,0)</f>
        <v>3</v>
      </c>
      <c r="P9" s="65">
        <f>VLOOKUP($A9,'Return Data'!$B$7:$R$2292,15,0)</f>
        <v>21.976500000000001</v>
      </c>
      <c r="Q9" s="66">
        <f t="shared" ref="Q9:Q30" si="10">RANK(P9,P$8:P$30,0)</f>
        <v>3</v>
      </c>
      <c r="R9" s="65">
        <f>VLOOKUP($A9,'Return Data'!$B$7:$R$2292,16,0)</f>
        <v>25.901299999999999</v>
      </c>
      <c r="S9" s="67">
        <f t="shared" ref="S9:S30" si="11">RANK(R9,R$8:R$30,0)</f>
        <v>9</v>
      </c>
    </row>
    <row r="10" spans="1:20" x14ac:dyDescent="0.3">
      <c r="A10" s="63" t="s">
        <v>1451</v>
      </c>
      <c r="B10" s="64">
        <f>VLOOKUP($A10,'Return Data'!$B$7:$R$2292,3,0)</f>
        <v>44477</v>
      </c>
      <c r="C10" s="65">
        <f>VLOOKUP($A10,'Return Data'!$B$7:$R$2292,4,0)</f>
        <v>26.45</v>
      </c>
      <c r="D10" s="65">
        <f>VLOOKUP($A10,'Return Data'!$B$7:$R$2292,10,0)</f>
        <v>14.4526</v>
      </c>
      <c r="E10" s="66">
        <f t="shared" si="0"/>
        <v>11</v>
      </c>
      <c r="F10" s="65">
        <f>VLOOKUP($A10,'Return Data'!$B$7:$R$2292,11,0)</f>
        <v>39.137300000000003</v>
      </c>
      <c r="G10" s="66">
        <f t="shared" si="5"/>
        <v>10</v>
      </c>
      <c r="H10" s="65">
        <f>VLOOKUP($A10,'Return Data'!$B$7:$R$2292,12,0)</f>
        <v>58.383200000000002</v>
      </c>
      <c r="I10" s="66">
        <f t="shared" si="6"/>
        <v>9</v>
      </c>
      <c r="J10" s="65">
        <f>VLOOKUP($A10,'Return Data'!$B$7:$R$2292,13,0)</f>
        <v>92.363600000000005</v>
      </c>
      <c r="K10" s="66">
        <f t="shared" si="7"/>
        <v>14</v>
      </c>
      <c r="L10" s="65">
        <f>VLOOKUP($A10,'Return Data'!$B$7:$R$2292,17,0)</f>
        <v>64.230199999999996</v>
      </c>
      <c r="M10" s="66">
        <f t="shared" si="8"/>
        <v>2</v>
      </c>
      <c r="N10" s="65"/>
      <c r="O10" s="66"/>
      <c r="P10" s="65"/>
      <c r="Q10" s="66"/>
      <c r="R10" s="65">
        <f>VLOOKUP($A10,'Return Data'!$B$7:$R$2292,16,0)</f>
        <v>41.439799999999998</v>
      </c>
      <c r="S10" s="67">
        <f t="shared" si="11"/>
        <v>3</v>
      </c>
    </row>
    <row r="11" spans="1:20" x14ac:dyDescent="0.3">
      <c r="A11" s="63" t="s">
        <v>1453</v>
      </c>
      <c r="B11" s="64">
        <f>VLOOKUP($A11,'Return Data'!$B$7:$R$2292,3,0)</f>
        <v>44477</v>
      </c>
      <c r="C11" s="65">
        <f>VLOOKUP($A11,'Return Data'!$B$7:$R$2292,4,0)</f>
        <v>22.7</v>
      </c>
      <c r="D11" s="65">
        <f>VLOOKUP($A11,'Return Data'!$B$7:$R$2292,10,0)</f>
        <v>17.9834</v>
      </c>
      <c r="E11" s="66">
        <f t="shared" si="0"/>
        <v>2</v>
      </c>
      <c r="F11" s="65">
        <f>VLOOKUP($A11,'Return Data'!$B$7:$R$2292,11,0)</f>
        <v>42.677599999999998</v>
      </c>
      <c r="G11" s="66">
        <f t="shared" si="5"/>
        <v>4</v>
      </c>
      <c r="H11" s="65">
        <f>VLOOKUP($A11,'Return Data'!$B$7:$R$2292,12,0)</f>
        <v>58.8523</v>
      </c>
      <c r="I11" s="66">
        <f t="shared" si="6"/>
        <v>8</v>
      </c>
      <c r="J11" s="65">
        <f>VLOOKUP($A11,'Return Data'!$B$7:$R$2292,13,0)</f>
        <v>96.877700000000004</v>
      </c>
      <c r="K11" s="66">
        <f t="shared" si="7"/>
        <v>8</v>
      </c>
      <c r="L11" s="65">
        <f>VLOOKUP($A11,'Return Data'!$B$7:$R$2292,17,0)</f>
        <v>59.144399999999997</v>
      </c>
      <c r="M11" s="66">
        <f t="shared" si="8"/>
        <v>3</v>
      </c>
      <c r="N11" s="65"/>
      <c r="O11" s="66"/>
      <c r="P11" s="65"/>
      <c r="Q11" s="66"/>
      <c r="R11" s="65">
        <f>VLOOKUP($A11,'Return Data'!$B$7:$R$2292,16,0)</f>
        <v>36.308599999999998</v>
      </c>
      <c r="S11" s="67">
        <f t="shared" si="11"/>
        <v>5</v>
      </c>
    </row>
    <row r="12" spans="1:20" x14ac:dyDescent="0.3">
      <c r="A12" s="63" t="s">
        <v>1455</v>
      </c>
      <c r="B12" s="64">
        <f>VLOOKUP($A12,'Return Data'!$B$7:$R$2292,3,0)</f>
        <v>44477</v>
      </c>
      <c r="C12" s="65">
        <f>VLOOKUP($A12,'Return Data'!$B$7:$R$2292,4,0)</f>
        <v>110.15300000000001</v>
      </c>
      <c r="D12" s="65">
        <f>VLOOKUP($A12,'Return Data'!$B$7:$R$2292,10,0)</f>
        <v>14.248799999999999</v>
      </c>
      <c r="E12" s="66">
        <f t="shared" si="0"/>
        <v>14</v>
      </c>
      <c r="F12" s="65">
        <f>VLOOKUP($A12,'Return Data'!$B$7:$R$2292,11,0)</f>
        <v>34.875700000000002</v>
      </c>
      <c r="G12" s="66">
        <f t="shared" si="5"/>
        <v>17</v>
      </c>
      <c r="H12" s="65">
        <f>VLOOKUP($A12,'Return Data'!$B$7:$R$2292,12,0)</f>
        <v>48.270299999999999</v>
      </c>
      <c r="I12" s="66">
        <f t="shared" si="6"/>
        <v>20</v>
      </c>
      <c r="J12" s="65">
        <f>VLOOKUP($A12,'Return Data'!$B$7:$R$2292,13,0)</f>
        <v>81.342699999999994</v>
      </c>
      <c r="K12" s="66">
        <f t="shared" si="7"/>
        <v>21</v>
      </c>
      <c r="L12" s="65">
        <f>VLOOKUP($A12,'Return Data'!$B$7:$R$2292,17,0)</f>
        <v>49.288899999999998</v>
      </c>
      <c r="M12" s="66">
        <f t="shared" si="8"/>
        <v>8</v>
      </c>
      <c r="N12" s="65">
        <f>VLOOKUP($A12,'Return Data'!$B$7:$R$2292,14,0)</f>
        <v>30.165400000000002</v>
      </c>
      <c r="O12" s="66">
        <f t="shared" si="9"/>
        <v>7</v>
      </c>
      <c r="P12" s="65">
        <f>VLOOKUP($A12,'Return Data'!$B$7:$R$2292,15,0)</f>
        <v>15.8553</v>
      </c>
      <c r="Q12" s="66">
        <f t="shared" si="10"/>
        <v>10</v>
      </c>
      <c r="R12" s="65">
        <f>VLOOKUP($A12,'Return Data'!$B$7:$R$2292,16,0)</f>
        <v>18.228100000000001</v>
      </c>
      <c r="S12" s="67">
        <f t="shared" si="11"/>
        <v>14</v>
      </c>
    </row>
    <row r="13" spans="1:20" x14ac:dyDescent="0.3">
      <c r="A13" s="63" t="s">
        <v>1457</v>
      </c>
      <c r="B13" s="64">
        <f>VLOOKUP($A13,'Return Data'!$B$7:$R$2292,3,0)</f>
        <v>44477</v>
      </c>
      <c r="C13" s="65">
        <f>VLOOKUP($A13,'Return Data'!$B$7:$R$2292,4,0)</f>
        <v>24.401</v>
      </c>
      <c r="D13" s="65">
        <f>VLOOKUP($A13,'Return Data'!$B$7:$R$2292,10,0)</f>
        <v>14.376099999999999</v>
      </c>
      <c r="E13" s="66">
        <f t="shared" si="0"/>
        <v>12</v>
      </c>
      <c r="F13" s="65">
        <f>VLOOKUP($A13,'Return Data'!$B$7:$R$2292,11,0)</f>
        <v>36.249899999999997</v>
      </c>
      <c r="G13" s="66">
        <f t="shared" si="5"/>
        <v>13</v>
      </c>
      <c r="H13" s="65">
        <f>VLOOKUP($A13,'Return Data'!$B$7:$R$2292,12,0)</f>
        <v>55.163400000000003</v>
      </c>
      <c r="I13" s="66">
        <f t="shared" si="6"/>
        <v>11</v>
      </c>
      <c r="J13" s="65">
        <f>VLOOKUP($A13,'Return Data'!$B$7:$R$2292,13,0)</f>
        <v>95.192400000000006</v>
      </c>
      <c r="K13" s="66">
        <f t="shared" si="7"/>
        <v>10</v>
      </c>
      <c r="L13" s="65">
        <f>VLOOKUP($A13,'Return Data'!$B$7:$R$2292,17,0)</f>
        <v>52.9011</v>
      </c>
      <c r="M13" s="66">
        <f t="shared" si="8"/>
        <v>5</v>
      </c>
      <c r="N13" s="65"/>
      <c r="O13" s="66"/>
      <c r="P13" s="65"/>
      <c r="Q13" s="66"/>
      <c r="R13" s="65">
        <f>VLOOKUP($A13,'Return Data'!$B$7:$R$2292,16,0)</f>
        <v>39.694200000000002</v>
      </c>
      <c r="S13" s="67">
        <f t="shared" si="11"/>
        <v>4</v>
      </c>
    </row>
    <row r="14" spans="1:20" x14ac:dyDescent="0.3">
      <c r="A14" s="63" t="s">
        <v>1458</v>
      </c>
      <c r="B14" s="64">
        <f>VLOOKUP($A14,'Return Data'!$B$7:$R$2292,3,0)</f>
        <v>44477</v>
      </c>
      <c r="C14" s="65">
        <f>VLOOKUP($A14,'Return Data'!$B$7:$R$2292,4,0)</f>
        <v>92.919799999999995</v>
      </c>
      <c r="D14" s="65">
        <f>VLOOKUP($A14,'Return Data'!$B$7:$R$2292,10,0)</f>
        <v>15.130100000000001</v>
      </c>
      <c r="E14" s="66">
        <f t="shared" si="0"/>
        <v>7</v>
      </c>
      <c r="F14" s="65">
        <f>VLOOKUP($A14,'Return Data'!$B$7:$R$2292,11,0)</f>
        <v>35.737299999999998</v>
      </c>
      <c r="G14" s="66">
        <f t="shared" si="5"/>
        <v>14</v>
      </c>
      <c r="H14" s="65">
        <f>VLOOKUP($A14,'Return Data'!$B$7:$R$2292,12,0)</f>
        <v>49.756599999999999</v>
      </c>
      <c r="I14" s="66">
        <f t="shared" si="6"/>
        <v>18</v>
      </c>
      <c r="J14" s="65">
        <f>VLOOKUP($A14,'Return Data'!$B$7:$R$2292,13,0)</f>
        <v>93.976500000000001</v>
      </c>
      <c r="K14" s="66">
        <f t="shared" si="7"/>
        <v>12</v>
      </c>
      <c r="L14" s="65">
        <f>VLOOKUP($A14,'Return Data'!$B$7:$R$2292,17,0)</f>
        <v>39.305700000000002</v>
      </c>
      <c r="M14" s="66">
        <f t="shared" si="8"/>
        <v>20</v>
      </c>
      <c r="N14" s="65">
        <f>VLOOKUP($A14,'Return Data'!$B$7:$R$2292,14,0)</f>
        <v>23.320499999999999</v>
      </c>
      <c r="O14" s="66">
        <f t="shared" si="9"/>
        <v>14</v>
      </c>
      <c r="P14" s="65">
        <f>VLOOKUP($A14,'Return Data'!$B$7:$R$2292,15,0)</f>
        <v>13.7873</v>
      </c>
      <c r="Q14" s="66">
        <f t="shared" si="10"/>
        <v>12</v>
      </c>
      <c r="R14" s="65">
        <f>VLOOKUP($A14,'Return Data'!$B$7:$R$2292,16,0)</f>
        <v>15.2089</v>
      </c>
      <c r="S14" s="67">
        <f t="shared" si="11"/>
        <v>18</v>
      </c>
    </row>
    <row r="15" spans="1:20" x14ac:dyDescent="0.3">
      <c r="A15" s="63" t="s">
        <v>1461</v>
      </c>
      <c r="B15" s="64">
        <f>VLOOKUP($A15,'Return Data'!$B$7:$R$2292,3,0)</f>
        <v>44477</v>
      </c>
      <c r="C15" s="65">
        <f>VLOOKUP($A15,'Return Data'!$B$7:$R$2292,4,0)</f>
        <v>76.302999999999997</v>
      </c>
      <c r="D15" s="65">
        <f>VLOOKUP($A15,'Return Data'!$B$7:$R$2292,10,0)</f>
        <v>14.1919</v>
      </c>
      <c r="E15" s="66">
        <f t="shared" si="0"/>
        <v>15</v>
      </c>
      <c r="F15" s="65">
        <f>VLOOKUP($A15,'Return Data'!$B$7:$R$2292,11,0)</f>
        <v>39.409500000000001</v>
      </c>
      <c r="G15" s="66">
        <f t="shared" si="5"/>
        <v>7</v>
      </c>
      <c r="H15" s="65">
        <f>VLOOKUP($A15,'Return Data'!$B$7:$R$2292,12,0)</f>
        <v>58.908299999999997</v>
      </c>
      <c r="I15" s="66">
        <f t="shared" si="6"/>
        <v>7</v>
      </c>
      <c r="J15" s="65">
        <f>VLOOKUP($A15,'Return Data'!$B$7:$R$2292,13,0)</f>
        <v>98.122699999999995</v>
      </c>
      <c r="K15" s="66">
        <f t="shared" si="7"/>
        <v>6</v>
      </c>
      <c r="L15" s="65">
        <f>VLOOKUP($A15,'Return Data'!$B$7:$R$2292,17,0)</f>
        <v>42.589599999999997</v>
      </c>
      <c r="M15" s="66">
        <f t="shared" si="8"/>
        <v>17</v>
      </c>
      <c r="N15" s="65">
        <f>VLOOKUP($A15,'Return Data'!$B$7:$R$2292,14,0)</f>
        <v>24.1889</v>
      </c>
      <c r="O15" s="66">
        <f t="shared" si="9"/>
        <v>13</v>
      </c>
      <c r="P15" s="65">
        <f>VLOOKUP($A15,'Return Data'!$B$7:$R$2292,15,0)</f>
        <v>19.447299999999998</v>
      </c>
      <c r="Q15" s="66">
        <f t="shared" si="10"/>
        <v>6</v>
      </c>
      <c r="R15" s="65">
        <f>VLOOKUP($A15,'Return Data'!$B$7:$R$2292,16,0)</f>
        <v>16.214600000000001</v>
      </c>
      <c r="S15" s="67">
        <f t="shared" si="11"/>
        <v>16</v>
      </c>
    </row>
    <row r="16" spans="1:20" x14ac:dyDescent="0.3">
      <c r="A16" s="63" t="s">
        <v>1462</v>
      </c>
      <c r="B16" s="64">
        <f>VLOOKUP($A16,'Return Data'!$B$7:$R$2292,3,0)</f>
        <v>44477</v>
      </c>
      <c r="C16" s="65">
        <f>VLOOKUP($A16,'Return Data'!$B$7:$R$2292,4,0)</f>
        <v>91.638300000000001</v>
      </c>
      <c r="D16" s="65">
        <f>VLOOKUP($A16,'Return Data'!$B$7:$R$2292,10,0)</f>
        <v>17.270499999999998</v>
      </c>
      <c r="E16" s="66">
        <f t="shared" si="0"/>
        <v>3</v>
      </c>
      <c r="F16" s="65">
        <f>VLOOKUP($A16,'Return Data'!$B$7:$R$2292,11,0)</f>
        <v>40.696100000000001</v>
      </c>
      <c r="G16" s="66">
        <f t="shared" si="5"/>
        <v>5</v>
      </c>
      <c r="H16" s="65">
        <f>VLOOKUP($A16,'Return Data'!$B$7:$R$2292,12,0)</f>
        <v>56.020200000000003</v>
      </c>
      <c r="I16" s="66">
        <f t="shared" si="6"/>
        <v>10</v>
      </c>
      <c r="J16" s="65">
        <f>VLOOKUP($A16,'Return Data'!$B$7:$R$2292,13,0)</f>
        <v>96.181799999999996</v>
      </c>
      <c r="K16" s="66">
        <f t="shared" si="7"/>
        <v>9</v>
      </c>
      <c r="L16" s="65">
        <f>VLOOKUP($A16,'Return Data'!$B$7:$R$2292,17,0)</f>
        <v>45.397199999999998</v>
      </c>
      <c r="M16" s="66">
        <f t="shared" si="8"/>
        <v>13</v>
      </c>
      <c r="N16" s="65">
        <f>VLOOKUP($A16,'Return Data'!$B$7:$R$2292,14,0)</f>
        <v>27.970199999999998</v>
      </c>
      <c r="O16" s="66">
        <f t="shared" si="9"/>
        <v>9</v>
      </c>
      <c r="P16" s="65">
        <f>VLOOKUP($A16,'Return Data'!$B$7:$R$2292,15,0)</f>
        <v>14.659599999999999</v>
      </c>
      <c r="Q16" s="66">
        <f t="shared" si="10"/>
        <v>11</v>
      </c>
      <c r="R16" s="65">
        <f>VLOOKUP($A16,'Return Data'!$B$7:$R$2292,16,0)</f>
        <v>14.4625</v>
      </c>
      <c r="S16" s="67">
        <f t="shared" si="11"/>
        <v>19</v>
      </c>
    </row>
    <row r="17" spans="1:19" x14ac:dyDescent="0.3">
      <c r="A17" s="63" t="s">
        <v>1464</v>
      </c>
      <c r="B17" s="64">
        <f>VLOOKUP($A17,'Return Data'!$B$7:$R$2292,3,0)</f>
        <v>44477</v>
      </c>
      <c r="C17" s="65">
        <f>VLOOKUP($A17,'Return Data'!$B$7:$R$2292,4,0)</f>
        <v>51.72</v>
      </c>
      <c r="D17" s="65">
        <f>VLOOKUP($A17,'Return Data'!$B$7:$R$2292,10,0)</f>
        <v>14.1722</v>
      </c>
      <c r="E17" s="66">
        <f t="shared" si="0"/>
        <v>16</v>
      </c>
      <c r="F17" s="65">
        <f>VLOOKUP($A17,'Return Data'!$B$7:$R$2292,11,0)</f>
        <v>39.181899999999999</v>
      </c>
      <c r="G17" s="66">
        <f t="shared" si="5"/>
        <v>9</v>
      </c>
      <c r="H17" s="65">
        <f>VLOOKUP($A17,'Return Data'!$B$7:$R$2292,12,0)</f>
        <v>55.036000000000001</v>
      </c>
      <c r="I17" s="66">
        <f t="shared" si="6"/>
        <v>12</v>
      </c>
      <c r="J17" s="65">
        <f>VLOOKUP($A17,'Return Data'!$B$7:$R$2292,13,0)</f>
        <v>97.781999999999996</v>
      </c>
      <c r="K17" s="66">
        <f t="shared" si="7"/>
        <v>7</v>
      </c>
      <c r="L17" s="65">
        <f>VLOOKUP($A17,'Return Data'!$B$7:$R$2292,17,0)</f>
        <v>46.797899999999998</v>
      </c>
      <c r="M17" s="66">
        <f t="shared" si="8"/>
        <v>9</v>
      </c>
      <c r="N17" s="65">
        <f>VLOOKUP($A17,'Return Data'!$B$7:$R$2292,14,0)</f>
        <v>33.398899999999998</v>
      </c>
      <c r="O17" s="66">
        <f t="shared" si="9"/>
        <v>4</v>
      </c>
      <c r="P17" s="65">
        <f>VLOOKUP($A17,'Return Data'!$B$7:$R$2292,15,0)</f>
        <v>17.553000000000001</v>
      </c>
      <c r="Q17" s="66">
        <f t="shared" si="10"/>
        <v>8</v>
      </c>
      <c r="R17" s="65">
        <f>VLOOKUP($A17,'Return Data'!$B$7:$R$2292,16,0)</f>
        <v>12.4697</v>
      </c>
      <c r="S17" s="67">
        <f t="shared" si="11"/>
        <v>22</v>
      </c>
    </row>
    <row r="18" spans="1:19" x14ac:dyDescent="0.3">
      <c r="A18" s="63" t="s">
        <v>1466</v>
      </c>
      <c r="B18" s="64">
        <f>VLOOKUP($A18,'Return Data'!$B$7:$R$2292,3,0)</f>
        <v>44477</v>
      </c>
      <c r="C18" s="65">
        <f>VLOOKUP($A18,'Return Data'!$B$7:$R$2292,4,0)</f>
        <v>17.079999999999998</v>
      </c>
      <c r="D18" s="65">
        <f>VLOOKUP($A18,'Return Data'!$B$7:$R$2292,10,0)</f>
        <v>15.0943</v>
      </c>
      <c r="E18" s="66">
        <f t="shared" si="0"/>
        <v>8</v>
      </c>
      <c r="F18" s="65">
        <f>VLOOKUP($A18,'Return Data'!$B$7:$R$2292,11,0)</f>
        <v>33.646299999999997</v>
      </c>
      <c r="G18" s="66">
        <f t="shared" si="5"/>
        <v>19</v>
      </c>
      <c r="H18" s="65">
        <f>VLOOKUP($A18,'Return Data'!$B$7:$R$2292,12,0)</f>
        <v>51.687399999999997</v>
      </c>
      <c r="I18" s="66">
        <f t="shared" si="6"/>
        <v>16</v>
      </c>
      <c r="J18" s="65">
        <f>VLOOKUP($A18,'Return Data'!$B$7:$R$2292,13,0)</f>
        <v>88.938100000000006</v>
      </c>
      <c r="K18" s="66">
        <f t="shared" si="7"/>
        <v>16</v>
      </c>
      <c r="L18" s="65">
        <f>VLOOKUP($A18,'Return Data'!$B$7:$R$2292,17,0)</f>
        <v>40.3887</v>
      </c>
      <c r="M18" s="66">
        <f t="shared" si="8"/>
        <v>18</v>
      </c>
      <c r="N18" s="65">
        <f>VLOOKUP($A18,'Return Data'!$B$7:$R$2292,14,0)</f>
        <v>25.333400000000001</v>
      </c>
      <c r="O18" s="66">
        <f t="shared" si="9"/>
        <v>11</v>
      </c>
      <c r="P18" s="65"/>
      <c r="Q18" s="66"/>
      <c r="R18" s="65">
        <f>VLOOKUP($A18,'Return Data'!$B$7:$R$2292,16,0)</f>
        <v>13.253</v>
      </c>
      <c r="S18" s="67">
        <f t="shared" si="11"/>
        <v>20</v>
      </c>
    </row>
    <row r="19" spans="1:19" x14ac:dyDescent="0.3">
      <c r="A19" s="63" t="s">
        <v>1469</v>
      </c>
      <c r="B19" s="64">
        <f>VLOOKUP($A19,'Return Data'!$B$7:$R$2292,3,0)</f>
        <v>44477</v>
      </c>
      <c r="C19" s="65">
        <f>VLOOKUP($A19,'Return Data'!$B$7:$R$2292,4,0)</f>
        <v>23.43</v>
      </c>
      <c r="D19" s="65">
        <f>VLOOKUP($A19,'Return Data'!$B$7:$R$2292,10,0)</f>
        <v>14.6843</v>
      </c>
      <c r="E19" s="66">
        <f t="shared" si="0"/>
        <v>9</v>
      </c>
      <c r="F19" s="65">
        <f>VLOOKUP($A19,'Return Data'!$B$7:$R$2292,11,0)</f>
        <v>40.467599999999997</v>
      </c>
      <c r="G19" s="66">
        <f t="shared" si="5"/>
        <v>6</v>
      </c>
      <c r="H19" s="65">
        <f>VLOOKUP($A19,'Return Data'!$B$7:$R$2292,12,0)</f>
        <v>51.4544</v>
      </c>
      <c r="I19" s="66">
        <f t="shared" si="6"/>
        <v>17</v>
      </c>
      <c r="J19" s="65">
        <f>VLOOKUP($A19,'Return Data'!$B$7:$R$2292,13,0)</f>
        <v>86.396199999999993</v>
      </c>
      <c r="K19" s="66">
        <f t="shared" si="7"/>
        <v>18</v>
      </c>
      <c r="L19" s="65"/>
      <c r="M19" s="66"/>
      <c r="N19" s="65"/>
      <c r="O19" s="66"/>
      <c r="P19" s="65"/>
      <c r="Q19" s="66"/>
      <c r="R19" s="65">
        <f>VLOOKUP($A19,'Return Data'!$B$7:$R$2292,16,0)</f>
        <v>69.188299999999998</v>
      </c>
      <c r="S19" s="67">
        <f t="shared" si="11"/>
        <v>1</v>
      </c>
    </row>
    <row r="20" spans="1:19" x14ac:dyDescent="0.3">
      <c r="A20" s="63" t="s">
        <v>1471</v>
      </c>
      <c r="B20" s="64">
        <f>VLOOKUP($A20,'Return Data'!$B$7:$R$2292,3,0)</f>
        <v>44477</v>
      </c>
      <c r="C20" s="65">
        <f>VLOOKUP($A20,'Return Data'!$B$7:$R$2292,4,0)</f>
        <v>21.27</v>
      </c>
      <c r="D20" s="65">
        <f>VLOOKUP($A20,'Return Data'!$B$7:$R$2292,10,0)</f>
        <v>11.2448</v>
      </c>
      <c r="E20" s="66">
        <f t="shared" si="0"/>
        <v>17</v>
      </c>
      <c r="F20" s="65">
        <f>VLOOKUP($A20,'Return Data'!$B$7:$R$2292,11,0)</f>
        <v>33.689500000000002</v>
      </c>
      <c r="G20" s="66">
        <f t="shared" si="5"/>
        <v>18</v>
      </c>
      <c r="H20" s="65">
        <f>VLOOKUP($A20,'Return Data'!$B$7:$R$2292,12,0)</f>
        <v>52.9116</v>
      </c>
      <c r="I20" s="66">
        <f t="shared" si="6"/>
        <v>15</v>
      </c>
      <c r="J20" s="65">
        <f>VLOOKUP($A20,'Return Data'!$B$7:$R$2292,13,0)</f>
        <v>88.563800000000001</v>
      </c>
      <c r="K20" s="66">
        <f t="shared" si="7"/>
        <v>17</v>
      </c>
      <c r="L20" s="65">
        <f>VLOOKUP($A20,'Return Data'!$B$7:$R$2292,17,0)</f>
        <v>46.571800000000003</v>
      </c>
      <c r="M20" s="66">
        <f t="shared" si="8"/>
        <v>10</v>
      </c>
      <c r="N20" s="65"/>
      <c r="O20" s="66"/>
      <c r="P20" s="65"/>
      <c r="Q20" s="66"/>
      <c r="R20" s="65">
        <f>VLOOKUP($A20,'Return Data'!$B$7:$R$2292,16,0)</f>
        <v>29.238600000000002</v>
      </c>
      <c r="S20" s="67">
        <f t="shared" si="11"/>
        <v>8</v>
      </c>
    </row>
    <row r="21" spans="1:19" x14ac:dyDescent="0.3">
      <c r="A21" s="63" t="s">
        <v>1473</v>
      </c>
      <c r="B21" s="64">
        <f>VLOOKUP($A21,'Return Data'!$B$7:$R$2292,3,0)</f>
        <v>44477</v>
      </c>
      <c r="C21" s="65">
        <f>VLOOKUP($A21,'Return Data'!$B$7:$R$2292,4,0)</f>
        <v>16.043299999999999</v>
      </c>
      <c r="D21" s="65">
        <f>VLOOKUP($A21,'Return Data'!$B$7:$R$2292,10,0)</f>
        <v>2.9380000000000002</v>
      </c>
      <c r="E21" s="66">
        <f t="shared" si="0"/>
        <v>23</v>
      </c>
      <c r="F21" s="65">
        <f>VLOOKUP($A21,'Return Data'!$B$7:$R$2292,11,0)</f>
        <v>25.135899999999999</v>
      </c>
      <c r="G21" s="66">
        <f t="shared" si="5"/>
        <v>23</v>
      </c>
      <c r="H21" s="65">
        <f>VLOOKUP($A21,'Return Data'!$B$7:$R$2292,12,0)</f>
        <v>35.234699999999997</v>
      </c>
      <c r="I21" s="66">
        <f t="shared" si="6"/>
        <v>23</v>
      </c>
      <c r="J21" s="65">
        <f>VLOOKUP($A21,'Return Data'!$B$7:$R$2292,13,0)</f>
        <v>67.194299999999998</v>
      </c>
      <c r="K21" s="66">
        <f t="shared" si="7"/>
        <v>23</v>
      </c>
      <c r="L21" s="65"/>
      <c r="M21" s="66"/>
      <c r="N21" s="65"/>
      <c r="O21" s="66"/>
      <c r="P21" s="65"/>
      <c r="Q21" s="66"/>
      <c r="R21" s="65">
        <f>VLOOKUP($A21,'Return Data'!$B$7:$R$2292,16,0)</f>
        <v>33.381500000000003</v>
      </c>
      <c r="S21" s="67">
        <f t="shared" si="11"/>
        <v>6</v>
      </c>
    </row>
    <row r="22" spans="1:19" x14ac:dyDescent="0.3">
      <c r="A22" s="63" t="s">
        <v>1474</v>
      </c>
      <c r="B22" s="64">
        <f>VLOOKUP($A22,'Return Data'!$B$7:$R$2292,3,0)</f>
        <v>44477</v>
      </c>
      <c r="C22" s="65">
        <f>VLOOKUP($A22,'Return Data'!$B$7:$R$2292,4,0)</f>
        <v>165.38800000000001</v>
      </c>
      <c r="D22" s="65">
        <f>VLOOKUP($A22,'Return Data'!$B$7:$R$2292,10,0)</f>
        <v>15.170299999999999</v>
      </c>
      <c r="E22" s="66">
        <f t="shared" si="0"/>
        <v>6</v>
      </c>
      <c r="F22" s="65">
        <f>VLOOKUP($A22,'Return Data'!$B$7:$R$2292,11,0)</f>
        <v>35.509500000000003</v>
      </c>
      <c r="G22" s="66">
        <f t="shared" si="5"/>
        <v>15</v>
      </c>
      <c r="H22" s="65">
        <f>VLOOKUP($A22,'Return Data'!$B$7:$R$2292,12,0)</f>
        <v>59.082000000000001</v>
      </c>
      <c r="I22" s="66">
        <f t="shared" si="6"/>
        <v>4</v>
      </c>
      <c r="J22" s="65">
        <f>VLOOKUP($A22,'Return Data'!$B$7:$R$2292,13,0)</f>
        <v>106.5955</v>
      </c>
      <c r="K22" s="66">
        <f t="shared" si="7"/>
        <v>2</v>
      </c>
      <c r="L22" s="65">
        <f>VLOOKUP($A22,'Return Data'!$B$7:$R$2292,17,0)</f>
        <v>55.287599999999998</v>
      </c>
      <c r="M22" s="66">
        <f t="shared" si="8"/>
        <v>4</v>
      </c>
      <c r="N22" s="65">
        <f>VLOOKUP($A22,'Return Data'!$B$7:$R$2292,14,0)</f>
        <v>36.817999999999998</v>
      </c>
      <c r="O22" s="66">
        <f t="shared" si="9"/>
        <v>2</v>
      </c>
      <c r="P22" s="65">
        <f>VLOOKUP($A22,'Return Data'!$B$7:$R$2292,15,0)</f>
        <v>20.6343</v>
      </c>
      <c r="Q22" s="66">
        <f t="shared" si="10"/>
        <v>5</v>
      </c>
      <c r="R22" s="65">
        <f>VLOOKUP($A22,'Return Data'!$B$7:$R$2292,16,0)</f>
        <v>18.378</v>
      </c>
      <c r="S22" s="67">
        <f t="shared" si="11"/>
        <v>13</v>
      </c>
    </row>
    <row r="23" spans="1:19" x14ac:dyDescent="0.3">
      <c r="A23" s="63" t="s">
        <v>1477</v>
      </c>
      <c r="B23" s="64">
        <f>VLOOKUP($A23,'Return Data'!$B$7:$R$2292,3,0)</f>
        <v>44477</v>
      </c>
      <c r="C23" s="65">
        <f>VLOOKUP($A23,'Return Data'!$B$7:$R$2292,4,0)</f>
        <v>44.917000000000002</v>
      </c>
      <c r="D23" s="65">
        <f>VLOOKUP($A23,'Return Data'!$B$7:$R$2292,10,0)</f>
        <v>16.3231</v>
      </c>
      <c r="E23" s="66">
        <f t="shared" si="0"/>
        <v>4</v>
      </c>
      <c r="F23" s="65">
        <f>VLOOKUP($A23,'Return Data'!$B$7:$R$2292,11,0)</f>
        <v>43.527700000000003</v>
      </c>
      <c r="G23" s="66">
        <f t="shared" si="5"/>
        <v>2</v>
      </c>
      <c r="H23" s="65">
        <f>VLOOKUP($A23,'Return Data'!$B$7:$R$2292,12,0)</f>
        <v>62.548400000000001</v>
      </c>
      <c r="I23" s="66">
        <f t="shared" si="6"/>
        <v>2</v>
      </c>
      <c r="J23" s="65">
        <f>VLOOKUP($A23,'Return Data'!$B$7:$R$2292,13,0)</f>
        <v>103.76990000000001</v>
      </c>
      <c r="K23" s="66">
        <f t="shared" si="7"/>
        <v>3</v>
      </c>
      <c r="L23" s="65">
        <f>VLOOKUP($A23,'Return Data'!$B$7:$R$2292,17,0)</f>
        <v>43.357100000000003</v>
      </c>
      <c r="M23" s="66">
        <f t="shared" si="8"/>
        <v>14</v>
      </c>
      <c r="N23" s="65">
        <f>VLOOKUP($A23,'Return Data'!$B$7:$R$2292,14,0)</f>
        <v>25.058800000000002</v>
      </c>
      <c r="O23" s="66">
        <f t="shared" si="9"/>
        <v>12</v>
      </c>
      <c r="P23" s="65">
        <f>VLOOKUP($A23,'Return Data'!$B$7:$R$2292,15,0)</f>
        <v>18.9514</v>
      </c>
      <c r="Q23" s="66">
        <f t="shared" si="10"/>
        <v>7</v>
      </c>
      <c r="R23" s="65">
        <f>VLOOKUP($A23,'Return Data'!$B$7:$R$2292,16,0)</f>
        <v>22.4618</v>
      </c>
      <c r="S23" s="67">
        <f t="shared" si="11"/>
        <v>10</v>
      </c>
    </row>
    <row r="24" spans="1:19" x14ac:dyDescent="0.3">
      <c r="A24" s="63" t="s">
        <v>1478</v>
      </c>
      <c r="B24" s="64">
        <f>VLOOKUP($A24,'Return Data'!$B$7:$R$2292,3,0)</f>
        <v>44477</v>
      </c>
      <c r="C24" s="65">
        <f>VLOOKUP($A24,'Return Data'!$B$7:$R$2292,4,0)</f>
        <v>84.478099999999998</v>
      </c>
      <c r="D24" s="65">
        <f>VLOOKUP($A24,'Return Data'!$B$7:$R$2292,10,0)</f>
        <v>14.5915</v>
      </c>
      <c r="E24" s="66">
        <f t="shared" si="0"/>
        <v>10</v>
      </c>
      <c r="F24" s="65">
        <f>VLOOKUP($A24,'Return Data'!$B$7:$R$2292,11,0)</f>
        <v>38.232399999999998</v>
      </c>
      <c r="G24" s="66">
        <f t="shared" si="5"/>
        <v>11</v>
      </c>
      <c r="H24" s="65">
        <f>VLOOKUP($A24,'Return Data'!$B$7:$R$2292,12,0)</f>
        <v>61.121200000000002</v>
      </c>
      <c r="I24" s="66">
        <f t="shared" si="6"/>
        <v>3</v>
      </c>
      <c r="J24" s="65">
        <f>VLOOKUP($A24,'Return Data'!$B$7:$R$2292,13,0)</f>
        <v>103.764</v>
      </c>
      <c r="K24" s="66">
        <f t="shared" si="7"/>
        <v>4</v>
      </c>
      <c r="L24" s="65">
        <f>VLOOKUP($A24,'Return Data'!$B$7:$R$2292,17,0)</f>
        <v>52.658299999999997</v>
      </c>
      <c r="M24" s="66">
        <f t="shared" si="8"/>
        <v>6</v>
      </c>
      <c r="N24" s="65">
        <f>VLOOKUP($A24,'Return Data'!$B$7:$R$2292,14,0)</f>
        <v>31.235900000000001</v>
      </c>
      <c r="O24" s="66">
        <f t="shared" si="9"/>
        <v>6</v>
      </c>
      <c r="P24" s="65">
        <f>VLOOKUP($A24,'Return Data'!$B$7:$R$2292,15,0)</f>
        <v>22.136299999999999</v>
      </c>
      <c r="Q24" s="66">
        <f t="shared" si="10"/>
        <v>2</v>
      </c>
      <c r="R24" s="65">
        <f>VLOOKUP($A24,'Return Data'!$B$7:$R$2292,16,0)</f>
        <v>21.262899999999998</v>
      </c>
      <c r="S24" s="67">
        <f t="shared" si="11"/>
        <v>12</v>
      </c>
    </row>
    <row r="25" spans="1:19" x14ac:dyDescent="0.3">
      <c r="A25" s="63" t="s">
        <v>1481</v>
      </c>
      <c r="B25" s="64">
        <f>VLOOKUP($A25,'Return Data'!$B$7:$R$2292,3,0)</f>
        <v>44477</v>
      </c>
      <c r="C25" s="65">
        <f>VLOOKUP($A25,'Return Data'!$B$7:$R$2292,4,0)</f>
        <v>23.68</v>
      </c>
      <c r="D25" s="65">
        <f>VLOOKUP($A25,'Return Data'!$B$7:$R$2292,10,0)</f>
        <v>18.459199999999999</v>
      </c>
      <c r="E25" s="66">
        <f t="shared" si="0"/>
        <v>1</v>
      </c>
      <c r="F25" s="65">
        <f>VLOOKUP($A25,'Return Data'!$B$7:$R$2292,11,0)</f>
        <v>42.822699999999998</v>
      </c>
      <c r="G25" s="66">
        <f t="shared" si="5"/>
        <v>3</v>
      </c>
      <c r="H25" s="65">
        <f>VLOOKUP($A25,'Return Data'!$B$7:$R$2292,12,0)</f>
        <v>59.032899999999998</v>
      </c>
      <c r="I25" s="66">
        <f t="shared" si="6"/>
        <v>5</v>
      </c>
      <c r="J25" s="65">
        <f>VLOOKUP($A25,'Return Data'!$B$7:$R$2292,13,0)</f>
        <v>99.831199999999995</v>
      </c>
      <c r="K25" s="66">
        <f t="shared" si="7"/>
        <v>5</v>
      </c>
      <c r="L25" s="65"/>
      <c r="M25" s="66"/>
      <c r="N25" s="65"/>
      <c r="O25" s="66"/>
      <c r="P25" s="65"/>
      <c r="Q25" s="66"/>
      <c r="R25" s="65">
        <f>VLOOKUP($A25,'Return Data'!$B$7:$R$2292,16,0)</f>
        <v>43.040799999999997</v>
      </c>
      <c r="S25" s="67">
        <f t="shared" si="11"/>
        <v>2</v>
      </c>
    </row>
    <row r="26" spans="1:19" x14ac:dyDescent="0.3">
      <c r="A26" s="63" t="s">
        <v>1482</v>
      </c>
      <c r="B26" s="64">
        <f>VLOOKUP($A26,'Return Data'!$B$7:$R$2292,3,0)</f>
        <v>44477</v>
      </c>
      <c r="C26" s="65">
        <f>VLOOKUP($A26,'Return Data'!$B$7:$R$2292,4,0)</f>
        <v>147.01446812190301</v>
      </c>
      <c r="D26" s="65">
        <f>VLOOKUP($A26,'Return Data'!$B$7:$R$2292,10,0)</f>
        <v>9.9422999999999995</v>
      </c>
      <c r="E26" s="66">
        <f t="shared" si="0"/>
        <v>22</v>
      </c>
      <c r="F26" s="65">
        <f>VLOOKUP($A26,'Return Data'!$B$7:$R$2292,11,0)</f>
        <v>45.825699999999998</v>
      </c>
      <c r="G26" s="66">
        <f t="shared" si="5"/>
        <v>1</v>
      </c>
      <c r="H26" s="65">
        <f>VLOOKUP($A26,'Return Data'!$B$7:$R$2292,12,0)</f>
        <v>76.400899999999993</v>
      </c>
      <c r="I26" s="66">
        <f t="shared" si="6"/>
        <v>1</v>
      </c>
      <c r="J26" s="65">
        <f>VLOOKUP($A26,'Return Data'!$B$7:$R$2292,13,0)</f>
        <v>113.9418</v>
      </c>
      <c r="K26" s="66">
        <f t="shared" si="7"/>
        <v>1</v>
      </c>
      <c r="L26" s="65">
        <f>VLOOKUP($A26,'Return Data'!$B$7:$R$2292,17,0)</f>
        <v>85.388599999999997</v>
      </c>
      <c r="M26" s="66">
        <f t="shared" si="8"/>
        <v>1</v>
      </c>
      <c r="N26" s="65">
        <f>VLOOKUP($A26,'Return Data'!$B$7:$R$2292,14,0)</f>
        <v>37.600099999999998</v>
      </c>
      <c r="O26" s="66">
        <f t="shared" si="9"/>
        <v>1</v>
      </c>
      <c r="P26" s="65">
        <f>VLOOKUP($A26,'Return Data'!$B$7:$R$2292,15,0)</f>
        <v>22.2517</v>
      </c>
      <c r="Q26" s="66">
        <f t="shared" si="10"/>
        <v>1</v>
      </c>
      <c r="R26" s="65">
        <f>VLOOKUP($A26,'Return Data'!$B$7:$R$2292,16,0)</f>
        <v>11.3537</v>
      </c>
      <c r="S26" s="67">
        <f t="shared" si="11"/>
        <v>23</v>
      </c>
    </row>
    <row r="27" spans="1:19" x14ac:dyDescent="0.3">
      <c r="A27" s="63" t="s">
        <v>1485</v>
      </c>
      <c r="B27" s="64">
        <f>VLOOKUP($A27,'Return Data'!$B$7:$R$2292,3,0)</f>
        <v>44477</v>
      </c>
      <c r="C27" s="65">
        <f>VLOOKUP($A27,'Return Data'!$B$7:$R$2292,4,0)</f>
        <v>103.74979999999999</v>
      </c>
      <c r="D27" s="65">
        <f>VLOOKUP($A27,'Return Data'!$B$7:$R$2292,10,0)</f>
        <v>10.6813</v>
      </c>
      <c r="E27" s="66">
        <f t="shared" si="0"/>
        <v>21</v>
      </c>
      <c r="F27" s="65">
        <f>VLOOKUP($A27,'Return Data'!$B$7:$R$2292,11,0)</f>
        <v>26.427800000000001</v>
      </c>
      <c r="G27" s="66">
        <f t="shared" si="5"/>
        <v>22</v>
      </c>
      <c r="H27" s="65">
        <f>VLOOKUP($A27,'Return Data'!$B$7:$R$2292,12,0)</f>
        <v>37.716999999999999</v>
      </c>
      <c r="I27" s="66">
        <f t="shared" si="6"/>
        <v>22</v>
      </c>
      <c r="J27" s="65">
        <f>VLOOKUP($A27,'Return Data'!$B$7:$R$2292,13,0)</f>
        <v>78.3249</v>
      </c>
      <c r="K27" s="66">
        <f t="shared" si="7"/>
        <v>22</v>
      </c>
      <c r="L27" s="65">
        <f>VLOOKUP($A27,'Return Data'!$B$7:$R$2292,17,0)</f>
        <v>42.704599999999999</v>
      </c>
      <c r="M27" s="66">
        <f t="shared" si="8"/>
        <v>16</v>
      </c>
      <c r="N27" s="65">
        <f>VLOOKUP($A27,'Return Data'!$B$7:$R$2292,14,0)</f>
        <v>29.952100000000002</v>
      </c>
      <c r="O27" s="66">
        <f t="shared" si="9"/>
        <v>8</v>
      </c>
      <c r="P27" s="65">
        <f>VLOOKUP($A27,'Return Data'!$B$7:$R$2292,15,0)</f>
        <v>21.835899999999999</v>
      </c>
      <c r="Q27" s="66">
        <f t="shared" si="10"/>
        <v>4</v>
      </c>
      <c r="R27" s="65">
        <f>VLOOKUP($A27,'Return Data'!$B$7:$R$2292,16,0)</f>
        <v>21.353300000000001</v>
      </c>
      <c r="S27" s="67">
        <f t="shared" si="11"/>
        <v>11</v>
      </c>
    </row>
    <row r="28" spans="1:19" x14ac:dyDescent="0.3">
      <c r="A28" s="63" t="s">
        <v>1486</v>
      </c>
      <c r="B28" s="64">
        <f>VLOOKUP($A28,'Return Data'!$B$7:$R$2292,3,0)</f>
        <v>44477</v>
      </c>
      <c r="C28" s="65">
        <f>VLOOKUP($A28,'Return Data'!$B$7:$R$2292,4,0)</f>
        <v>152.3725</v>
      </c>
      <c r="D28" s="65">
        <f>VLOOKUP($A28,'Return Data'!$B$7:$R$2292,10,0)</f>
        <v>15.853999999999999</v>
      </c>
      <c r="E28" s="66">
        <f t="shared" si="0"/>
        <v>5</v>
      </c>
      <c r="F28" s="65">
        <f>VLOOKUP($A28,'Return Data'!$B$7:$R$2292,11,0)</f>
        <v>39.378</v>
      </c>
      <c r="G28" s="66">
        <f t="shared" si="5"/>
        <v>8</v>
      </c>
      <c r="H28" s="65">
        <f>VLOOKUP($A28,'Return Data'!$B$7:$R$2292,12,0)</f>
        <v>54.5398</v>
      </c>
      <c r="I28" s="66">
        <f t="shared" si="6"/>
        <v>13</v>
      </c>
      <c r="J28" s="65">
        <f>VLOOKUP($A28,'Return Data'!$B$7:$R$2292,13,0)</f>
        <v>93.459199999999996</v>
      </c>
      <c r="K28" s="66">
        <f t="shared" si="7"/>
        <v>13</v>
      </c>
      <c r="L28" s="65">
        <f>VLOOKUP($A28,'Return Data'!$B$7:$R$2292,17,0)</f>
        <v>46.423999999999999</v>
      </c>
      <c r="M28" s="66">
        <f t="shared" si="8"/>
        <v>12</v>
      </c>
      <c r="N28" s="65">
        <f>VLOOKUP($A28,'Return Data'!$B$7:$R$2292,14,0)</f>
        <v>27.133800000000001</v>
      </c>
      <c r="O28" s="66">
        <f t="shared" si="9"/>
        <v>10</v>
      </c>
      <c r="P28" s="65">
        <f>VLOOKUP($A28,'Return Data'!$B$7:$R$2292,15,0)</f>
        <v>13.478400000000001</v>
      </c>
      <c r="Q28" s="66">
        <f t="shared" si="10"/>
        <v>13</v>
      </c>
      <c r="R28" s="65">
        <f>VLOOKUP($A28,'Return Data'!$B$7:$R$2292,16,0)</f>
        <v>17.767399999999999</v>
      </c>
      <c r="S28" s="67">
        <f t="shared" si="11"/>
        <v>15</v>
      </c>
    </row>
    <row r="29" spans="1:19" x14ac:dyDescent="0.3">
      <c r="A29" s="63" t="s">
        <v>1489</v>
      </c>
      <c r="B29" s="64">
        <f>VLOOKUP($A29,'Return Data'!$B$7:$R$2292,3,0)</f>
        <v>44477</v>
      </c>
      <c r="C29" s="65">
        <f>VLOOKUP($A29,'Return Data'!$B$7:$R$2292,4,0)</f>
        <v>21.269100000000002</v>
      </c>
      <c r="D29" s="65">
        <f>VLOOKUP($A29,'Return Data'!$B$7:$R$2292,10,0)</f>
        <v>11.2098</v>
      </c>
      <c r="E29" s="66">
        <f t="shared" si="0"/>
        <v>18</v>
      </c>
      <c r="F29" s="65">
        <f>VLOOKUP($A29,'Return Data'!$B$7:$R$2292,11,0)</f>
        <v>36.887099999999997</v>
      </c>
      <c r="G29" s="66">
        <f t="shared" si="5"/>
        <v>12</v>
      </c>
      <c r="H29" s="65">
        <f>VLOOKUP($A29,'Return Data'!$B$7:$R$2292,12,0)</f>
        <v>58.965400000000002</v>
      </c>
      <c r="I29" s="66">
        <f t="shared" si="6"/>
        <v>6</v>
      </c>
      <c r="J29" s="65">
        <f>VLOOKUP($A29,'Return Data'!$B$7:$R$2292,13,0)</f>
        <v>94.959400000000002</v>
      </c>
      <c r="K29" s="66">
        <f t="shared" si="7"/>
        <v>11</v>
      </c>
      <c r="L29" s="65">
        <f>VLOOKUP($A29,'Return Data'!$B$7:$R$2292,17,0)</f>
        <v>46.460799999999999</v>
      </c>
      <c r="M29" s="66">
        <f t="shared" si="8"/>
        <v>11</v>
      </c>
      <c r="N29" s="65"/>
      <c r="O29" s="66"/>
      <c r="P29" s="65"/>
      <c r="Q29" s="66"/>
      <c r="R29" s="65">
        <f>VLOOKUP($A29,'Return Data'!$B$7:$R$2292,16,0)</f>
        <v>29.6435</v>
      </c>
      <c r="S29" s="67">
        <f t="shared" si="11"/>
        <v>7</v>
      </c>
    </row>
    <row r="30" spans="1:19" x14ac:dyDescent="0.3">
      <c r="A30" s="63" t="s">
        <v>1491</v>
      </c>
      <c r="B30" s="64">
        <f>VLOOKUP($A30,'Return Data'!$B$7:$R$2292,3,0)</f>
        <v>44477</v>
      </c>
      <c r="C30" s="65">
        <f>VLOOKUP($A30,'Return Data'!$B$7:$R$2292,4,0)</f>
        <v>29.23</v>
      </c>
      <c r="D30" s="65">
        <f>VLOOKUP($A30,'Return Data'!$B$7:$R$2292,10,0)</f>
        <v>11.183</v>
      </c>
      <c r="E30" s="66">
        <f t="shared" si="0"/>
        <v>19</v>
      </c>
      <c r="F30" s="65">
        <f>VLOOKUP($A30,'Return Data'!$B$7:$R$2292,11,0)</f>
        <v>32.863599999999998</v>
      </c>
      <c r="G30" s="66">
        <f t="shared" si="5"/>
        <v>20</v>
      </c>
      <c r="H30" s="65">
        <f>VLOOKUP($A30,'Return Data'!$B$7:$R$2292,12,0)</f>
        <v>54.004199999999997</v>
      </c>
      <c r="I30" s="66">
        <f t="shared" si="6"/>
        <v>14</v>
      </c>
      <c r="J30" s="65">
        <f>VLOOKUP($A30,'Return Data'!$B$7:$R$2292,13,0)</f>
        <v>82.8018</v>
      </c>
      <c r="K30" s="66">
        <f t="shared" si="7"/>
        <v>19</v>
      </c>
      <c r="L30" s="65">
        <f>VLOOKUP($A30,'Return Data'!$B$7:$R$2292,17,0)</f>
        <v>49.610799999999998</v>
      </c>
      <c r="M30" s="66">
        <f t="shared" si="8"/>
        <v>7</v>
      </c>
      <c r="N30" s="65">
        <f>VLOOKUP($A30,'Return Data'!$B$7:$R$2292,14,0)</f>
        <v>31.6187</v>
      </c>
      <c r="O30" s="66">
        <f t="shared" si="9"/>
        <v>5</v>
      </c>
      <c r="P30" s="65">
        <f>VLOOKUP($A30,'Return Data'!$B$7:$R$2292,15,0)</f>
        <v>16.913599999999999</v>
      </c>
      <c r="Q30" s="66">
        <f t="shared" si="10"/>
        <v>9</v>
      </c>
      <c r="R30" s="65">
        <f>VLOOKUP($A30,'Return Data'!$B$7:$R$2292,16,0)</f>
        <v>15.748200000000001</v>
      </c>
      <c r="S30" s="67">
        <f t="shared" si="11"/>
        <v>17</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13.665826086956519</v>
      </c>
      <c r="E32" s="74"/>
      <c r="F32" s="75">
        <f>AVERAGE(F8:F30)</f>
        <v>36.815756521739125</v>
      </c>
      <c r="G32" s="74"/>
      <c r="H32" s="75">
        <f>AVERAGE(H8:H30)</f>
        <v>54.455404347826104</v>
      </c>
      <c r="I32" s="74"/>
      <c r="J32" s="75">
        <f>AVERAGE(J8:J30)</f>
        <v>92.693308695652178</v>
      </c>
      <c r="K32" s="74"/>
      <c r="L32" s="75">
        <f>AVERAGE(L8:L30)</f>
        <v>49.568849999999998</v>
      </c>
      <c r="M32" s="74"/>
      <c r="N32" s="75">
        <f>AVERAGE(N8:N30)</f>
        <v>29.395440000000004</v>
      </c>
      <c r="O32" s="74"/>
      <c r="P32" s="75">
        <f>AVERAGE(P8:P30)</f>
        <v>17.998935714285714</v>
      </c>
      <c r="Q32" s="74"/>
      <c r="R32" s="75">
        <f>AVERAGE(R8:R30)</f>
        <v>25.166617391304346</v>
      </c>
      <c r="S32" s="76"/>
    </row>
    <row r="33" spans="1:19" x14ac:dyDescent="0.3">
      <c r="A33" s="73" t="s">
        <v>28</v>
      </c>
      <c r="B33" s="74"/>
      <c r="C33" s="74"/>
      <c r="D33" s="75">
        <f>MIN(D8:D30)</f>
        <v>2.9380000000000002</v>
      </c>
      <c r="E33" s="74"/>
      <c r="F33" s="75">
        <f>MIN(F8:F30)</f>
        <v>25.135899999999999</v>
      </c>
      <c r="G33" s="74"/>
      <c r="H33" s="75">
        <f>MIN(H8:H30)</f>
        <v>35.234699999999997</v>
      </c>
      <c r="I33" s="74"/>
      <c r="J33" s="75">
        <f>MIN(J8:J30)</f>
        <v>67.194299999999998</v>
      </c>
      <c r="K33" s="74"/>
      <c r="L33" s="75">
        <f>MIN(L8:L30)</f>
        <v>39.305700000000002</v>
      </c>
      <c r="M33" s="74"/>
      <c r="N33" s="75">
        <f>MIN(N8:N30)</f>
        <v>21.8614</v>
      </c>
      <c r="O33" s="74"/>
      <c r="P33" s="75">
        <f>MIN(P8:P30)</f>
        <v>12.5045</v>
      </c>
      <c r="Q33" s="74"/>
      <c r="R33" s="75">
        <f>MIN(R8:R30)</f>
        <v>11.3537</v>
      </c>
      <c r="S33" s="76"/>
    </row>
    <row r="34" spans="1:19" ht="15" thickBot="1" x14ac:dyDescent="0.35">
      <c r="A34" s="77" t="s">
        <v>29</v>
      </c>
      <c r="B34" s="78"/>
      <c r="C34" s="78"/>
      <c r="D34" s="79">
        <f>MAX(D8:D30)</f>
        <v>18.459199999999999</v>
      </c>
      <c r="E34" s="78"/>
      <c r="F34" s="79">
        <f>MAX(F8:F30)</f>
        <v>45.825699999999998</v>
      </c>
      <c r="G34" s="78"/>
      <c r="H34" s="79">
        <f>MAX(H8:H30)</f>
        <v>76.400899999999993</v>
      </c>
      <c r="I34" s="78"/>
      <c r="J34" s="79">
        <f>MAX(J8:J30)</f>
        <v>113.9418</v>
      </c>
      <c r="K34" s="78"/>
      <c r="L34" s="79">
        <f>MAX(L8:L30)</f>
        <v>85.388599999999997</v>
      </c>
      <c r="M34" s="78"/>
      <c r="N34" s="79">
        <f>MAX(N8:N30)</f>
        <v>37.600099999999998</v>
      </c>
      <c r="O34" s="78"/>
      <c r="P34" s="79">
        <f>MAX(P8:P30)</f>
        <v>22.2517</v>
      </c>
      <c r="Q34" s="78"/>
      <c r="R34" s="79">
        <f>MAX(R8:R30)</f>
        <v>69.188299999999998</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1149</v>
      </c>
      <c r="B8" s="64">
        <f>VLOOKUP($A8,'Return Data'!$B$7:$R$2292,3,0)</f>
        <v>44477</v>
      </c>
      <c r="C8" s="65">
        <f>VLOOKUP($A8,'Return Data'!$B$7:$R$2292,4,0)</f>
        <v>510.82</v>
      </c>
      <c r="D8" s="65">
        <f>VLOOKUP($A8,'Return Data'!$B$7:$R$2292,10,0)</f>
        <v>16.8443</v>
      </c>
      <c r="E8" s="66">
        <f t="shared" ref="E8:E33" si="0">RANK(D8,D$8:D$33,0)</f>
        <v>5</v>
      </c>
      <c r="F8" s="65">
        <f>VLOOKUP($A8,'Return Data'!$B$7:$R$2292,11,0)</f>
        <v>32.477499999999999</v>
      </c>
      <c r="G8" s="66">
        <f t="shared" ref="G8:G25" si="1">RANK(F8,F$8:F$33,0)</f>
        <v>7</v>
      </c>
      <c r="H8" s="65">
        <f>VLOOKUP($A8,'Return Data'!$B$7:$R$2292,12,0)</f>
        <v>43.2072</v>
      </c>
      <c r="I8" s="66">
        <f t="shared" ref="I8:I25" si="2">RANK(H8,H$8:H$33,0)</f>
        <v>9</v>
      </c>
      <c r="J8" s="65">
        <f>VLOOKUP($A8,'Return Data'!$B$7:$R$2292,13,0)</f>
        <v>78.010900000000007</v>
      </c>
      <c r="K8" s="66">
        <f t="shared" ref="K8:K21" si="3">RANK(J8,J$8:J$33,0)</f>
        <v>11</v>
      </c>
      <c r="L8" s="65">
        <f>VLOOKUP($A8,'Return Data'!$B$7:$R$2292,17,0)</f>
        <v>36.942799999999998</v>
      </c>
      <c r="M8" s="66">
        <f t="shared" ref="M8:M21" si="4">RANK(L8,L$8:L$33,0)</f>
        <v>18</v>
      </c>
      <c r="N8" s="65">
        <f>VLOOKUP($A8,'Return Data'!$B$7:$R$2292,14,0)</f>
        <v>23.430099999999999</v>
      </c>
      <c r="O8" s="66">
        <f t="shared" ref="O8:O20" si="5">RANK(N8,N$8:N$33,0)</f>
        <v>20</v>
      </c>
      <c r="P8" s="65">
        <f>VLOOKUP($A8,'Return Data'!$B$7:$R$2292,15,0)</f>
        <v>13.528600000000001</v>
      </c>
      <c r="Q8" s="66">
        <f t="shared" ref="Q8:Q16" si="6">RANK(P8,P$8:P$33,0)</f>
        <v>20</v>
      </c>
      <c r="R8" s="65">
        <f>VLOOKUP($A8,'Return Data'!$B$7:$R$2292,16,0)</f>
        <v>17.960100000000001</v>
      </c>
      <c r="S8" s="67">
        <f t="shared" ref="S8:S33" si="7">RANK(R8,R$8:R$33,0)</f>
        <v>23</v>
      </c>
    </row>
    <row r="9" spans="1:20" x14ac:dyDescent="0.3">
      <c r="A9" s="63" t="s">
        <v>1150</v>
      </c>
      <c r="B9" s="64">
        <f>VLOOKUP($A9,'Return Data'!$B$7:$R$2292,3,0)</f>
        <v>44477</v>
      </c>
      <c r="C9" s="65">
        <f>VLOOKUP($A9,'Return Data'!$B$7:$R$2292,4,0)</f>
        <v>79.03</v>
      </c>
      <c r="D9" s="65">
        <f>VLOOKUP($A9,'Return Data'!$B$7:$R$2292,10,0)</f>
        <v>15.2713</v>
      </c>
      <c r="E9" s="66">
        <f t="shared" si="0"/>
        <v>7</v>
      </c>
      <c r="F9" s="65">
        <f>VLOOKUP($A9,'Return Data'!$B$7:$R$2292,11,0)</f>
        <v>29.0075</v>
      </c>
      <c r="G9" s="66">
        <f t="shared" si="1"/>
        <v>11</v>
      </c>
      <c r="H9" s="65">
        <f>VLOOKUP($A9,'Return Data'!$B$7:$R$2292,12,0)</f>
        <v>37.850999999999999</v>
      </c>
      <c r="I9" s="66">
        <f t="shared" si="2"/>
        <v>17</v>
      </c>
      <c r="J9" s="65">
        <f>VLOOKUP($A9,'Return Data'!$B$7:$R$2292,13,0)</f>
        <v>68.795400000000001</v>
      </c>
      <c r="K9" s="66">
        <f t="shared" si="3"/>
        <v>20</v>
      </c>
      <c r="L9" s="65">
        <f>VLOOKUP($A9,'Return Data'!$B$7:$R$2292,17,0)</f>
        <v>39.409100000000002</v>
      </c>
      <c r="M9" s="66">
        <f t="shared" si="4"/>
        <v>12</v>
      </c>
      <c r="N9" s="65">
        <f>VLOOKUP($A9,'Return Data'!$B$7:$R$2292,14,0)</f>
        <v>31.853400000000001</v>
      </c>
      <c r="O9" s="66">
        <f t="shared" si="5"/>
        <v>3</v>
      </c>
      <c r="P9" s="65">
        <f>VLOOKUP($A9,'Return Data'!$B$7:$R$2292,15,0)</f>
        <v>22.4038</v>
      </c>
      <c r="Q9" s="66">
        <f t="shared" si="6"/>
        <v>1</v>
      </c>
      <c r="R9" s="65">
        <f>VLOOKUP($A9,'Return Data'!$B$7:$R$2292,16,0)</f>
        <v>22.121400000000001</v>
      </c>
      <c r="S9" s="67">
        <f t="shared" si="7"/>
        <v>7</v>
      </c>
    </row>
    <row r="10" spans="1:20" x14ac:dyDescent="0.3">
      <c r="A10" s="63" t="s">
        <v>1153</v>
      </c>
      <c r="B10" s="64">
        <f>VLOOKUP($A10,'Return Data'!$B$7:$R$2292,3,0)</f>
        <v>44477</v>
      </c>
      <c r="C10" s="65">
        <f>VLOOKUP($A10,'Return Data'!$B$7:$R$2292,4,0)</f>
        <v>19</v>
      </c>
      <c r="D10" s="65">
        <f>VLOOKUP($A10,'Return Data'!$B$7:$R$2292,10,0)</f>
        <v>17.866</v>
      </c>
      <c r="E10" s="66">
        <f t="shared" si="0"/>
        <v>3</v>
      </c>
      <c r="F10" s="65">
        <f>VLOOKUP($A10,'Return Data'!$B$7:$R$2292,11,0)</f>
        <v>36.005699999999997</v>
      </c>
      <c r="G10" s="66">
        <f t="shared" si="1"/>
        <v>1</v>
      </c>
      <c r="H10" s="65">
        <f>VLOOKUP($A10,'Return Data'!$B$7:$R$2292,12,0)</f>
        <v>46.266399999999997</v>
      </c>
      <c r="I10" s="66">
        <f t="shared" si="2"/>
        <v>3</v>
      </c>
      <c r="J10" s="65">
        <f>VLOOKUP($A10,'Return Data'!$B$7:$R$2292,13,0)</f>
        <v>82.341700000000003</v>
      </c>
      <c r="K10" s="66">
        <f t="shared" si="3"/>
        <v>7</v>
      </c>
      <c r="L10" s="65">
        <f>VLOOKUP($A10,'Return Data'!$B$7:$R$2292,17,0)</f>
        <v>44.907699999999998</v>
      </c>
      <c r="M10" s="66">
        <f t="shared" si="4"/>
        <v>3</v>
      </c>
      <c r="N10" s="65">
        <f>VLOOKUP($A10,'Return Data'!$B$7:$R$2292,14,0)</f>
        <v>30.362400000000001</v>
      </c>
      <c r="O10" s="66">
        <f t="shared" si="5"/>
        <v>8</v>
      </c>
      <c r="P10" s="65">
        <f>VLOOKUP($A10,'Return Data'!$B$7:$R$2292,15,0)</f>
        <v>17.908000000000001</v>
      </c>
      <c r="Q10" s="66">
        <f t="shared" si="6"/>
        <v>9</v>
      </c>
      <c r="R10" s="65">
        <f>VLOOKUP($A10,'Return Data'!$B$7:$R$2292,16,0)</f>
        <v>11.313599999999999</v>
      </c>
      <c r="S10" s="67">
        <f t="shared" si="7"/>
        <v>26</v>
      </c>
    </row>
    <row r="11" spans="1:20" x14ac:dyDescent="0.3">
      <c r="A11" s="63" t="s">
        <v>1155</v>
      </c>
      <c r="B11" s="64">
        <f>VLOOKUP($A11,'Return Data'!$B$7:$R$2292,3,0)</f>
        <v>44477</v>
      </c>
      <c r="C11" s="65">
        <f>VLOOKUP($A11,'Return Data'!$B$7:$R$2292,4,0)</f>
        <v>67.085999999999999</v>
      </c>
      <c r="D11" s="65">
        <f>VLOOKUP($A11,'Return Data'!$B$7:$R$2292,10,0)</f>
        <v>11.9145</v>
      </c>
      <c r="E11" s="66">
        <f t="shared" si="0"/>
        <v>20</v>
      </c>
      <c r="F11" s="65">
        <f>VLOOKUP($A11,'Return Data'!$B$7:$R$2292,11,0)</f>
        <v>25.9453</v>
      </c>
      <c r="G11" s="66">
        <f t="shared" si="1"/>
        <v>17</v>
      </c>
      <c r="H11" s="65">
        <f>VLOOKUP($A11,'Return Data'!$B$7:$R$2292,12,0)</f>
        <v>41.854900000000001</v>
      </c>
      <c r="I11" s="66">
        <f t="shared" si="2"/>
        <v>11</v>
      </c>
      <c r="J11" s="65">
        <f>VLOOKUP($A11,'Return Data'!$B$7:$R$2292,13,0)</f>
        <v>75.617800000000003</v>
      </c>
      <c r="K11" s="66">
        <f t="shared" si="3"/>
        <v>14</v>
      </c>
      <c r="L11" s="65">
        <f>VLOOKUP($A11,'Return Data'!$B$7:$R$2292,17,0)</f>
        <v>41.934600000000003</v>
      </c>
      <c r="M11" s="66">
        <f t="shared" si="4"/>
        <v>9</v>
      </c>
      <c r="N11" s="65">
        <f>VLOOKUP($A11,'Return Data'!$B$7:$R$2292,14,0)</f>
        <v>29.630800000000001</v>
      </c>
      <c r="O11" s="66">
        <f t="shared" si="5"/>
        <v>10</v>
      </c>
      <c r="P11" s="65">
        <f>VLOOKUP($A11,'Return Data'!$B$7:$R$2292,15,0)</f>
        <v>17.587</v>
      </c>
      <c r="Q11" s="66">
        <f t="shared" si="6"/>
        <v>10</v>
      </c>
      <c r="R11" s="65">
        <f>VLOOKUP($A11,'Return Data'!$B$7:$R$2292,16,0)</f>
        <v>21.154299999999999</v>
      </c>
      <c r="S11" s="67">
        <f t="shared" si="7"/>
        <v>14</v>
      </c>
    </row>
    <row r="12" spans="1:20" x14ac:dyDescent="0.3">
      <c r="A12" s="63" t="s">
        <v>1156</v>
      </c>
      <c r="B12" s="64">
        <f>VLOOKUP($A12,'Return Data'!$B$7:$R$2292,3,0)</f>
        <v>44477</v>
      </c>
      <c r="C12" s="65">
        <f>VLOOKUP($A12,'Return Data'!$B$7:$R$2292,4,0)</f>
        <v>102.819</v>
      </c>
      <c r="D12" s="65">
        <f>VLOOKUP($A12,'Return Data'!$B$7:$R$2292,10,0)</f>
        <v>10.9757</v>
      </c>
      <c r="E12" s="66">
        <f t="shared" si="0"/>
        <v>25</v>
      </c>
      <c r="F12" s="65">
        <f>VLOOKUP($A12,'Return Data'!$B$7:$R$2292,11,0)</f>
        <v>23.334499999999998</v>
      </c>
      <c r="G12" s="66">
        <f t="shared" si="1"/>
        <v>24</v>
      </c>
      <c r="H12" s="65">
        <f>VLOOKUP($A12,'Return Data'!$B$7:$R$2292,12,0)</f>
        <v>29.666399999999999</v>
      </c>
      <c r="I12" s="66">
        <f t="shared" si="2"/>
        <v>26</v>
      </c>
      <c r="J12" s="65">
        <f>VLOOKUP($A12,'Return Data'!$B$7:$R$2292,13,0)</f>
        <v>56.0867</v>
      </c>
      <c r="K12" s="66">
        <f t="shared" si="3"/>
        <v>25</v>
      </c>
      <c r="L12" s="65">
        <f>VLOOKUP($A12,'Return Data'!$B$7:$R$2292,17,0)</f>
        <v>36.041899999999998</v>
      </c>
      <c r="M12" s="66">
        <f t="shared" si="4"/>
        <v>19</v>
      </c>
      <c r="N12" s="65">
        <f>VLOOKUP($A12,'Return Data'!$B$7:$R$2292,14,0)</f>
        <v>27.847899999999999</v>
      </c>
      <c r="O12" s="66">
        <f t="shared" si="5"/>
        <v>13</v>
      </c>
      <c r="P12" s="65">
        <f>VLOOKUP($A12,'Return Data'!$B$7:$R$2292,15,0)</f>
        <v>17.138000000000002</v>
      </c>
      <c r="Q12" s="66">
        <f t="shared" si="6"/>
        <v>12</v>
      </c>
      <c r="R12" s="65">
        <f>VLOOKUP($A12,'Return Data'!$B$7:$R$2292,16,0)</f>
        <v>20.392299999999999</v>
      </c>
      <c r="S12" s="67">
        <f t="shared" si="7"/>
        <v>18</v>
      </c>
    </row>
    <row r="13" spans="1:20" x14ac:dyDescent="0.3">
      <c r="A13" s="63" t="s">
        <v>1158</v>
      </c>
      <c r="B13" s="64">
        <f>VLOOKUP($A13,'Return Data'!$B$7:$R$2292,3,0)</f>
        <v>44477</v>
      </c>
      <c r="C13" s="65">
        <f>VLOOKUP($A13,'Return Data'!$B$7:$R$2292,4,0)</f>
        <v>57.006999999999998</v>
      </c>
      <c r="D13" s="65">
        <f>VLOOKUP($A13,'Return Data'!$B$7:$R$2292,10,0)</f>
        <v>12.874000000000001</v>
      </c>
      <c r="E13" s="66">
        <f t="shared" si="0"/>
        <v>16</v>
      </c>
      <c r="F13" s="65">
        <f>VLOOKUP($A13,'Return Data'!$B$7:$R$2292,11,0)</f>
        <v>29.159199999999998</v>
      </c>
      <c r="G13" s="66">
        <f t="shared" si="1"/>
        <v>10</v>
      </c>
      <c r="H13" s="65">
        <f>VLOOKUP($A13,'Return Data'!$B$7:$R$2292,12,0)</f>
        <v>42.485399999999998</v>
      </c>
      <c r="I13" s="66">
        <f t="shared" si="2"/>
        <v>10</v>
      </c>
      <c r="J13" s="65">
        <f>VLOOKUP($A13,'Return Data'!$B$7:$R$2292,13,0)</f>
        <v>84.101399999999998</v>
      </c>
      <c r="K13" s="66">
        <f t="shared" si="3"/>
        <v>4</v>
      </c>
      <c r="L13" s="65">
        <f>VLOOKUP($A13,'Return Data'!$B$7:$R$2292,17,0)</f>
        <v>44.605499999999999</v>
      </c>
      <c r="M13" s="66">
        <f t="shared" si="4"/>
        <v>4</v>
      </c>
      <c r="N13" s="65">
        <f>VLOOKUP($A13,'Return Data'!$B$7:$R$2292,14,0)</f>
        <v>30.933299999999999</v>
      </c>
      <c r="O13" s="66">
        <f t="shared" si="5"/>
        <v>5</v>
      </c>
      <c r="P13" s="65">
        <f>VLOOKUP($A13,'Return Data'!$B$7:$R$2292,15,0)</f>
        <v>19.592500000000001</v>
      </c>
      <c r="Q13" s="66">
        <f t="shared" si="6"/>
        <v>4</v>
      </c>
      <c r="R13" s="65">
        <f>VLOOKUP($A13,'Return Data'!$B$7:$R$2292,16,0)</f>
        <v>23.137</v>
      </c>
      <c r="S13" s="67">
        <f t="shared" si="7"/>
        <v>4</v>
      </c>
    </row>
    <row r="14" spans="1:20" x14ac:dyDescent="0.3">
      <c r="A14" s="63" t="s">
        <v>1161</v>
      </c>
      <c r="B14" s="64">
        <f>VLOOKUP($A14,'Return Data'!$B$7:$R$2292,3,0)</f>
        <v>44477</v>
      </c>
      <c r="C14" s="65">
        <f>VLOOKUP($A14,'Return Data'!$B$7:$R$2292,4,0)</f>
        <v>1734.5012999999999</v>
      </c>
      <c r="D14" s="65">
        <f>VLOOKUP($A14,'Return Data'!$B$7:$R$2292,10,0)</f>
        <v>12.984500000000001</v>
      </c>
      <c r="E14" s="66">
        <f t="shared" si="0"/>
        <v>13</v>
      </c>
      <c r="F14" s="65">
        <f>VLOOKUP($A14,'Return Data'!$B$7:$R$2292,11,0)</f>
        <v>25.332000000000001</v>
      </c>
      <c r="G14" s="66">
        <f t="shared" si="1"/>
        <v>19</v>
      </c>
      <c r="H14" s="65">
        <f>VLOOKUP($A14,'Return Data'!$B$7:$R$2292,12,0)</f>
        <v>34.245899999999999</v>
      </c>
      <c r="I14" s="66">
        <f t="shared" si="2"/>
        <v>24</v>
      </c>
      <c r="J14" s="65">
        <f>VLOOKUP($A14,'Return Data'!$B$7:$R$2292,13,0)</f>
        <v>73.232500000000002</v>
      </c>
      <c r="K14" s="66">
        <f t="shared" si="3"/>
        <v>16</v>
      </c>
      <c r="L14" s="65">
        <f>VLOOKUP($A14,'Return Data'!$B$7:$R$2292,17,0)</f>
        <v>33.529499999999999</v>
      </c>
      <c r="M14" s="66">
        <f t="shared" si="4"/>
        <v>21</v>
      </c>
      <c r="N14" s="65">
        <f>VLOOKUP($A14,'Return Data'!$B$7:$R$2292,14,0)</f>
        <v>24.405899999999999</v>
      </c>
      <c r="O14" s="66">
        <f t="shared" si="5"/>
        <v>18</v>
      </c>
      <c r="P14" s="65">
        <f>VLOOKUP($A14,'Return Data'!$B$7:$R$2292,15,0)</f>
        <v>15.615399999999999</v>
      </c>
      <c r="Q14" s="66">
        <f t="shared" si="6"/>
        <v>17</v>
      </c>
      <c r="R14" s="65">
        <f>VLOOKUP($A14,'Return Data'!$B$7:$R$2292,16,0)</f>
        <v>20.690999999999999</v>
      </c>
      <c r="S14" s="67">
        <f t="shared" si="7"/>
        <v>17</v>
      </c>
    </row>
    <row r="15" spans="1:20" x14ac:dyDescent="0.3">
      <c r="A15" s="63" t="s">
        <v>1163</v>
      </c>
      <c r="B15" s="64">
        <f>VLOOKUP($A15,'Return Data'!$B$7:$R$2292,3,0)</f>
        <v>44477</v>
      </c>
      <c r="C15" s="65">
        <f>VLOOKUP($A15,'Return Data'!$B$7:$R$2292,4,0)</f>
        <v>100.61199999999999</v>
      </c>
      <c r="D15" s="65">
        <f>VLOOKUP($A15,'Return Data'!$B$7:$R$2292,10,0)</f>
        <v>12.074999999999999</v>
      </c>
      <c r="E15" s="66">
        <f t="shared" si="0"/>
        <v>19</v>
      </c>
      <c r="F15" s="65">
        <f>VLOOKUP($A15,'Return Data'!$B$7:$R$2292,11,0)</f>
        <v>25.424800000000001</v>
      </c>
      <c r="G15" s="66">
        <f t="shared" si="1"/>
        <v>18</v>
      </c>
      <c r="H15" s="65">
        <f>VLOOKUP($A15,'Return Data'!$B$7:$R$2292,12,0)</f>
        <v>38.0364</v>
      </c>
      <c r="I15" s="66">
        <f t="shared" si="2"/>
        <v>16</v>
      </c>
      <c r="J15" s="65">
        <f>VLOOKUP($A15,'Return Data'!$B$7:$R$2292,13,0)</f>
        <v>72.218900000000005</v>
      </c>
      <c r="K15" s="66">
        <f t="shared" si="3"/>
        <v>17</v>
      </c>
      <c r="L15" s="65">
        <f>VLOOKUP($A15,'Return Data'!$B$7:$R$2292,17,0)</f>
        <v>37.780299999999997</v>
      </c>
      <c r="M15" s="66">
        <f t="shared" si="4"/>
        <v>15</v>
      </c>
      <c r="N15" s="65">
        <f>VLOOKUP($A15,'Return Data'!$B$7:$R$2292,14,0)</f>
        <v>25.1052</v>
      </c>
      <c r="O15" s="66">
        <f t="shared" si="5"/>
        <v>17</v>
      </c>
      <c r="P15" s="65">
        <f>VLOOKUP($A15,'Return Data'!$B$7:$R$2292,15,0)</f>
        <v>15.993600000000001</v>
      </c>
      <c r="Q15" s="66">
        <f t="shared" si="6"/>
        <v>15</v>
      </c>
      <c r="R15" s="65">
        <f>VLOOKUP($A15,'Return Data'!$B$7:$R$2292,16,0)</f>
        <v>21.182200000000002</v>
      </c>
      <c r="S15" s="67">
        <f t="shared" si="7"/>
        <v>13</v>
      </c>
    </row>
    <row r="16" spans="1:20" x14ac:dyDescent="0.3">
      <c r="A16" s="63" t="s">
        <v>1165</v>
      </c>
      <c r="B16" s="64">
        <f>VLOOKUP($A16,'Return Data'!$B$7:$R$2292,3,0)</f>
        <v>44477</v>
      </c>
      <c r="C16" s="65">
        <f>VLOOKUP($A16,'Return Data'!$B$7:$R$2292,4,0)</f>
        <v>179.23</v>
      </c>
      <c r="D16" s="65">
        <f>VLOOKUP($A16,'Return Data'!$B$7:$R$2292,10,0)</f>
        <v>11.378299999999999</v>
      </c>
      <c r="E16" s="66">
        <f t="shared" si="0"/>
        <v>23</v>
      </c>
      <c r="F16" s="65">
        <f>VLOOKUP($A16,'Return Data'!$B$7:$R$2292,11,0)</f>
        <v>28.0855</v>
      </c>
      <c r="G16" s="66">
        <f t="shared" si="1"/>
        <v>13</v>
      </c>
      <c r="H16" s="65">
        <f>VLOOKUP($A16,'Return Data'!$B$7:$R$2292,12,0)</f>
        <v>39.2943</v>
      </c>
      <c r="I16" s="66">
        <f t="shared" si="2"/>
        <v>15</v>
      </c>
      <c r="J16" s="65">
        <f>VLOOKUP($A16,'Return Data'!$B$7:$R$2292,13,0)</f>
        <v>77.966399999999993</v>
      </c>
      <c r="K16" s="66">
        <f t="shared" si="3"/>
        <v>12</v>
      </c>
      <c r="L16" s="65">
        <f>VLOOKUP($A16,'Return Data'!$B$7:$R$2292,17,0)</f>
        <v>37.3583</v>
      </c>
      <c r="M16" s="66">
        <f t="shared" si="4"/>
        <v>16</v>
      </c>
      <c r="N16" s="65">
        <f>VLOOKUP($A16,'Return Data'!$B$7:$R$2292,14,0)</f>
        <v>25.516999999999999</v>
      </c>
      <c r="O16" s="66">
        <f t="shared" si="5"/>
        <v>16</v>
      </c>
      <c r="P16" s="65">
        <f>VLOOKUP($A16,'Return Data'!$B$7:$R$2292,15,0)</f>
        <v>16.653500000000001</v>
      </c>
      <c r="Q16" s="66">
        <f t="shared" si="6"/>
        <v>14</v>
      </c>
      <c r="R16" s="65">
        <f>VLOOKUP($A16,'Return Data'!$B$7:$R$2292,16,0)</f>
        <v>20.8187</v>
      </c>
      <c r="S16" s="67">
        <f t="shared" si="7"/>
        <v>16</v>
      </c>
    </row>
    <row r="17" spans="1:19" x14ac:dyDescent="0.3">
      <c r="A17" s="63" t="s">
        <v>1167</v>
      </c>
      <c r="B17" s="64">
        <f>VLOOKUP($A17,'Return Data'!$B$7:$R$2292,3,0)</f>
        <v>44477</v>
      </c>
      <c r="C17" s="65">
        <f>VLOOKUP($A17,'Return Data'!$B$7:$R$2292,4,0)</f>
        <v>19.760000000000002</v>
      </c>
      <c r="D17" s="65">
        <f>VLOOKUP($A17,'Return Data'!$B$7:$R$2292,10,0)</f>
        <v>14.6172</v>
      </c>
      <c r="E17" s="66">
        <f t="shared" si="0"/>
        <v>9</v>
      </c>
      <c r="F17" s="65">
        <f>VLOOKUP($A17,'Return Data'!$B$7:$R$2292,11,0)</f>
        <v>26.910699999999999</v>
      </c>
      <c r="G17" s="66">
        <f t="shared" si="1"/>
        <v>16</v>
      </c>
      <c r="H17" s="65">
        <f>VLOOKUP($A17,'Return Data'!$B$7:$R$2292,12,0)</f>
        <v>36.369900000000001</v>
      </c>
      <c r="I17" s="66">
        <f t="shared" si="2"/>
        <v>19</v>
      </c>
      <c r="J17" s="65">
        <f>VLOOKUP($A17,'Return Data'!$B$7:$R$2292,13,0)</f>
        <v>70.198099999999997</v>
      </c>
      <c r="K17" s="66">
        <f t="shared" si="3"/>
        <v>18</v>
      </c>
      <c r="L17" s="65">
        <f>VLOOKUP($A17,'Return Data'!$B$7:$R$2292,17,0)</f>
        <v>37.194499999999998</v>
      </c>
      <c r="M17" s="66">
        <f t="shared" si="4"/>
        <v>17</v>
      </c>
      <c r="N17" s="65">
        <f>VLOOKUP($A17,'Return Data'!$B$7:$R$2292,14,0)</f>
        <v>24.190999999999999</v>
      </c>
      <c r="O17" s="66">
        <f t="shared" si="5"/>
        <v>19</v>
      </c>
      <c r="P17" s="65"/>
      <c r="Q17" s="66"/>
      <c r="R17" s="65">
        <f>VLOOKUP($A17,'Return Data'!$B$7:$R$2292,16,0)</f>
        <v>15.578900000000001</v>
      </c>
      <c r="S17" s="67">
        <f t="shared" si="7"/>
        <v>25</v>
      </c>
    </row>
    <row r="18" spans="1:19" x14ac:dyDescent="0.3">
      <c r="A18" s="63" t="s">
        <v>1169</v>
      </c>
      <c r="B18" s="64">
        <f>VLOOKUP($A18,'Return Data'!$B$7:$R$2292,3,0)</f>
        <v>44477</v>
      </c>
      <c r="C18" s="65">
        <f>VLOOKUP($A18,'Return Data'!$B$7:$R$2292,4,0)</f>
        <v>100.91</v>
      </c>
      <c r="D18" s="65">
        <f>VLOOKUP($A18,'Return Data'!$B$7:$R$2292,10,0)</f>
        <v>11.564399999999999</v>
      </c>
      <c r="E18" s="66">
        <f t="shared" si="0"/>
        <v>22</v>
      </c>
      <c r="F18" s="65">
        <f>VLOOKUP($A18,'Return Data'!$B$7:$R$2292,11,0)</f>
        <v>27.299099999999999</v>
      </c>
      <c r="G18" s="66">
        <f t="shared" si="1"/>
        <v>14</v>
      </c>
      <c r="H18" s="65">
        <f>VLOOKUP($A18,'Return Data'!$B$7:$R$2292,12,0)</f>
        <v>35.741199999999999</v>
      </c>
      <c r="I18" s="66">
        <f t="shared" si="2"/>
        <v>20</v>
      </c>
      <c r="J18" s="65">
        <f>VLOOKUP($A18,'Return Data'!$B$7:$R$2292,13,0)</f>
        <v>67.180300000000003</v>
      </c>
      <c r="K18" s="66">
        <f t="shared" si="3"/>
        <v>22</v>
      </c>
      <c r="L18" s="65">
        <f>VLOOKUP($A18,'Return Data'!$B$7:$R$2292,17,0)</f>
        <v>40.190399999999997</v>
      </c>
      <c r="M18" s="66">
        <f t="shared" si="4"/>
        <v>11</v>
      </c>
      <c r="N18" s="65">
        <f>VLOOKUP($A18,'Return Data'!$B$7:$R$2292,14,0)</f>
        <v>28.235900000000001</v>
      </c>
      <c r="O18" s="66">
        <f t="shared" si="5"/>
        <v>12</v>
      </c>
      <c r="P18" s="65">
        <f>VLOOKUP($A18,'Return Data'!$B$7:$R$2292,15,0)</f>
        <v>19.464600000000001</v>
      </c>
      <c r="Q18" s="66">
        <f>RANK(P18,P$8:P$33,0)</f>
        <v>5</v>
      </c>
      <c r="R18" s="65">
        <f>VLOOKUP($A18,'Return Data'!$B$7:$R$2292,16,0)</f>
        <v>21.986799999999999</v>
      </c>
      <c r="S18" s="67">
        <f t="shared" si="7"/>
        <v>9</v>
      </c>
    </row>
    <row r="19" spans="1:19" x14ac:dyDescent="0.3">
      <c r="A19" s="63" t="s">
        <v>1171</v>
      </c>
      <c r="B19" s="64">
        <f>VLOOKUP($A19,'Return Data'!$B$7:$R$2292,3,0)</f>
        <v>44477</v>
      </c>
      <c r="C19" s="65">
        <f>VLOOKUP($A19,'Return Data'!$B$7:$R$2292,4,0)</f>
        <v>80.847999999999999</v>
      </c>
      <c r="D19" s="65">
        <f>VLOOKUP($A19,'Return Data'!$B$7:$R$2292,10,0)</f>
        <v>11.759600000000001</v>
      </c>
      <c r="E19" s="66">
        <f t="shared" si="0"/>
        <v>21</v>
      </c>
      <c r="F19" s="65">
        <f>VLOOKUP($A19,'Return Data'!$B$7:$R$2292,11,0)</f>
        <v>24.929300000000001</v>
      </c>
      <c r="G19" s="66">
        <f t="shared" si="1"/>
        <v>20</v>
      </c>
      <c r="H19" s="65">
        <f>VLOOKUP($A19,'Return Data'!$B$7:$R$2292,12,0)</f>
        <v>41.014800000000001</v>
      </c>
      <c r="I19" s="66">
        <f t="shared" si="2"/>
        <v>13</v>
      </c>
      <c r="J19" s="65">
        <f>VLOOKUP($A19,'Return Data'!$B$7:$R$2292,13,0)</f>
        <v>79.037599999999998</v>
      </c>
      <c r="K19" s="66">
        <f t="shared" si="3"/>
        <v>10</v>
      </c>
      <c r="L19" s="65">
        <f>VLOOKUP($A19,'Return Data'!$B$7:$R$2292,17,0)</f>
        <v>42.16</v>
      </c>
      <c r="M19" s="66">
        <f t="shared" si="4"/>
        <v>8</v>
      </c>
      <c r="N19" s="65">
        <f>VLOOKUP($A19,'Return Data'!$B$7:$R$2292,14,0)</f>
        <v>31.0381</v>
      </c>
      <c r="O19" s="66">
        <f t="shared" si="5"/>
        <v>4</v>
      </c>
      <c r="P19" s="65">
        <f>VLOOKUP($A19,'Return Data'!$B$7:$R$2292,15,0)</f>
        <v>19.256599999999999</v>
      </c>
      <c r="Q19" s="66">
        <f>RANK(P19,P$8:P$33,0)</f>
        <v>6</v>
      </c>
      <c r="R19" s="65">
        <f>VLOOKUP($A19,'Return Data'!$B$7:$R$2292,16,0)</f>
        <v>22.2121</v>
      </c>
      <c r="S19" s="67">
        <f t="shared" si="7"/>
        <v>6</v>
      </c>
    </row>
    <row r="20" spans="1:19" x14ac:dyDescent="0.3">
      <c r="A20" s="63" t="s">
        <v>1172</v>
      </c>
      <c r="B20" s="64">
        <f>VLOOKUP($A20,'Return Data'!$B$7:$R$2292,3,0)</f>
        <v>44477</v>
      </c>
      <c r="C20" s="65">
        <f>VLOOKUP($A20,'Return Data'!$B$7:$R$2292,4,0)</f>
        <v>235.77</v>
      </c>
      <c r="D20" s="65">
        <f>VLOOKUP($A20,'Return Data'!$B$7:$R$2292,10,0)</f>
        <v>12.6523</v>
      </c>
      <c r="E20" s="66">
        <f t="shared" si="0"/>
        <v>17</v>
      </c>
      <c r="F20" s="65">
        <f>VLOOKUP($A20,'Return Data'!$B$7:$R$2292,11,0)</f>
        <v>22.892900000000001</v>
      </c>
      <c r="G20" s="66">
        <f t="shared" si="1"/>
        <v>25</v>
      </c>
      <c r="H20" s="65">
        <f>VLOOKUP($A20,'Return Data'!$B$7:$R$2292,12,0)</f>
        <v>33.316400000000002</v>
      </c>
      <c r="I20" s="66">
        <f t="shared" si="2"/>
        <v>25</v>
      </c>
      <c r="J20" s="65">
        <f>VLOOKUP($A20,'Return Data'!$B$7:$R$2292,13,0)</f>
        <v>60.050199999999997</v>
      </c>
      <c r="K20" s="66">
        <f t="shared" si="3"/>
        <v>24</v>
      </c>
      <c r="L20" s="65">
        <f>VLOOKUP($A20,'Return Data'!$B$7:$R$2292,17,0)</f>
        <v>34.242199999999997</v>
      </c>
      <c r="M20" s="66">
        <f t="shared" si="4"/>
        <v>20</v>
      </c>
      <c r="N20" s="65">
        <f>VLOOKUP($A20,'Return Data'!$B$7:$R$2292,14,0)</f>
        <v>22.308199999999999</v>
      </c>
      <c r="O20" s="66">
        <f t="shared" si="5"/>
        <v>21</v>
      </c>
      <c r="P20" s="65">
        <f>VLOOKUP($A20,'Return Data'!$B$7:$R$2292,15,0)</f>
        <v>16.683800000000002</v>
      </c>
      <c r="Q20" s="66">
        <f>RANK(P20,P$8:P$33,0)</f>
        <v>13</v>
      </c>
      <c r="R20" s="65">
        <f>VLOOKUP($A20,'Return Data'!$B$7:$R$2292,16,0)</f>
        <v>21.448399999999999</v>
      </c>
      <c r="S20" s="67">
        <f t="shared" si="7"/>
        <v>11</v>
      </c>
    </row>
    <row r="21" spans="1:19" x14ac:dyDescent="0.3">
      <c r="A21" s="63" t="s">
        <v>1174</v>
      </c>
      <c r="B21" s="64">
        <f>VLOOKUP($A21,'Return Data'!$B$7:$R$2292,3,0)</f>
        <v>44477</v>
      </c>
      <c r="C21" s="65">
        <f>VLOOKUP($A21,'Return Data'!$B$7:$R$2292,4,0)</f>
        <v>18.984400000000001</v>
      </c>
      <c r="D21" s="65">
        <f>VLOOKUP($A21,'Return Data'!$B$7:$R$2292,10,0)</f>
        <v>12.875400000000001</v>
      </c>
      <c r="E21" s="66">
        <f t="shared" si="0"/>
        <v>15</v>
      </c>
      <c r="F21" s="65">
        <f>VLOOKUP($A21,'Return Data'!$B$7:$R$2292,11,0)</f>
        <v>30.008800000000001</v>
      </c>
      <c r="G21" s="66">
        <f t="shared" si="1"/>
        <v>9</v>
      </c>
      <c r="H21" s="65">
        <f>VLOOKUP($A21,'Return Data'!$B$7:$R$2292,12,0)</f>
        <v>45.834200000000003</v>
      </c>
      <c r="I21" s="66">
        <f t="shared" si="2"/>
        <v>4</v>
      </c>
      <c r="J21" s="65">
        <f>VLOOKUP($A21,'Return Data'!$B$7:$R$2292,13,0)</f>
        <v>81.290700000000001</v>
      </c>
      <c r="K21" s="66">
        <f t="shared" si="3"/>
        <v>8</v>
      </c>
      <c r="L21" s="65">
        <f>VLOOKUP($A21,'Return Data'!$B$7:$R$2292,17,0)</f>
        <v>41.423499999999997</v>
      </c>
      <c r="M21" s="66">
        <f t="shared" si="4"/>
        <v>10</v>
      </c>
      <c r="N21" s="65"/>
      <c r="O21" s="66"/>
      <c r="P21" s="65"/>
      <c r="Q21" s="66"/>
      <c r="R21" s="65">
        <f>VLOOKUP($A21,'Return Data'!$B$7:$R$2292,16,0)</f>
        <v>18.970099999999999</v>
      </c>
      <c r="S21" s="67">
        <f t="shared" si="7"/>
        <v>19</v>
      </c>
    </row>
    <row r="22" spans="1:19" x14ac:dyDescent="0.3">
      <c r="A22" s="63" t="s">
        <v>1176</v>
      </c>
      <c r="B22" s="64">
        <f>VLOOKUP($A22,'Return Data'!$B$7:$R$2292,3,0)</f>
        <v>44477</v>
      </c>
      <c r="C22" s="65">
        <f>VLOOKUP($A22,'Return Data'!$B$7:$R$2292,4,0)</f>
        <v>21.856000000000002</v>
      </c>
      <c r="D22" s="65">
        <f>VLOOKUP($A22,'Return Data'!$B$7:$R$2292,10,0)</f>
        <v>13.343400000000001</v>
      </c>
      <c r="E22" s="66">
        <f t="shared" si="0"/>
        <v>11</v>
      </c>
      <c r="F22" s="65">
        <f>VLOOKUP($A22,'Return Data'!$B$7:$R$2292,11,0)</f>
        <v>28.557099999999998</v>
      </c>
      <c r="G22" s="66">
        <f t="shared" si="1"/>
        <v>12</v>
      </c>
      <c r="H22" s="65">
        <f>VLOOKUP($A22,'Return Data'!$B$7:$R$2292,12,0)</f>
        <v>43.628799999999998</v>
      </c>
      <c r="I22" s="66">
        <f t="shared" si="2"/>
        <v>8</v>
      </c>
      <c r="J22" s="65">
        <f>VLOOKUP($A22,'Return Data'!$B$7:$R$2292,13,0)</f>
        <v>86.119399999999999</v>
      </c>
      <c r="K22" s="66">
        <f t="shared" ref="K22:K31" si="8">RANK(J22,J$8:J$33,0)</f>
        <v>3</v>
      </c>
      <c r="L22" s="65"/>
      <c r="M22" s="66"/>
      <c r="N22" s="65"/>
      <c r="O22" s="66"/>
      <c r="P22" s="65"/>
      <c r="Q22" s="66"/>
      <c r="R22" s="65">
        <f>VLOOKUP($A22,'Return Data'!$B$7:$R$2292,16,0)</f>
        <v>42.738999999999997</v>
      </c>
      <c r="S22" s="67">
        <f t="shared" si="7"/>
        <v>2</v>
      </c>
    </row>
    <row r="23" spans="1:19" x14ac:dyDescent="0.3">
      <c r="A23" s="63" t="s">
        <v>1178</v>
      </c>
      <c r="B23" s="64">
        <f>VLOOKUP($A23,'Return Data'!$B$7:$R$2292,3,0)</f>
        <v>44477</v>
      </c>
      <c r="C23" s="65">
        <f>VLOOKUP($A23,'Return Data'!$B$7:$R$2292,4,0)</f>
        <v>47.917999999999999</v>
      </c>
      <c r="D23" s="65">
        <f>VLOOKUP($A23,'Return Data'!$B$7:$R$2292,10,0)</f>
        <v>21.8323</v>
      </c>
      <c r="E23" s="66">
        <f t="shared" si="0"/>
        <v>1</v>
      </c>
      <c r="F23" s="65">
        <f>VLOOKUP($A23,'Return Data'!$B$7:$R$2292,11,0)</f>
        <v>32.842100000000002</v>
      </c>
      <c r="G23" s="66">
        <f t="shared" si="1"/>
        <v>5</v>
      </c>
      <c r="H23" s="65">
        <f>VLOOKUP($A23,'Return Data'!$B$7:$R$2292,12,0)</f>
        <v>43.9818</v>
      </c>
      <c r="I23" s="66">
        <f t="shared" si="2"/>
        <v>6</v>
      </c>
      <c r="J23" s="65">
        <f>VLOOKUP($A23,'Return Data'!$B$7:$R$2292,13,0)</f>
        <v>77.580600000000004</v>
      </c>
      <c r="K23" s="66">
        <f t="shared" si="8"/>
        <v>13</v>
      </c>
      <c r="L23" s="65">
        <f>VLOOKUP($A23,'Return Data'!$B$7:$R$2292,17,0)</f>
        <v>33.518300000000004</v>
      </c>
      <c r="M23" s="66">
        <f>RANK(L23,L$8:L$33,0)</f>
        <v>22</v>
      </c>
      <c r="N23" s="65">
        <f>VLOOKUP($A23,'Return Data'!$B$7:$R$2292,14,0)</f>
        <v>26.867799999999999</v>
      </c>
      <c r="O23" s="66">
        <f>RANK(N23,N$8:N$33,0)</f>
        <v>14</v>
      </c>
      <c r="P23" s="65">
        <f>VLOOKUP($A23,'Return Data'!$B$7:$R$2292,15,0)</f>
        <v>14.240399999999999</v>
      </c>
      <c r="Q23" s="66">
        <f>RANK(P23,P$8:P$33,0)</f>
        <v>19</v>
      </c>
      <c r="R23" s="65">
        <f>VLOOKUP($A23,'Return Data'!$B$7:$R$2292,16,0)</f>
        <v>22.814499999999999</v>
      </c>
      <c r="S23" s="67">
        <f t="shared" si="7"/>
        <v>5</v>
      </c>
    </row>
    <row r="24" spans="1:19" x14ac:dyDescent="0.3">
      <c r="A24" s="63" t="s">
        <v>1181</v>
      </c>
      <c r="B24" s="64">
        <f>VLOOKUP($A24,'Return Data'!$B$7:$R$2292,3,0)</f>
        <v>44477</v>
      </c>
      <c r="C24" s="65">
        <f>VLOOKUP($A24,'Return Data'!$B$7:$R$2292,4,0)</f>
        <v>2258.9738000000002</v>
      </c>
      <c r="D24" s="65">
        <f>VLOOKUP($A24,'Return Data'!$B$7:$R$2292,10,0)</f>
        <v>18.423400000000001</v>
      </c>
      <c r="E24" s="66">
        <f t="shared" si="0"/>
        <v>2</v>
      </c>
      <c r="F24" s="65">
        <f>VLOOKUP($A24,'Return Data'!$B$7:$R$2292,11,0)</f>
        <v>33.186599999999999</v>
      </c>
      <c r="G24" s="66">
        <f t="shared" si="1"/>
        <v>3</v>
      </c>
      <c r="H24" s="65">
        <f>VLOOKUP($A24,'Return Data'!$B$7:$R$2292,12,0)</f>
        <v>43.7879</v>
      </c>
      <c r="I24" s="66">
        <f t="shared" si="2"/>
        <v>7</v>
      </c>
      <c r="J24" s="65">
        <f>VLOOKUP($A24,'Return Data'!$B$7:$R$2292,13,0)</f>
        <v>83.194900000000004</v>
      </c>
      <c r="K24" s="66">
        <f t="shared" si="8"/>
        <v>6</v>
      </c>
      <c r="L24" s="65">
        <f>VLOOKUP($A24,'Return Data'!$B$7:$R$2292,17,0)</f>
        <v>42.881100000000004</v>
      </c>
      <c r="M24" s="66">
        <f>RANK(L24,L$8:L$33,0)</f>
        <v>7</v>
      </c>
      <c r="N24" s="65">
        <f>VLOOKUP($A24,'Return Data'!$B$7:$R$2292,14,0)</f>
        <v>30.825900000000001</v>
      </c>
      <c r="O24" s="66">
        <f>RANK(N24,N$8:N$33,0)</f>
        <v>6</v>
      </c>
      <c r="P24" s="65">
        <f>VLOOKUP($A24,'Return Data'!$B$7:$R$2292,15,0)</f>
        <v>18.9758</v>
      </c>
      <c r="Q24" s="66">
        <f>RANK(P24,P$8:P$33,0)</f>
        <v>7</v>
      </c>
      <c r="R24" s="65">
        <f>VLOOKUP($A24,'Return Data'!$B$7:$R$2292,16,0)</f>
        <v>18.611899999999999</v>
      </c>
      <c r="S24" s="67">
        <f t="shared" si="7"/>
        <v>21</v>
      </c>
    </row>
    <row r="25" spans="1:19" x14ac:dyDescent="0.3">
      <c r="A25" s="63" t="s">
        <v>1182</v>
      </c>
      <c r="B25" s="64">
        <f>VLOOKUP($A25,'Return Data'!$B$7:$R$2292,3,0)</f>
        <v>44477</v>
      </c>
      <c r="C25" s="65">
        <f>VLOOKUP($A25,'Return Data'!$B$7:$R$2292,4,0)</f>
        <v>47.8</v>
      </c>
      <c r="D25" s="65">
        <f>VLOOKUP($A25,'Return Data'!$B$7:$R$2292,10,0)</f>
        <v>17.444700000000001</v>
      </c>
      <c r="E25" s="66">
        <f t="shared" si="0"/>
        <v>4</v>
      </c>
      <c r="F25" s="65">
        <f>VLOOKUP($A25,'Return Data'!$B$7:$R$2292,11,0)</f>
        <v>35.028199999999998</v>
      </c>
      <c r="G25" s="66">
        <f t="shared" si="1"/>
        <v>2</v>
      </c>
      <c r="H25" s="65">
        <f>VLOOKUP($A25,'Return Data'!$B$7:$R$2292,12,0)</f>
        <v>53.205100000000002</v>
      </c>
      <c r="I25" s="66">
        <f t="shared" si="2"/>
        <v>1</v>
      </c>
      <c r="J25" s="65">
        <f>VLOOKUP($A25,'Return Data'!$B$7:$R$2292,13,0)</f>
        <v>94.23</v>
      </c>
      <c r="K25" s="66">
        <f t="shared" si="8"/>
        <v>1</v>
      </c>
      <c r="L25" s="65">
        <f>VLOOKUP($A25,'Return Data'!$B$7:$R$2292,17,0)</f>
        <v>63.650700000000001</v>
      </c>
      <c r="M25" s="66">
        <f>RANK(L25,L$8:L$33,0)</f>
        <v>1</v>
      </c>
      <c r="N25" s="65">
        <f>VLOOKUP($A25,'Return Data'!$B$7:$R$2292,14,0)</f>
        <v>40.960799999999999</v>
      </c>
      <c r="O25" s="66">
        <f>RANK(N25,N$8:N$33,0)</f>
        <v>1</v>
      </c>
      <c r="P25" s="65">
        <f>VLOOKUP($A25,'Return Data'!$B$7:$R$2292,15,0)</f>
        <v>21.858000000000001</v>
      </c>
      <c r="Q25" s="66">
        <f>RANK(P25,P$8:P$33,0)</f>
        <v>2</v>
      </c>
      <c r="R25" s="65">
        <f>VLOOKUP($A25,'Return Data'!$B$7:$R$2292,16,0)</f>
        <v>22.039000000000001</v>
      </c>
      <c r="S25" s="67">
        <f t="shared" si="7"/>
        <v>8</v>
      </c>
    </row>
    <row r="26" spans="1:19" x14ac:dyDescent="0.3">
      <c r="A26" s="63" t="s">
        <v>1184</v>
      </c>
      <c r="B26" s="64">
        <f>VLOOKUP($A26,'Return Data'!$B$7:$R$2292,3,0)</f>
        <v>44477</v>
      </c>
      <c r="C26" s="65">
        <f>VLOOKUP($A26,'Return Data'!$B$7:$R$2292,4,0)</f>
        <v>18.71</v>
      </c>
      <c r="D26" s="65">
        <f>VLOOKUP($A26,'Return Data'!$B$7:$R$2292,10,0)</f>
        <v>15.422599999999999</v>
      </c>
      <c r="E26" s="66">
        <f t="shared" si="0"/>
        <v>6</v>
      </c>
      <c r="F26" s="65">
        <f>VLOOKUP($A26,'Return Data'!$B$7:$R$2292,11,0)</f>
        <v>31.6678</v>
      </c>
      <c r="G26" s="66">
        <f t="shared" ref="G26" si="9">RANK(F26,F$8:F$33,0)</f>
        <v>8</v>
      </c>
      <c r="H26" s="65">
        <f>VLOOKUP($A26,'Return Data'!$B$7:$R$2292,12,0)</f>
        <v>41.101100000000002</v>
      </c>
      <c r="I26" s="66">
        <f t="shared" ref="I26" si="10">RANK(H26,H$8:H$33,0)</f>
        <v>12</v>
      </c>
      <c r="J26" s="65">
        <f>VLOOKUP($A26,'Return Data'!$B$7:$R$2292,13,0)</f>
        <v>79.043099999999995</v>
      </c>
      <c r="K26" s="66">
        <f t="shared" si="8"/>
        <v>9</v>
      </c>
      <c r="L26" s="65"/>
      <c r="M26" s="66"/>
      <c r="N26" s="65"/>
      <c r="O26" s="66"/>
      <c r="P26" s="65"/>
      <c r="Q26" s="66"/>
      <c r="R26" s="65">
        <f>VLOOKUP($A26,'Return Data'!$B$7:$R$2292,16,0)</f>
        <v>42.315199999999997</v>
      </c>
      <c r="S26" s="67">
        <f t="shared" si="7"/>
        <v>3</v>
      </c>
    </row>
    <row r="27" spans="1:19" x14ac:dyDescent="0.3">
      <c r="A27" s="63" t="s">
        <v>1187</v>
      </c>
      <c r="B27" s="64">
        <f>VLOOKUP($A27,'Return Data'!$B$7:$R$2292,3,0)</f>
        <v>44477</v>
      </c>
      <c r="C27" s="65">
        <f>VLOOKUP($A27,'Return Data'!$B$7:$R$2292,4,0)</f>
        <v>124.41679999999999</v>
      </c>
      <c r="D27" s="65">
        <f>VLOOKUP($A27,'Return Data'!$B$7:$R$2292,10,0)</f>
        <v>10.6492</v>
      </c>
      <c r="E27" s="66">
        <f t="shared" si="0"/>
        <v>26</v>
      </c>
      <c r="F27" s="65">
        <f>VLOOKUP($A27,'Return Data'!$B$7:$R$2292,11,0)</f>
        <v>32.906999999999996</v>
      </c>
      <c r="G27" s="66">
        <f t="shared" ref="G27:G33" si="11">RANK(F27,F$8:F$33,0)</f>
        <v>4</v>
      </c>
      <c r="H27" s="65">
        <f>VLOOKUP($A27,'Return Data'!$B$7:$R$2292,12,0)</f>
        <v>45.297800000000002</v>
      </c>
      <c r="I27" s="66">
        <f t="shared" ref="I27:I33" si="12">RANK(H27,H$8:H$33,0)</f>
        <v>5</v>
      </c>
      <c r="J27" s="65">
        <f>VLOOKUP($A27,'Return Data'!$B$7:$R$2292,13,0)</f>
        <v>86.236000000000004</v>
      </c>
      <c r="K27" s="66">
        <f t="shared" si="8"/>
        <v>2</v>
      </c>
      <c r="L27" s="65">
        <f>VLOOKUP($A27,'Return Data'!$B$7:$R$2292,17,0)</f>
        <v>55.112000000000002</v>
      </c>
      <c r="M27" s="66">
        <f>RANK(L27,L$8:L$33,0)</f>
        <v>2</v>
      </c>
      <c r="N27" s="65">
        <f>VLOOKUP($A27,'Return Data'!$B$7:$R$2292,14,0)</f>
        <v>32.1175</v>
      </c>
      <c r="O27" s="66">
        <f>RANK(N27,N$8:N$33,0)</f>
        <v>2</v>
      </c>
      <c r="P27" s="65">
        <f>VLOOKUP($A27,'Return Data'!$B$7:$R$2292,15,0)</f>
        <v>21.7606</v>
      </c>
      <c r="Q27" s="66">
        <f>RANK(P27,P$8:P$33,0)</f>
        <v>3</v>
      </c>
      <c r="R27" s="65">
        <f>VLOOKUP($A27,'Return Data'!$B$7:$R$2292,16,0)</f>
        <v>17.369900000000001</v>
      </c>
      <c r="S27" s="67">
        <f t="shared" si="7"/>
        <v>24</v>
      </c>
    </row>
    <row r="28" spans="1:19" x14ac:dyDescent="0.3">
      <c r="A28" s="63" t="s">
        <v>1188</v>
      </c>
      <c r="B28" s="64">
        <f>VLOOKUP($A28,'Return Data'!$B$7:$R$2292,3,0)</f>
        <v>44477</v>
      </c>
      <c r="C28" s="65">
        <f>VLOOKUP($A28,'Return Data'!$B$7:$R$2292,4,0)</f>
        <v>147.95779999999999</v>
      </c>
      <c r="D28" s="65">
        <f>VLOOKUP($A28,'Return Data'!$B$7:$R$2292,10,0)</f>
        <v>12.2341</v>
      </c>
      <c r="E28" s="66">
        <f t="shared" si="0"/>
        <v>18</v>
      </c>
      <c r="F28" s="65">
        <f>VLOOKUP($A28,'Return Data'!$B$7:$R$2292,11,0)</f>
        <v>24.2683</v>
      </c>
      <c r="G28" s="66">
        <f t="shared" si="11"/>
        <v>22</v>
      </c>
      <c r="H28" s="65">
        <f>VLOOKUP($A28,'Return Data'!$B$7:$R$2292,12,0)</f>
        <v>40.46</v>
      </c>
      <c r="I28" s="66">
        <f t="shared" si="12"/>
        <v>14</v>
      </c>
      <c r="J28" s="65">
        <f>VLOOKUP($A28,'Return Data'!$B$7:$R$2292,13,0)</f>
        <v>83.658000000000001</v>
      </c>
      <c r="K28" s="66">
        <f t="shared" si="8"/>
        <v>5</v>
      </c>
      <c r="L28" s="65">
        <f>VLOOKUP($A28,'Return Data'!$B$7:$R$2292,17,0)</f>
        <v>44.3523</v>
      </c>
      <c r="M28" s="66">
        <f>RANK(L28,L$8:L$33,0)</f>
        <v>5</v>
      </c>
      <c r="N28" s="65">
        <f>VLOOKUP($A28,'Return Data'!$B$7:$R$2292,14,0)</f>
        <v>29.8249</v>
      </c>
      <c r="O28" s="66">
        <f>RANK(N28,N$8:N$33,0)</f>
        <v>9</v>
      </c>
      <c r="P28" s="65">
        <f>VLOOKUP($A28,'Return Data'!$B$7:$R$2292,15,0)</f>
        <v>14.813700000000001</v>
      </c>
      <c r="Q28" s="66">
        <f>RANK(P28,P$8:P$33,0)</f>
        <v>18</v>
      </c>
      <c r="R28" s="65">
        <f>VLOOKUP($A28,'Return Data'!$B$7:$R$2292,16,0)</f>
        <v>20.980399999999999</v>
      </c>
      <c r="S28" s="67">
        <f t="shared" si="7"/>
        <v>15</v>
      </c>
    </row>
    <row r="29" spans="1:19" x14ac:dyDescent="0.3">
      <c r="A29" s="63" t="s">
        <v>1191</v>
      </c>
      <c r="B29" s="64">
        <f>VLOOKUP($A29,'Return Data'!$B$7:$R$2292,3,0)</f>
        <v>44477</v>
      </c>
      <c r="C29" s="65">
        <f>VLOOKUP($A29,'Return Data'!$B$7:$R$2292,4,0)</f>
        <v>765.95039999999995</v>
      </c>
      <c r="D29" s="65">
        <f>VLOOKUP($A29,'Return Data'!$B$7:$R$2292,10,0)</f>
        <v>12.935700000000001</v>
      </c>
      <c r="E29" s="66">
        <f t="shared" si="0"/>
        <v>14</v>
      </c>
      <c r="F29" s="65">
        <f>VLOOKUP($A29,'Return Data'!$B$7:$R$2292,11,0)</f>
        <v>23.9681</v>
      </c>
      <c r="G29" s="66">
        <f t="shared" si="11"/>
        <v>23</v>
      </c>
      <c r="H29" s="65">
        <f>VLOOKUP($A29,'Return Data'!$B$7:$R$2292,12,0)</f>
        <v>34.331600000000002</v>
      </c>
      <c r="I29" s="66">
        <f t="shared" si="12"/>
        <v>23</v>
      </c>
      <c r="J29" s="65">
        <f>VLOOKUP($A29,'Return Data'!$B$7:$R$2292,13,0)</f>
        <v>68.616699999999994</v>
      </c>
      <c r="K29" s="66">
        <f t="shared" si="8"/>
        <v>21</v>
      </c>
      <c r="L29" s="65">
        <f>VLOOKUP($A29,'Return Data'!$B$7:$R$2292,17,0)</f>
        <v>30.948699999999999</v>
      </c>
      <c r="M29" s="66">
        <f>RANK(L29,L$8:L$33,0)</f>
        <v>23</v>
      </c>
      <c r="N29" s="65">
        <f>VLOOKUP($A29,'Return Data'!$B$7:$R$2292,14,0)</f>
        <v>20.668600000000001</v>
      </c>
      <c r="O29" s="66">
        <f>RANK(N29,N$8:N$33,0)</f>
        <v>22</v>
      </c>
      <c r="P29" s="65">
        <f>VLOOKUP($A29,'Return Data'!$B$7:$R$2292,15,0)</f>
        <v>12.244</v>
      </c>
      <c r="Q29" s="66">
        <f>RANK(P29,P$8:P$33,0)</f>
        <v>21</v>
      </c>
      <c r="R29" s="65">
        <f>VLOOKUP($A29,'Return Data'!$B$7:$R$2292,16,0)</f>
        <v>18.428799999999999</v>
      </c>
      <c r="S29" s="67">
        <f t="shared" si="7"/>
        <v>22</v>
      </c>
    </row>
    <row r="30" spans="1:19" x14ac:dyDescent="0.3">
      <c r="A30" s="63" t="s">
        <v>1193</v>
      </c>
      <c r="B30" s="64">
        <f>VLOOKUP($A30,'Return Data'!$B$7:$R$2292,3,0)</f>
        <v>44477</v>
      </c>
      <c r="C30" s="65">
        <f>VLOOKUP($A30,'Return Data'!$B$7:$R$2292,4,0)</f>
        <v>269.245</v>
      </c>
      <c r="D30" s="65">
        <f>VLOOKUP($A30,'Return Data'!$B$7:$R$2292,10,0)</f>
        <v>13.073499999999999</v>
      </c>
      <c r="E30" s="66">
        <f t="shared" si="0"/>
        <v>12</v>
      </c>
      <c r="F30" s="65">
        <f>VLOOKUP($A30,'Return Data'!$B$7:$R$2292,11,0)</f>
        <v>24.821899999999999</v>
      </c>
      <c r="G30" s="66">
        <f t="shared" si="11"/>
        <v>21</v>
      </c>
      <c r="H30" s="65">
        <f>VLOOKUP($A30,'Return Data'!$B$7:$R$2292,12,0)</f>
        <v>35.428699999999999</v>
      </c>
      <c r="I30" s="66">
        <f t="shared" si="12"/>
        <v>21</v>
      </c>
      <c r="J30" s="65">
        <f>VLOOKUP($A30,'Return Data'!$B$7:$R$2292,13,0)</f>
        <v>69.317899999999995</v>
      </c>
      <c r="K30" s="66">
        <f t="shared" si="8"/>
        <v>19</v>
      </c>
      <c r="L30" s="65">
        <f>VLOOKUP($A30,'Return Data'!$B$7:$R$2292,17,0)</f>
        <v>38.1982</v>
      </c>
      <c r="M30" s="66">
        <f>RANK(L30,L$8:L$33,0)</f>
        <v>14</v>
      </c>
      <c r="N30" s="65">
        <f>VLOOKUP($A30,'Return Data'!$B$7:$R$2292,14,0)</f>
        <v>30.424600000000002</v>
      </c>
      <c r="O30" s="66">
        <f>RANK(N30,N$8:N$33,0)</f>
        <v>7</v>
      </c>
      <c r="P30" s="65">
        <f>VLOOKUP($A30,'Return Data'!$B$7:$R$2292,15,0)</f>
        <v>18.1052</v>
      </c>
      <c r="Q30" s="66">
        <f>RANK(P30,P$8:P$33,0)</f>
        <v>8</v>
      </c>
      <c r="R30" s="65">
        <f>VLOOKUP($A30,'Return Data'!$B$7:$R$2292,16,0)</f>
        <v>21.3521</v>
      </c>
      <c r="S30" s="67">
        <f t="shared" si="7"/>
        <v>12</v>
      </c>
    </row>
    <row r="31" spans="1:19" x14ac:dyDescent="0.3">
      <c r="A31" s="63" t="s">
        <v>1194</v>
      </c>
      <c r="B31" s="64">
        <f>VLOOKUP($A31,'Return Data'!$B$7:$R$2292,3,0)</f>
        <v>44477</v>
      </c>
      <c r="C31" s="65">
        <f>VLOOKUP($A31,'Return Data'!$B$7:$R$2292,4,0)</f>
        <v>80.17</v>
      </c>
      <c r="D31" s="65">
        <f>VLOOKUP($A31,'Return Data'!$B$7:$R$2292,10,0)</f>
        <v>11.347200000000001</v>
      </c>
      <c r="E31" s="66">
        <f t="shared" si="0"/>
        <v>24</v>
      </c>
      <c r="F31" s="65">
        <f>VLOOKUP($A31,'Return Data'!$B$7:$R$2292,11,0)</f>
        <v>22.322199999999999</v>
      </c>
      <c r="G31" s="66">
        <f t="shared" si="11"/>
        <v>26</v>
      </c>
      <c r="H31" s="65">
        <f>VLOOKUP($A31,'Return Data'!$B$7:$R$2292,12,0)</f>
        <v>34.581200000000003</v>
      </c>
      <c r="I31" s="66">
        <f t="shared" si="12"/>
        <v>22</v>
      </c>
      <c r="J31" s="65">
        <f>VLOOKUP($A31,'Return Data'!$B$7:$R$2292,13,0)</f>
        <v>60.9193</v>
      </c>
      <c r="K31" s="66">
        <f t="shared" si="8"/>
        <v>23</v>
      </c>
      <c r="L31" s="65">
        <f>VLOOKUP($A31,'Return Data'!$B$7:$R$2292,17,0)</f>
        <v>38.465800000000002</v>
      </c>
      <c r="M31" s="66">
        <f>RANK(L31,L$8:L$33,0)</f>
        <v>13</v>
      </c>
      <c r="N31" s="65">
        <f>VLOOKUP($A31,'Return Data'!$B$7:$R$2292,14,0)</f>
        <v>25.585899999999999</v>
      </c>
      <c r="O31" s="66">
        <f>RANK(N31,N$8:N$33,0)</f>
        <v>15</v>
      </c>
      <c r="P31" s="65">
        <f>VLOOKUP($A31,'Return Data'!$B$7:$R$2292,15,0)</f>
        <v>17.170300000000001</v>
      </c>
      <c r="Q31" s="66">
        <f>RANK(P31,P$8:P$33,0)</f>
        <v>11</v>
      </c>
      <c r="R31" s="65">
        <f>VLOOKUP($A31,'Return Data'!$B$7:$R$2292,16,0)</f>
        <v>18.783100000000001</v>
      </c>
      <c r="S31" s="67">
        <f t="shared" si="7"/>
        <v>20</v>
      </c>
    </row>
    <row r="32" spans="1:19" x14ac:dyDescent="0.3">
      <c r="A32" s="63" t="s">
        <v>1196</v>
      </c>
      <c r="B32" s="64">
        <f>VLOOKUP($A32,'Return Data'!$B$7:$R$2292,3,0)</f>
        <v>44477</v>
      </c>
      <c r="C32" s="65">
        <f>VLOOKUP($A32,'Return Data'!$B$7:$R$2292,4,0)</f>
        <v>29.11</v>
      </c>
      <c r="D32" s="65">
        <f>VLOOKUP($A32,'Return Data'!$B$7:$R$2292,10,0)</f>
        <v>14.968400000000001</v>
      </c>
      <c r="E32" s="66">
        <f t="shared" si="0"/>
        <v>8</v>
      </c>
      <c r="F32" s="65">
        <f>VLOOKUP($A32,'Return Data'!$B$7:$R$2292,11,0)</f>
        <v>32.740499999999997</v>
      </c>
      <c r="G32" s="66">
        <f t="shared" si="11"/>
        <v>6</v>
      </c>
      <c r="H32" s="65">
        <f>VLOOKUP($A32,'Return Data'!$B$7:$R$2292,12,0)</f>
        <v>46.8718</v>
      </c>
      <c r="I32" s="66">
        <f t="shared" si="12"/>
        <v>2</v>
      </c>
      <c r="J32" s="65"/>
      <c r="K32" s="66"/>
      <c r="L32" s="65"/>
      <c r="M32" s="66"/>
      <c r="N32" s="65"/>
      <c r="O32" s="66"/>
      <c r="P32" s="65"/>
      <c r="Q32" s="66"/>
      <c r="R32" s="65">
        <f>VLOOKUP($A32,'Return Data'!$B$7:$R$2292,16,0)</f>
        <v>99.669200000000004</v>
      </c>
      <c r="S32" s="67">
        <f t="shared" si="7"/>
        <v>1</v>
      </c>
    </row>
    <row r="33" spans="1:19" x14ac:dyDescent="0.3">
      <c r="A33" s="63" t="s">
        <v>1939</v>
      </c>
      <c r="B33" s="64">
        <f>VLOOKUP($A33,'Return Data'!$B$7:$R$2292,3,0)</f>
        <v>44477</v>
      </c>
      <c r="C33" s="65">
        <f>VLOOKUP($A33,'Return Data'!$B$7:$R$2292,4,0)</f>
        <v>204.47139999999999</v>
      </c>
      <c r="D33" s="65">
        <f>VLOOKUP($A33,'Return Data'!$B$7:$R$2292,10,0)</f>
        <v>13.9512</v>
      </c>
      <c r="E33" s="66">
        <f t="shared" si="0"/>
        <v>10</v>
      </c>
      <c r="F33" s="65">
        <f>VLOOKUP($A33,'Return Data'!$B$7:$R$2292,11,0)</f>
        <v>27.195599999999999</v>
      </c>
      <c r="G33" s="66">
        <f t="shared" si="11"/>
        <v>15</v>
      </c>
      <c r="H33" s="65">
        <f>VLOOKUP($A33,'Return Data'!$B$7:$R$2292,12,0)</f>
        <v>36.933700000000002</v>
      </c>
      <c r="I33" s="66">
        <f t="shared" si="12"/>
        <v>18</v>
      </c>
      <c r="J33" s="65">
        <f>VLOOKUP($A33,'Return Data'!$B$7:$R$2292,13,0)</f>
        <v>73.390299999999996</v>
      </c>
      <c r="K33" s="66">
        <f>RANK(J33,J$8:J$33,0)</f>
        <v>15</v>
      </c>
      <c r="L33" s="65">
        <f>VLOOKUP($A33,'Return Data'!$B$7:$R$2292,17,0)</f>
        <v>43.735599999999998</v>
      </c>
      <c r="M33" s="66">
        <f>RANK(L33,L$8:L$33,0)</f>
        <v>6</v>
      </c>
      <c r="N33" s="65">
        <f>VLOOKUP($A33,'Return Data'!$B$7:$R$2292,14,0)</f>
        <v>29.2546</v>
      </c>
      <c r="O33" s="66">
        <f>RANK(N33,N$8:N$33,0)</f>
        <v>11</v>
      </c>
      <c r="P33" s="65">
        <f>VLOOKUP($A33,'Return Data'!$B$7:$R$2292,15,0)</f>
        <v>15.968500000000001</v>
      </c>
      <c r="Q33" s="66">
        <f>RANK(P33,P$8:P$33,0)</f>
        <v>16</v>
      </c>
      <c r="R33" s="65">
        <f>VLOOKUP($A33,'Return Data'!$B$7:$R$2292,16,0)</f>
        <v>21.764800000000001</v>
      </c>
      <c r="S33" s="67">
        <f t="shared" si="7"/>
        <v>10</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13.895315384615389</v>
      </c>
      <c r="E35" s="74"/>
      <c r="F35" s="75">
        <f>AVERAGE(F8:F33)</f>
        <v>28.319930769230776</v>
      </c>
      <c r="G35" s="74"/>
      <c r="H35" s="75">
        <f>AVERAGE(H8:H33)</f>
        <v>40.184380769230771</v>
      </c>
      <c r="I35" s="74"/>
      <c r="J35" s="75">
        <f>AVERAGE(J8:J33)</f>
        <v>75.537392000000011</v>
      </c>
      <c r="K35" s="74"/>
      <c r="L35" s="75">
        <f>AVERAGE(L8:L33)</f>
        <v>40.807956521739136</v>
      </c>
      <c r="M35" s="74"/>
      <c r="N35" s="75">
        <f>AVERAGE(N8:N33)</f>
        <v>28.244990909090912</v>
      </c>
      <c r="O35" s="74"/>
      <c r="P35" s="75">
        <f>AVERAGE(P8:P33)</f>
        <v>17.474376190476193</v>
      </c>
      <c r="Q35" s="74"/>
      <c r="R35" s="75">
        <f>AVERAGE(R8:R33)</f>
        <v>24.839800000000004</v>
      </c>
      <c r="S35" s="76"/>
    </row>
    <row r="36" spans="1:19" x14ac:dyDescent="0.3">
      <c r="A36" s="73" t="s">
        <v>28</v>
      </c>
      <c r="B36" s="74"/>
      <c r="C36" s="74"/>
      <c r="D36" s="75">
        <f>MIN(D8:D33)</f>
        <v>10.6492</v>
      </c>
      <c r="E36" s="74"/>
      <c r="F36" s="75">
        <f>MIN(F8:F33)</f>
        <v>22.322199999999999</v>
      </c>
      <c r="G36" s="74"/>
      <c r="H36" s="75">
        <f>MIN(H8:H33)</f>
        <v>29.666399999999999</v>
      </c>
      <c r="I36" s="74"/>
      <c r="J36" s="75">
        <f>MIN(J8:J33)</f>
        <v>56.0867</v>
      </c>
      <c r="K36" s="74"/>
      <c r="L36" s="75">
        <f>MIN(L8:L33)</f>
        <v>30.948699999999999</v>
      </c>
      <c r="M36" s="74"/>
      <c r="N36" s="75">
        <f>MIN(N8:N33)</f>
        <v>20.668600000000001</v>
      </c>
      <c r="O36" s="74"/>
      <c r="P36" s="75">
        <f>MIN(P8:P33)</f>
        <v>12.244</v>
      </c>
      <c r="Q36" s="74"/>
      <c r="R36" s="75">
        <f>MIN(R8:R33)</f>
        <v>11.313599999999999</v>
      </c>
      <c r="S36" s="76"/>
    </row>
    <row r="37" spans="1:19" ht="15" thickBot="1" x14ac:dyDescent="0.35">
      <c r="A37" s="77" t="s">
        <v>29</v>
      </c>
      <c r="B37" s="78"/>
      <c r="C37" s="78"/>
      <c r="D37" s="79">
        <f>MAX(D8:D33)</f>
        <v>21.8323</v>
      </c>
      <c r="E37" s="78"/>
      <c r="F37" s="79">
        <f>MAX(F8:F33)</f>
        <v>36.005699999999997</v>
      </c>
      <c r="G37" s="78"/>
      <c r="H37" s="79">
        <f>MAX(H8:H33)</f>
        <v>53.205100000000002</v>
      </c>
      <c r="I37" s="78"/>
      <c r="J37" s="79">
        <f>MAX(J8:J33)</f>
        <v>94.23</v>
      </c>
      <c r="K37" s="78"/>
      <c r="L37" s="79">
        <f>MAX(L8:L33)</f>
        <v>63.650700000000001</v>
      </c>
      <c r="M37" s="78"/>
      <c r="N37" s="79">
        <f>MAX(N8:N33)</f>
        <v>40.960799999999999</v>
      </c>
      <c r="O37" s="78"/>
      <c r="P37" s="79">
        <f>MAX(P8:P33)</f>
        <v>22.4038</v>
      </c>
      <c r="Q37" s="78"/>
      <c r="R37" s="79">
        <f>MAX(R8:R33)</f>
        <v>99.669200000000004</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1148</v>
      </c>
      <c r="B8" s="64">
        <f>VLOOKUP($A8,'Return Data'!$B$7:$R$2292,3,0)</f>
        <v>44477</v>
      </c>
      <c r="C8" s="65">
        <f>VLOOKUP($A8,'Return Data'!$B$7:$R$2292,4,0)</f>
        <v>473.77</v>
      </c>
      <c r="D8" s="65">
        <f>VLOOKUP($A8,'Return Data'!$B$7:$R$2292,10,0)</f>
        <v>16.585899999999999</v>
      </c>
      <c r="E8" s="66">
        <f t="shared" ref="E8:E33" si="0">RANK(D8,D$8:D$33,0)</f>
        <v>5</v>
      </c>
      <c r="F8" s="65">
        <f>VLOOKUP($A8,'Return Data'!$B$7:$R$2292,11,0)</f>
        <v>31.8812</v>
      </c>
      <c r="G8" s="66">
        <f t="shared" ref="G8:G25" si="1">RANK(F8,F$8:F$33,0)</f>
        <v>5</v>
      </c>
      <c r="H8" s="65">
        <f>VLOOKUP($A8,'Return Data'!$B$7:$R$2292,12,0)</f>
        <v>42.277500000000003</v>
      </c>
      <c r="I8" s="66">
        <f t="shared" ref="I8:I25" si="2">RANK(H8,H$8:H$33,0)</f>
        <v>8</v>
      </c>
      <c r="J8" s="65">
        <f>VLOOKUP($A8,'Return Data'!$B$7:$R$2292,13,0)</f>
        <v>76.424400000000006</v>
      </c>
      <c r="K8" s="66">
        <f t="shared" ref="K8:K21" si="3">RANK(J8,J$8:J$33,0)</f>
        <v>10</v>
      </c>
      <c r="L8" s="65">
        <f>VLOOKUP($A8,'Return Data'!$B$7:$R$2292,17,0)</f>
        <v>35.692399999999999</v>
      </c>
      <c r="M8" s="66">
        <f t="shared" ref="M8:M21" si="4">RANK(L8,L$8:L$33,0)</f>
        <v>18</v>
      </c>
      <c r="N8" s="65">
        <f>VLOOKUP($A8,'Return Data'!$B$7:$R$2292,14,0)</f>
        <v>22.3095</v>
      </c>
      <c r="O8" s="66">
        <f t="shared" ref="O8:O20" si="5">RANK(N8,N$8:N$33,0)</f>
        <v>20</v>
      </c>
      <c r="P8" s="65">
        <f>VLOOKUP($A8,'Return Data'!$B$7:$R$2292,15,0)</f>
        <v>12.489699999999999</v>
      </c>
      <c r="Q8" s="66">
        <f t="shared" ref="Q8:Q16" si="6">RANK(P8,P$8:P$33,0)</f>
        <v>20</v>
      </c>
      <c r="R8" s="65">
        <f>VLOOKUP($A8,'Return Data'!$B$7:$R$2292,16,0)</f>
        <v>22.4788</v>
      </c>
      <c r="S8" s="67">
        <f t="shared" ref="S8:S33" si="7">RANK(R8,R$8:R$33,0)</f>
        <v>6</v>
      </c>
    </row>
    <row r="9" spans="1:20" x14ac:dyDescent="0.3">
      <c r="A9" s="63" t="s">
        <v>1151</v>
      </c>
      <c r="B9" s="64">
        <f>VLOOKUP($A9,'Return Data'!$B$7:$R$2292,3,0)</f>
        <v>44477</v>
      </c>
      <c r="C9" s="65">
        <f>VLOOKUP($A9,'Return Data'!$B$7:$R$2292,4,0)</f>
        <v>70.959999999999994</v>
      </c>
      <c r="D9" s="65">
        <f>VLOOKUP($A9,'Return Data'!$B$7:$R$2292,10,0)</f>
        <v>14.8964</v>
      </c>
      <c r="E9" s="66">
        <f t="shared" si="0"/>
        <v>7</v>
      </c>
      <c r="F9" s="65">
        <f>VLOOKUP($A9,'Return Data'!$B$7:$R$2292,11,0)</f>
        <v>28.132899999999999</v>
      </c>
      <c r="G9" s="66">
        <f t="shared" si="1"/>
        <v>11</v>
      </c>
      <c r="H9" s="65">
        <f>VLOOKUP($A9,'Return Data'!$B$7:$R$2292,12,0)</f>
        <v>36.4878</v>
      </c>
      <c r="I9" s="66">
        <f t="shared" si="2"/>
        <v>17</v>
      </c>
      <c r="J9" s="65">
        <f>VLOOKUP($A9,'Return Data'!$B$7:$R$2292,13,0)</f>
        <v>66.533699999999996</v>
      </c>
      <c r="K9" s="66">
        <f t="shared" si="3"/>
        <v>21</v>
      </c>
      <c r="L9" s="65">
        <f>VLOOKUP($A9,'Return Data'!$B$7:$R$2292,17,0)</f>
        <v>37.531399999999998</v>
      </c>
      <c r="M9" s="66">
        <f t="shared" si="4"/>
        <v>13</v>
      </c>
      <c r="N9" s="65">
        <f>VLOOKUP($A9,'Return Data'!$B$7:$R$2292,14,0)</f>
        <v>30.101299999999998</v>
      </c>
      <c r="O9" s="66">
        <f t="shared" si="5"/>
        <v>2</v>
      </c>
      <c r="P9" s="65">
        <f>VLOOKUP($A9,'Return Data'!$B$7:$R$2292,15,0)</f>
        <v>20.9026</v>
      </c>
      <c r="Q9" s="66">
        <f t="shared" si="6"/>
        <v>1</v>
      </c>
      <c r="R9" s="65">
        <f>VLOOKUP($A9,'Return Data'!$B$7:$R$2292,16,0)</f>
        <v>20.2136</v>
      </c>
      <c r="S9" s="67">
        <f t="shared" si="7"/>
        <v>9</v>
      </c>
    </row>
    <row r="10" spans="1:20" x14ac:dyDescent="0.3">
      <c r="A10" s="63" t="s">
        <v>1152</v>
      </c>
      <c r="B10" s="64">
        <f>VLOOKUP($A10,'Return Data'!$B$7:$R$2292,3,0)</f>
        <v>44477</v>
      </c>
      <c r="C10" s="65">
        <f>VLOOKUP($A10,'Return Data'!$B$7:$R$2292,4,0)</f>
        <v>17.670000000000002</v>
      </c>
      <c r="D10" s="65">
        <f>VLOOKUP($A10,'Return Data'!$B$7:$R$2292,10,0)</f>
        <v>17.564900000000002</v>
      </c>
      <c r="E10" s="66">
        <f t="shared" si="0"/>
        <v>3</v>
      </c>
      <c r="F10" s="65">
        <f>VLOOKUP($A10,'Return Data'!$B$7:$R$2292,11,0)</f>
        <v>35.402299999999997</v>
      </c>
      <c r="G10" s="66">
        <f t="shared" si="1"/>
        <v>1</v>
      </c>
      <c r="H10" s="65">
        <f>VLOOKUP($A10,'Return Data'!$B$7:$R$2292,12,0)</f>
        <v>45.3125</v>
      </c>
      <c r="I10" s="66">
        <f t="shared" si="2"/>
        <v>3</v>
      </c>
      <c r="J10" s="65">
        <f>VLOOKUP($A10,'Return Data'!$B$7:$R$2292,13,0)</f>
        <v>80.859800000000007</v>
      </c>
      <c r="K10" s="66">
        <f t="shared" si="3"/>
        <v>7</v>
      </c>
      <c r="L10" s="65">
        <f>VLOOKUP($A10,'Return Data'!$B$7:$R$2292,17,0)</f>
        <v>43.700400000000002</v>
      </c>
      <c r="M10" s="66">
        <f t="shared" si="4"/>
        <v>3</v>
      </c>
      <c r="N10" s="65">
        <f>VLOOKUP($A10,'Return Data'!$B$7:$R$2292,14,0)</f>
        <v>29.186199999999999</v>
      </c>
      <c r="O10" s="66">
        <f t="shared" si="5"/>
        <v>6</v>
      </c>
      <c r="P10" s="65">
        <f>VLOOKUP($A10,'Return Data'!$B$7:$R$2292,15,0)</f>
        <v>16.8628</v>
      </c>
      <c r="Q10" s="66">
        <f t="shared" si="6"/>
        <v>8</v>
      </c>
      <c r="R10" s="65">
        <f>VLOOKUP($A10,'Return Data'!$B$7:$R$2292,16,0)</f>
        <v>5.3021000000000003</v>
      </c>
      <c r="S10" s="67">
        <f t="shared" si="7"/>
        <v>26</v>
      </c>
    </row>
    <row r="11" spans="1:20" x14ac:dyDescent="0.3">
      <c r="A11" s="63" t="s">
        <v>1154</v>
      </c>
      <c r="B11" s="64">
        <f>VLOOKUP($A11,'Return Data'!$B$7:$R$2292,3,0)</f>
        <v>44477</v>
      </c>
      <c r="C11" s="65">
        <f>VLOOKUP($A11,'Return Data'!$B$7:$R$2292,4,0)</f>
        <v>59.637</v>
      </c>
      <c r="D11" s="65">
        <f>VLOOKUP($A11,'Return Data'!$B$7:$R$2292,10,0)</f>
        <v>11.481400000000001</v>
      </c>
      <c r="E11" s="66">
        <f t="shared" si="0"/>
        <v>20</v>
      </c>
      <c r="F11" s="65">
        <f>VLOOKUP($A11,'Return Data'!$B$7:$R$2292,11,0)</f>
        <v>24.9937</v>
      </c>
      <c r="G11" s="66">
        <f t="shared" si="1"/>
        <v>18</v>
      </c>
      <c r="H11" s="65">
        <f>VLOOKUP($A11,'Return Data'!$B$7:$R$2292,12,0)</f>
        <v>40.2498</v>
      </c>
      <c r="I11" s="66">
        <f t="shared" si="2"/>
        <v>11</v>
      </c>
      <c r="J11" s="65">
        <f>VLOOKUP($A11,'Return Data'!$B$7:$R$2292,13,0)</f>
        <v>72.961100000000002</v>
      </c>
      <c r="K11" s="66">
        <f t="shared" si="3"/>
        <v>14</v>
      </c>
      <c r="L11" s="65">
        <f>VLOOKUP($A11,'Return Data'!$B$7:$R$2292,17,0)</f>
        <v>39.869199999999999</v>
      </c>
      <c r="M11" s="66">
        <f t="shared" si="4"/>
        <v>9</v>
      </c>
      <c r="N11" s="65">
        <f>VLOOKUP($A11,'Return Data'!$B$7:$R$2292,14,0)</f>
        <v>27.754799999999999</v>
      </c>
      <c r="O11" s="66">
        <f t="shared" si="5"/>
        <v>11</v>
      </c>
      <c r="P11" s="65">
        <f>VLOOKUP($A11,'Return Data'!$B$7:$R$2292,15,0)</f>
        <v>15.812900000000001</v>
      </c>
      <c r="Q11" s="66">
        <f t="shared" si="6"/>
        <v>12</v>
      </c>
      <c r="R11" s="65">
        <f>VLOOKUP($A11,'Return Data'!$B$7:$R$2292,16,0)</f>
        <v>12.2552</v>
      </c>
      <c r="S11" s="67">
        <f t="shared" si="7"/>
        <v>24</v>
      </c>
    </row>
    <row r="12" spans="1:20" x14ac:dyDescent="0.3">
      <c r="A12" s="63" t="s">
        <v>1157</v>
      </c>
      <c r="B12" s="64">
        <f>VLOOKUP($A12,'Return Data'!$B$7:$R$2292,3,0)</f>
        <v>44477</v>
      </c>
      <c r="C12" s="65">
        <f>VLOOKUP($A12,'Return Data'!$B$7:$R$2292,4,0)</f>
        <v>95.885000000000005</v>
      </c>
      <c r="D12" s="65">
        <f>VLOOKUP($A12,'Return Data'!$B$7:$R$2292,10,0)</f>
        <v>10.7089</v>
      </c>
      <c r="E12" s="66">
        <f t="shared" si="0"/>
        <v>25</v>
      </c>
      <c r="F12" s="65">
        <f>VLOOKUP($A12,'Return Data'!$B$7:$R$2292,11,0)</f>
        <v>22.739100000000001</v>
      </c>
      <c r="G12" s="66">
        <f t="shared" si="1"/>
        <v>24</v>
      </c>
      <c r="H12" s="65">
        <f>VLOOKUP($A12,'Return Data'!$B$7:$R$2292,12,0)</f>
        <v>28.723700000000001</v>
      </c>
      <c r="I12" s="66">
        <f t="shared" si="2"/>
        <v>26</v>
      </c>
      <c r="J12" s="65">
        <f>VLOOKUP($A12,'Return Data'!$B$7:$R$2292,13,0)</f>
        <v>54.5685</v>
      </c>
      <c r="K12" s="66">
        <f t="shared" si="3"/>
        <v>25</v>
      </c>
      <c r="L12" s="65">
        <f>VLOOKUP($A12,'Return Data'!$B$7:$R$2292,17,0)</f>
        <v>34.781799999999997</v>
      </c>
      <c r="M12" s="66">
        <f t="shared" si="4"/>
        <v>19</v>
      </c>
      <c r="N12" s="65">
        <f>VLOOKUP($A12,'Return Data'!$B$7:$R$2292,14,0)</f>
        <v>26.6435</v>
      </c>
      <c r="O12" s="66">
        <f t="shared" si="5"/>
        <v>12</v>
      </c>
      <c r="P12" s="65">
        <f>VLOOKUP($A12,'Return Data'!$B$7:$R$2292,15,0)</f>
        <v>16.087599999999998</v>
      </c>
      <c r="Q12" s="66">
        <f t="shared" si="6"/>
        <v>11</v>
      </c>
      <c r="R12" s="65">
        <f>VLOOKUP($A12,'Return Data'!$B$7:$R$2292,16,0)</f>
        <v>16.371600000000001</v>
      </c>
      <c r="S12" s="67">
        <f t="shared" si="7"/>
        <v>17</v>
      </c>
    </row>
    <row r="13" spans="1:20" x14ac:dyDescent="0.3">
      <c r="A13" s="63" t="s">
        <v>1159</v>
      </c>
      <c r="B13" s="64">
        <f>VLOOKUP($A13,'Return Data'!$B$7:$R$2292,3,0)</f>
        <v>44477</v>
      </c>
      <c r="C13" s="65">
        <f>VLOOKUP($A13,'Return Data'!$B$7:$R$2292,4,0)</f>
        <v>51.564999999999998</v>
      </c>
      <c r="D13" s="65">
        <f>VLOOKUP($A13,'Return Data'!$B$7:$R$2292,10,0)</f>
        <v>12.454700000000001</v>
      </c>
      <c r="E13" s="66">
        <f t="shared" si="0"/>
        <v>15</v>
      </c>
      <c r="F13" s="65">
        <f>VLOOKUP($A13,'Return Data'!$B$7:$R$2292,11,0)</f>
        <v>28.2074</v>
      </c>
      <c r="G13" s="66">
        <f t="shared" si="1"/>
        <v>10</v>
      </c>
      <c r="H13" s="65">
        <f>VLOOKUP($A13,'Return Data'!$B$7:$R$2292,12,0)</f>
        <v>40.965000000000003</v>
      </c>
      <c r="I13" s="66">
        <f t="shared" si="2"/>
        <v>10</v>
      </c>
      <c r="J13" s="65">
        <f>VLOOKUP($A13,'Return Data'!$B$7:$R$2292,13,0)</f>
        <v>81.503</v>
      </c>
      <c r="K13" s="66">
        <f t="shared" si="3"/>
        <v>6</v>
      </c>
      <c r="L13" s="65">
        <f>VLOOKUP($A13,'Return Data'!$B$7:$R$2292,17,0)</f>
        <v>42.4116</v>
      </c>
      <c r="M13" s="66">
        <f t="shared" si="4"/>
        <v>6</v>
      </c>
      <c r="N13" s="65">
        <f>VLOOKUP($A13,'Return Data'!$B$7:$R$2292,14,0)</f>
        <v>28.931999999999999</v>
      </c>
      <c r="O13" s="66">
        <f t="shared" si="5"/>
        <v>7</v>
      </c>
      <c r="P13" s="65">
        <f>VLOOKUP($A13,'Return Data'!$B$7:$R$2292,15,0)</f>
        <v>18.096699999999998</v>
      </c>
      <c r="Q13" s="66">
        <f t="shared" si="6"/>
        <v>5</v>
      </c>
      <c r="R13" s="65">
        <f>VLOOKUP($A13,'Return Data'!$B$7:$R$2292,16,0)</f>
        <v>12.6265</v>
      </c>
      <c r="S13" s="67">
        <f t="shared" si="7"/>
        <v>22</v>
      </c>
    </row>
    <row r="14" spans="1:20" x14ac:dyDescent="0.3">
      <c r="A14" s="63" t="s">
        <v>1160</v>
      </c>
      <c r="B14" s="64">
        <f>VLOOKUP($A14,'Return Data'!$B$7:$R$2292,3,0)</f>
        <v>44477</v>
      </c>
      <c r="C14" s="65">
        <f>VLOOKUP($A14,'Return Data'!$B$7:$R$2292,4,0)</f>
        <v>1591.4991</v>
      </c>
      <c r="D14" s="65">
        <f>VLOOKUP($A14,'Return Data'!$B$7:$R$2292,10,0)</f>
        <v>12.7652</v>
      </c>
      <c r="E14" s="66">
        <f t="shared" si="0"/>
        <v>12</v>
      </c>
      <c r="F14" s="65">
        <f>VLOOKUP($A14,'Return Data'!$B$7:$R$2292,11,0)</f>
        <v>24.834599999999998</v>
      </c>
      <c r="G14" s="66">
        <f t="shared" si="1"/>
        <v>19</v>
      </c>
      <c r="H14" s="65">
        <f>VLOOKUP($A14,'Return Data'!$B$7:$R$2292,12,0)</f>
        <v>33.443600000000004</v>
      </c>
      <c r="I14" s="66">
        <f t="shared" si="2"/>
        <v>24</v>
      </c>
      <c r="J14" s="65">
        <f>VLOOKUP($A14,'Return Data'!$B$7:$R$2292,13,0)</f>
        <v>71.844999999999999</v>
      </c>
      <c r="K14" s="66">
        <f t="shared" si="3"/>
        <v>15</v>
      </c>
      <c r="L14" s="65">
        <f>VLOOKUP($A14,'Return Data'!$B$7:$R$2292,17,0)</f>
        <v>32.436300000000003</v>
      </c>
      <c r="M14" s="66">
        <f t="shared" si="4"/>
        <v>21</v>
      </c>
      <c r="N14" s="65">
        <f>VLOOKUP($A14,'Return Data'!$B$7:$R$2292,14,0)</f>
        <v>23.3367</v>
      </c>
      <c r="O14" s="66">
        <f t="shared" si="5"/>
        <v>18</v>
      </c>
      <c r="P14" s="65">
        <f>VLOOKUP($A14,'Return Data'!$B$7:$R$2292,15,0)</f>
        <v>14.546200000000001</v>
      </c>
      <c r="Q14" s="66">
        <f t="shared" si="6"/>
        <v>17</v>
      </c>
      <c r="R14" s="65">
        <f>VLOOKUP($A14,'Return Data'!$B$7:$R$2292,16,0)</f>
        <v>19.9497</v>
      </c>
      <c r="S14" s="67">
        <f t="shared" si="7"/>
        <v>10</v>
      </c>
    </row>
    <row r="15" spans="1:20" x14ac:dyDescent="0.3">
      <c r="A15" s="63" t="s">
        <v>1162</v>
      </c>
      <c r="B15" s="64">
        <f>VLOOKUP($A15,'Return Data'!$B$7:$R$2292,3,0)</f>
        <v>44477</v>
      </c>
      <c r="C15" s="65">
        <f>VLOOKUP($A15,'Return Data'!$B$7:$R$2292,4,0)</f>
        <v>93.715999999999994</v>
      </c>
      <c r="D15" s="65">
        <f>VLOOKUP($A15,'Return Data'!$B$7:$R$2292,10,0)</f>
        <v>11.878299999999999</v>
      </c>
      <c r="E15" s="66">
        <f t="shared" si="0"/>
        <v>19</v>
      </c>
      <c r="F15" s="65">
        <f>VLOOKUP($A15,'Return Data'!$B$7:$R$2292,11,0)</f>
        <v>24.996300000000002</v>
      </c>
      <c r="G15" s="66">
        <f t="shared" si="1"/>
        <v>17</v>
      </c>
      <c r="H15" s="65">
        <f>VLOOKUP($A15,'Return Data'!$B$7:$R$2292,12,0)</f>
        <v>37.320900000000002</v>
      </c>
      <c r="I15" s="66">
        <f t="shared" si="2"/>
        <v>16</v>
      </c>
      <c r="J15" s="65">
        <f>VLOOKUP($A15,'Return Data'!$B$7:$R$2292,13,0)</f>
        <v>71.055199999999999</v>
      </c>
      <c r="K15" s="66">
        <f t="shared" si="3"/>
        <v>17</v>
      </c>
      <c r="L15" s="65">
        <f>VLOOKUP($A15,'Return Data'!$B$7:$R$2292,17,0)</f>
        <v>36.853900000000003</v>
      </c>
      <c r="M15" s="66">
        <f t="shared" si="4"/>
        <v>14</v>
      </c>
      <c r="N15" s="65">
        <f>VLOOKUP($A15,'Return Data'!$B$7:$R$2292,14,0)</f>
        <v>24.204000000000001</v>
      </c>
      <c r="O15" s="66">
        <f t="shared" si="5"/>
        <v>17</v>
      </c>
      <c r="P15" s="65">
        <f>VLOOKUP($A15,'Return Data'!$B$7:$R$2292,15,0)</f>
        <v>15.011699999999999</v>
      </c>
      <c r="Q15" s="66">
        <f t="shared" si="6"/>
        <v>15</v>
      </c>
      <c r="R15" s="65">
        <f>VLOOKUP($A15,'Return Data'!$B$7:$R$2292,16,0)</f>
        <v>16.9407</v>
      </c>
      <c r="S15" s="67">
        <f t="shared" si="7"/>
        <v>14</v>
      </c>
    </row>
    <row r="16" spans="1:20" x14ac:dyDescent="0.3">
      <c r="A16" s="63" t="s">
        <v>1164</v>
      </c>
      <c r="B16" s="64">
        <f>VLOOKUP($A16,'Return Data'!$B$7:$R$2292,3,0)</f>
        <v>44477</v>
      </c>
      <c r="C16" s="65">
        <f>VLOOKUP($A16,'Return Data'!$B$7:$R$2292,4,0)</f>
        <v>165.36</v>
      </c>
      <c r="D16" s="65">
        <f>VLOOKUP($A16,'Return Data'!$B$7:$R$2292,10,0)</f>
        <v>11.114100000000001</v>
      </c>
      <c r="E16" s="66">
        <f t="shared" si="0"/>
        <v>24</v>
      </c>
      <c r="F16" s="65">
        <f>VLOOKUP($A16,'Return Data'!$B$7:$R$2292,11,0)</f>
        <v>27.474599999999999</v>
      </c>
      <c r="G16" s="66">
        <f t="shared" si="1"/>
        <v>13</v>
      </c>
      <c r="H16" s="65">
        <f>VLOOKUP($A16,'Return Data'!$B$7:$R$2292,12,0)</f>
        <v>38.330300000000001</v>
      </c>
      <c r="I16" s="66">
        <f t="shared" si="2"/>
        <v>15</v>
      </c>
      <c r="J16" s="65">
        <f>VLOOKUP($A16,'Return Data'!$B$7:$R$2292,13,0)</f>
        <v>76.346400000000003</v>
      </c>
      <c r="K16" s="66">
        <f t="shared" si="3"/>
        <v>11</v>
      </c>
      <c r="L16" s="65">
        <f>VLOOKUP($A16,'Return Data'!$B$7:$R$2292,17,0)</f>
        <v>36.108499999999999</v>
      </c>
      <c r="M16" s="66">
        <f t="shared" si="4"/>
        <v>16</v>
      </c>
      <c r="N16" s="65">
        <f>VLOOKUP($A16,'Return Data'!$B$7:$R$2292,14,0)</f>
        <v>24.339200000000002</v>
      </c>
      <c r="O16" s="66">
        <f t="shared" si="5"/>
        <v>16</v>
      </c>
      <c r="P16" s="65">
        <f>VLOOKUP($A16,'Return Data'!$B$7:$R$2292,15,0)</f>
        <v>15.472899999999999</v>
      </c>
      <c r="Q16" s="66">
        <f t="shared" si="6"/>
        <v>14</v>
      </c>
      <c r="R16" s="65">
        <f>VLOOKUP($A16,'Return Data'!$B$7:$R$2292,16,0)</f>
        <v>17.993400000000001</v>
      </c>
      <c r="S16" s="67">
        <f t="shared" si="7"/>
        <v>12</v>
      </c>
    </row>
    <row r="17" spans="1:19" x14ac:dyDescent="0.3">
      <c r="A17" s="63" t="s">
        <v>1166</v>
      </c>
      <c r="B17" s="64">
        <f>VLOOKUP($A17,'Return Data'!$B$7:$R$2292,3,0)</f>
        <v>44477</v>
      </c>
      <c r="C17" s="65">
        <f>VLOOKUP($A17,'Return Data'!$B$7:$R$2292,4,0)</f>
        <v>18.309999999999999</v>
      </c>
      <c r="D17" s="65">
        <f>VLOOKUP($A17,'Return Data'!$B$7:$R$2292,10,0)</f>
        <v>14.366</v>
      </c>
      <c r="E17" s="66">
        <f t="shared" si="0"/>
        <v>9</v>
      </c>
      <c r="F17" s="65">
        <f>VLOOKUP($A17,'Return Data'!$B$7:$R$2292,11,0)</f>
        <v>26.363</v>
      </c>
      <c r="G17" s="66">
        <f t="shared" si="1"/>
        <v>16</v>
      </c>
      <c r="H17" s="65">
        <f>VLOOKUP($A17,'Return Data'!$B$7:$R$2292,12,0)</f>
        <v>35.529200000000003</v>
      </c>
      <c r="I17" s="66">
        <f t="shared" si="2"/>
        <v>19</v>
      </c>
      <c r="J17" s="65">
        <f>VLOOKUP($A17,'Return Data'!$B$7:$R$2292,13,0)</f>
        <v>68.9114</v>
      </c>
      <c r="K17" s="66">
        <f t="shared" si="3"/>
        <v>18</v>
      </c>
      <c r="L17" s="65">
        <f>VLOOKUP($A17,'Return Data'!$B$7:$R$2292,17,0)</f>
        <v>36.087699999999998</v>
      </c>
      <c r="M17" s="66">
        <f t="shared" si="4"/>
        <v>17</v>
      </c>
      <c r="N17" s="65">
        <f>VLOOKUP($A17,'Return Data'!$B$7:$R$2292,14,0)</f>
        <v>22.850100000000001</v>
      </c>
      <c r="O17" s="66">
        <f t="shared" si="5"/>
        <v>19</v>
      </c>
      <c r="P17" s="65"/>
      <c r="Q17" s="66"/>
      <c r="R17" s="65">
        <f>VLOOKUP($A17,'Return Data'!$B$7:$R$2292,16,0)</f>
        <v>13.721399999999999</v>
      </c>
      <c r="S17" s="67">
        <f t="shared" si="7"/>
        <v>20</v>
      </c>
    </row>
    <row r="18" spans="1:19" x14ac:dyDescent="0.3">
      <c r="A18" s="63" t="s">
        <v>1168</v>
      </c>
      <c r="B18" s="64">
        <f>VLOOKUP($A18,'Return Data'!$B$7:$R$2292,3,0)</f>
        <v>44477</v>
      </c>
      <c r="C18" s="65">
        <f>VLOOKUP($A18,'Return Data'!$B$7:$R$2292,4,0)</f>
        <v>88.23</v>
      </c>
      <c r="D18" s="65">
        <f>VLOOKUP($A18,'Return Data'!$B$7:$R$2292,10,0)</f>
        <v>11.1629</v>
      </c>
      <c r="E18" s="66">
        <f t="shared" si="0"/>
        <v>23</v>
      </c>
      <c r="F18" s="65">
        <f>VLOOKUP($A18,'Return Data'!$B$7:$R$2292,11,0)</f>
        <v>26.385899999999999</v>
      </c>
      <c r="G18" s="66">
        <f t="shared" si="1"/>
        <v>15</v>
      </c>
      <c r="H18" s="65">
        <f>VLOOKUP($A18,'Return Data'!$B$7:$R$2292,12,0)</f>
        <v>34.251399999999997</v>
      </c>
      <c r="I18" s="66">
        <f t="shared" si="2"/>
        <v>20</v>
      </c>
      <c r="J18" s="65">
        <f>VLOOKUP($A18,'Return Data'!$B$7:$R$2292,13,0)</f>
        <v>64.669700000000006</v>
      </c>
      <c r="K18" s="66">
        <f t="shared" si="3"/>
        <v>22</v>
      </c>
      <c r="L18" s="65">
        <f>VLOOKUP($A18,'Return Data'!$B$7:$R$2292,17,0)</f>
        <v>38.205599999999997</v>
      </c>
      <c r="M18" s="66">
        <f t="shared" si="4"/>
        <v>11</v>
      </c>
      <c r="N18" s="65">
        <f>VLOOKUP($A18,'Return Data'!$B$7:$R$2292,14,0)</f>
        <v>26.343399999999999</v>
      </c>
      <c r="O18" s="66">
        <f t="shared" si="5"/>
        <v>13</v>
      </c>
      <c r="P18" s="65">
        <f>VLOOKUP($A18,'Return Data'!$B$7:$R$2292,15,0)</f>
        <v>17.571100000000001</v>
      </c>
      <c r="Q18" s="66">
        <f>RANK(P18,P$8:P$33,0)</f>
        <v>7</v>
      </c>
      <c r="R18" s="65">
        <f>VLOOKUP($A18,'Return Data'!$B$7:$R$2292,16,0)</f>
        <v>16.223800000000001</v>
      </c>
      <c r="S18" s="67">
        <f t="shared" si="7"/>
        <v>18</v>
      </c>
    </row>
    <row r="19" spans="1:19" x14ac:dyDescent="0.3">
      <c r="A19" s="63" t="s">
        <v>1170</v>
      </c>
      <c r="B19" s="64">
        <f>VLOOKUP($A19,'Return Data'!$B$7:$R$2292,3,0)</f>
        <v>44477</v>
      </c>
      <c r="C19" s="65">
        <f>VLOOKUP($A19,'Return Data'!$B$7:$R$2292,4,0)</f>
        <v>72.938000000000002</v>
      </c>
      <c r="D19" s="65">
        <f>VLOOKUP($A19,'Return Data'!$B$7:$R$2292,10,0)</f>
        <v>11.4085</v>
      </c>
      <c r="E19" s="66">
        <f t="shared" si="0"/>
        <v>21</v>
      </c>
      <c r="F19" s="65">
        <f>VLOOKUP($A19,'Return Data'!$B$7:$R$2292,11,0)</f>
        <v>24.141300000000001</v>
      </c>
      <c r="G19" s="66">
        <f t="shared" si="1"/>
        <v>20</v>
      </c>
      <c r="H19" s="65">
        <f>VLOOKUP($A19,'Return Data'!$B$7:$R$2292,12,0)</f>
        <v>39.685200000000002</v>
      </c>
      <c r="I19" s="66">
        <f t="shared" si="2"/>
        <v>12</v>
      </c>
      <c r="J19" s="65">
        <f>VLOOKUP($A19,'Return Data'!$B$7:$R$2292,13,0)</f>
        <v>76.8108</v>
      </c>
      <c r="K19" s="66">
        <f t="shared" si="3"/>
        <v>9</v>
      </c>
      <c r="L19" s="65">
        <f>VLOOKUP($A19,'Return Data'!$B$7:$R$2292,17,0)</f>
        <v>40.378799999999998</v>
      </c>
      <c r="M19" s="66">
        <f t="shared" si="4"/>
        <v>8</v>
      </c>
      <c r="N19" s="65">
        <f>VLOOKUP($A19,'Return Data'!$B$7:$R$2292,14,0)</f>
        <v>29.383500000000002</v>
      </c>
      <c r="O19" s="66">
        <f t="shared" si="5"/>
        <v>5</v>
      </c>
      <c r="P19" s="65">
        <f>VLOOKUP($A19,'Return Data'!$B$7:$R$2292,15,0)</f>
        <v>17.747</v>
      </c>
      <c r="Q19" s="66">
        <f>RANK(P19,P$8:P$33,0)</f>
        <v>6</v>
      </c>
      <c r="R19" s="65">
        <f>VLOOKUP($A19,'Return Data'!$B$7:$R$2292,16,0)</f>
        <v>14.647</v>
      </c>
      <c r="S19" s="67">
        <f t="shared" si="7"/>
        <v>19</v>
      </c>
    </row>
    <row r="20" spans="1:19" x14ac:dyDescent="0.3">
      <c r="A20" s="63" t="s">
        <v>1173</v>
      </c>
      <c r="B20" s="64">
        <f>VLOOKUP($A20,'Return Data'!$B$7:$R$2292,3,0)</f>
        <v>44477</v>
      </c>
      <c r="C20" s="65">
        <f>VLOOKUP($A20,'Return Data'!$B$7:$R$2292,4,0)</f>
        <v>217.33</v>
      </c>
      <c r="D20" s="65">
        <f>VLOOKUP($A20,'Return Data'!$B$7:$R$2292,10,0)</f>
        <v>12.321099999999999</v>
      </c>
      <c r="E20" s="66">
        <f t="shared" si="0"/>
        <v>17</v>
      </c>
      <c r="F20" s="65">
        <f>VLOOKUP($A20,'Return Data'!$B$7:$R$2292,11,0)</f>
        <v>22.177900000000001</v>
      </c>
      <c r="G20" s="66">
        <f t="shared" si="1"/>
        <v>25</v>
      </c>
      <c r="H20" s="65">
        <f>VLOOKUP($A20,'Return Data'!$B$7:$R$2292,12,0)</f>
        <v>32.1798</v>
      </c>
      <c r="I20" s="66">
        <f t="shared" si="2"/>
        <v>25</v>
      </c>
      <c r="J20" s="65">
        <f>VLOOKUP($A20,'Return Data'!$B$7:$R$2292,13,0)</f>
        <v>58.2423</v>
      </c>
      <c r="K20" s="66">
        <f t="shared" si="3"/>
        <v>24</v>
      </c>
      <c r="L20" s="65">
        <f>VLOOKUP($A20,'Return Data'!$B$7:$R$2292,17,0)</f>
        <v>32.676699999999997</v>
      </c>
      <c r="M20" s="66">
        <f t="shared" si="4"/>
        <v>20</v>
      </c>
      <c r="N20" s="65">
        <f>VLOOKUP($A20,'Return Data'!$B$7:$R$2292,14,0)</f>
        <v>20.8993</v>
      </c>
      <c r="O20" s="66">
        <f t="shared" si="5"/>
        <v>21</v>
      </c>
      <c r="P20" s="65">
        <f>VLOOKUP($A20,'Return Data'!$B$7:$R$2292,15,0)</f>
        <v>15.473699999999999</v>
      </c>
      <c r="Q20" s="66">
        <f>RANK(P20,P$8:P$33,0)</f>
        <v>13</v>
      </c>
      <c r="R20" s="65">
        <f>VLOOKUP($A20,'Return Data'!$B$7:$R$2292,16,0)</f>
        <v>19.632999999999999</v>
      </c>
      <c r="S20" s="67">
        <f t="shared" si="7"/>
        <v>11</v>
      </c>
    </row>
    <row r="21" spans="1:19" x14ac:dyDescent="0.3">
      <c r="A21" s="63" t="s">
        <v>1175</v>
      </c>
      <c r="B21" s="64">
        <f>VLOOKUP($A21,'Return Data'!$B$7:$R$2292,3,0)</f>
        <v>44477</v>
      </c>
      <c r="C21" s="65">
        <f>VLOOKUP($A21,'Return Data'!$B$7:$R$2292,4,0)</f>
        <v>17.794699999999999</v>
      </c>
      <c r="D21" s="65">
        <f>VLOOKUP($A21,'Return Data'!$B$7:$R$2292,10,0)</f>
        <v>12.391400000000001</v>
      </c>
      <c r="E21" s="66">
        <f t="shared" si="0"/>
        <v>16</v>
      </c>
      <c r="F21" s="65">
        <f>VLOOKUP($A21,'Return Data'!$B$7:$R$2292,11,0)</f>
        <v>28.9191</v>
      </c>
      <c r="G21" s="66">
        <f t="shared" si="1"/>
        <v>9</v>
      </c>
      <c r="H21" s="65">
        <f>VLOOKUP($A21,'Return Data'!$B$7:$R$2292,12,0)</f>
        <v>44.04</v>
      </c>
      <c r="I21" s="66">
        <f t="shared" si="2"/>
        <v>4</v>
      </c>
      <c r="J21" s="65">
        <f>VLOOKUP($A21,'Return Data'!$B$7:$R$2292,13,0)</f>
        <v>78.348299999999995</v>
      </c>
      <c r="K21" s="66">
        <f t="shared" si="3"/>
        <v>8</v>
      </c>
      <c r="L21" s="65">
        <f>VLOOKUP($A21,'Return Data'!$B$7:$R$2292,17,0)</f>
        <v>39.155000000000001</v>
      </c>
      <c r="M21" s="66">
        <f t="shared" si="4"/>
        <v>10</v>
      </c>
      <c r="N21" s="65"/>
      <c r="O21" s="66"/>
      <c r="P21" s="65"/>
      <c r="Q21" s="66"/>
      <c r="R21" s="65">
        <f>VLOOKUP($A21,'Return Data'!$B$7:$R$2292,16,0)</f>
        <v>16.902000000000001</v>
      </c>
      <c r="S21" s="67">
        <f t="shared" si="7"/>
        <v>15</v>
      </c>
    </row>
    <row r="22" spans="1:19" x14ac:dyDescent="0.3">
      <c r="A22" s="63" t="s">
        <v>1177</v>
      </c>
      <c r="B22" s="64">
        <f>VLOOKUP($A22,'Return Data'!$B$7:$R$2292,3,0)</f>
        <v>44477</v>
      </c>
      <c r="C22" s="65">
        <f>VLOOKUP($A22,'Return Data'!$B$7:$R$2292,4,0)</f>
        <v>21.106999999999999</v>
      </c>
      <c r="D22" s="65">
        <f>VLOOKUP($A22,'Return Data'!$B$7:$R$2292,10,0)</f>
        <v>12.944100000000001</v>
      </c>
      <c r="E22" s="66">
        <f t="shared" si="0"/>
        <v>11</v>
      </c>
      <c r="F22" s="65">
        <f>VLOOKUP($A22,'Return Data'!$B$7:$R$2292,11,0)</f>
        <v>27.650400000000001</v>
      </c>
      <c r="G22" s="66">
        <f t="shared" si="1"/>
        <v>12</v>
      </c>
      <c r="H22" s="65">
        <f>VLOOKUP($A22,'Return Data'!$B$7:$R$2292,12,0)</f>
        <v>42.067700000000002</v>
      </c>
      <c r="I22" s="66">
        <f t="shared" si="2"/>
        <v>9</v>
      </c>
      <c r="J22" s="65">
        <f>VLOOKUP($A22,'Return Data'!$B$7:$R$2292,13,0)</f>
        <v>83.3797</v>
      </c>
      <c r="K22" s="66">
        <f t="shared" ref="K22" si="8">RANK(J22,J$8:J$33,0)</f>
        <v>2</v>
      </c>
      <c r="L22" s="65"/>
      <c r="M22" s="66"/>
      <c r="N22" s="65"/>
      <c r="O22" s="66"/>
      <c r="P22" s="65"/>
      <c r="Q22" s="66"/>
      <c r="R22" s="65">
        <f>VLOOKUP($A22,'Return Data'!$B$7:$R$2292,16,0)</f>
        <v>40.491599999999998</v>
      </c>
      <c r="S22" s="67">
        <f t="shared" si="7"/>
        <v>2</v>
      </c>
    </row>
    <row r="23" spans="1:19" x14ac:dyDescent="0.3">
      <c r="A23" s="63" t="s">
        <v>1179</v>
      </c>
      <c r="B23" s="64">
        <f>VLOOKUP($A23,'Return Data'!$B$7:$R$2292,3,0)</f>
        <v>44477</v>
      </c>
      <c r="C23" s="65">
        <f>VLOOKUP($A23,'Return Data'!$B$7:$R$2292,4,0)</f>
        <v>43.592799999999997</v>
      </c>
      <c r="D23" s="65">
        <f>VLOOKUP($A23,'Return Data'!$B$7:$R$2292,10,0)</f>
        <v>21.456800000000001</v>
      </c>
      <c r="E23" s="66">
        <f t="shared" si="0"/>
        <v>1</v>
      </c>
      <c r="F23" s="65">
        <f>VLOOKUP($A23,'Return Data'!$B$7:$R$2292,11,0)</f>
        <v>32.036999999999999</v>
      </c>
      <c r="G23" s="66">
        <f t="shared" si="1"/>
        <v>4</v>
      </c>
      <c r="H23" s="65">
        <f>VLOOKUP($A23,'Return Data'!$B$7:$R$2292,12,0)</f>
        <v>42.630299999999998</v>
      </c>
      <c r="I23" s="66">
        <f t="shared" si="2"/>
        <v>7</v>
      </c>
      <c r="J23" s="65">
        <f>VLOOKUP($A23,'Return Data'!$B$7:$R$2292,13,0)</f>
        <v>75.303100000000001</v>
      </c>
      <c r="K23" s="66">
        <f t="shared" ref="K23:K31" si="9">RANK(J23,J$8:J$33,0)</f>
        <v>13</v>
      </c>
      <c r="L23" s="65">
        <f>VLOOKUP($A23,'Return Data'!$B$7:$R$2292,17,0)</f>
        <v>31.8887</v>
      </c>
      <c r="M23" s="66">
        <f>RANK(L23,L$8:L$33,0)</f>
        <v>22</v>
      </c>
      <c r="N23" s="65">
        <f>VLOOKUP($A23,'Return Data'!$B$7:$R$2292,14,0)</f>
        <v>25.351099999999999</v>
      </c>
      <c r="O23" s="66">
        <f>RANK(N23,N$8:N$33,0)</f>
        <v>14</v>
      </c>
      <c r="P23" s="65">
        <f>VLOOKUP($A23,'Return Data'!$B$7:$R$2292,15,0)</f>
        <v>12.8139</v>
      </c>
      <c r="Q23" s="66">
        <f>RANK(P23,P$8:P$33,0)</f>
        <v>19</v>
      </c>
      <c r="R23" s="65">
        <f>VLOOKUP($A23,'Return Data'!$B$7:$R$2292,16,0)</f>
        <v>21.3002</v>
      </c>
      <c r="S23" s="67">
        <f t="shared" si="7"/>
        <v>7</v>
      </c>
    </row>
    <row r="24" spans="1:19" x14ac:dyDescent="0.3">
      <c r="A24" s="63" t="s">
        <v>1180</v>
      </c>
      <c r="B24" s="64">
        <f>VLOOKUP($A24,'Return Data'!$B$7:$R$2292,3,0)</f>
        <v>44477</v>
      </c>
      <c r="C24" s="65">
        <f>VLOOKUP($A24,'Return Data'!$B$7:$R$2292,4,0)</f>
        <v>2125.3631</v>
      </c>
      <c r="D24" s="65">
        <f>VLOOKUP($A24,'Return Data'!$B$7:$R$2292,10,0)</f>
        <v>18.202500000000001</v>
      </c>
      <c r="E24" s="66">
        <f t="shared" si="0"/>
        <v>2</v>
      </c>
      <c r="F24" s="65">
        <f>VLOOKUP($A24,'Return Data'!$B$7:$R$2292,11,0)</f>
        <v>32.6905</v>
      </c>
      <c r="G24" s="66">
        <f t="shared" si="1"/>
        <v>3</v>
      </c>
      <c r="H24" s="65">
        <f>VLOOKUP($A24,'Return Data'!$B$7:$R$2292,12,0)</f>
        <v>43.000300000000003</v>
      </c>
      <c r="I24" s="66">
        <f t="shared" si="2"/>
        <v>5</v>
      </c>
      <c r="J24" s="65">
        <f>VLOOKUP($A24,'Return Data'!$B$7:$R$2292,13,0)</f>
        <v>81.860100000000003</v>
      </c>
      <c r="K24" s="66">
        <f t="shared" si="9"/>
        <v>5</v>
      </c>
      <c r="L24" s="65">
        <f>VLOOKUP($A24,'Return Data'!$B$7:$R$2292,17,0)</f>
        <v>41.886600000000001</v>
      </c>
      <c r="M24" s="66">
        <f>RANK(L24,L$8:L$33,0)</f>
        <v>7</v>
      </c>
      <c r="N24" s="65">
        <f>VLOOKUP($A24,'Return Data'!$B$7:$R$2292,14,0)</f>
        <v>29.953399999999998</v>
      </c>
      <c r="O24" s="66">
        <f>RANK(N24,N$8:N$33,0)</f>
        <v>4</v>
      </c>
      <c r="P24" s="65">
        <f>VLOOKUP($A24,'Return Data'!$B$7:$R$2292,15,0)</f>
        <v>18.1417</v>
      </c>
      <c r="Q24" s="66">
        <f>RANK(P24,P$8:P$33,0)</f>
        <v>4</v>
      </c>
      <c r="R24" s="65">
        <f>VLOOKUP($A24,'Return Data'!$B$7:$R$2292,16,0)</f>
        <v>22.871400000000001</v>
      </c>
      <c r="S24" s="67">
        <f t="shared" si="7"/>
        <v>5</v>
      </c>
    </row>
    <row r="25" spans="1:19" x14ac:dyDescent="0.3">
      <c r="A25" s="63" t="s">
        <v>1183</v>
      </c>
      <c r="B25" s="64">
        <f>VLOOKUP($A25,'Return Data'!$B$7:$R$2292,3,0)</f>
        <v>44477</v>
      </c>
      <c r="C25" s="65">
        <f>VLOOKUP($A25,'Return Data'!$B$7:$R$2292,4,0)</f>
        <v>43.52</v>
      </c>
      <c r="D25" s="65">
        <f>VLOOKUP($A25,'Return Data'!$B$7:$R$2292,10,0)</f>
        <v>16.895</v>
      </c>
      <c r="E25" s="66">
        <f t="shared" si="0"/>
        <v>4</v>
      </c>
      <c r="F25" s="65">
        <f>VLOOKUP($A25,'Return Data'!$B$7:$R$2292,11,0)</f>
        <v>33.743099999999998</v>
      </c>
      <c r="G25" s="66">
        <f t="shared" si="1"/>
        <v>2</v>
      </c>
      <c r="H25" s="65">
        <f>VLOOKUP($A25,'Return Data'!$B$7:$R$2292,12,0)</f>
        <v>51.0062</v>
      </c>
      <c r="I25" s="66">
        <f t="shared" si="2"/>
        <v>1</v>
      </c>
      <c r="J25" s="65">
        <f>VLOOKUP($A25,'Return Data'!$B$7:$R$2292,13,0)</f>
        <v>90.542900000000003</v>
      </c>
      <c r="K25" s="66">
        <f t="shared" si="9"/>
        <v>1</v>
      </c>
      <c r="L25" s="65">
        <f>VLOOKUP($A25,'Return Data'!$B$7:$R$2292,17,0)</f>
        <v>60.692700000000002</v>
      </c>
      <c r="M25" s="66">
        <f>RANK(L25,L$8:L$33,0)</f>
        <v>1</v>
      </c>
      <c r="N25" s="65">
        <f>VLOOKUP($A25,'Return Data'!$B$7:$R$2292,14,0)</f>
        <v>38.602600000000002</v>
      </c>
      <c r="O25" s="66">
        <f>RANK(N25,N$8:N$33,0)</f>
        <v>1</v>
      </c>
      <c r="P25" s="65">
        <f>VLOOKUP($A25,'Return Data'!$B$7:$R$2292,15,0)</f>
        <v>19.9209</v>
      </c>
      <c r="Q25" s="66">
        <f>RANK(P25,P$8:P$33,0)</f>
        <v>3</v>
      </c>
      <c r="R25" s="65">
        <f>VLOOKUP($A25,'Return Data'!$B$7:$R$2292,16,0)</f>
        <v>20.590199999999999</v>
      </c>
      <c r="S25" s="67">
        <f t="shared" si="7"/>
        <v>8</v>
      </c>
    </row>
    <row r="26" spans="1:19" x14ac:dyDescent="0.3">
      <c r="A26" s="63" t="s">
        <v>1185</v>
      </c>
      <c r="B26" s="64">
        <f>VLOOKUP($A26,'Return Data'!$B$7:$R$2292,3,0)</f>
        <v>44477</v>
      </c>
      <c r="C26" s="65">
        <f>VLOOKUP($A26,'Return Data'!$B$7:$R$2292,4,0)</f>
        <v>18.09</v>
      </c>
      <c r="D26" s="65">
        <f>VLOOKUP($A26,'Return Data'!$B$7:$R$2292,10,0)</f>
        <v>14.930099999999999</v>
      </c>
      <c r="E26" s="66">
        <f t="shared" si="0"/>
        <v>6</v>
      </c>
      <c r="F26" s="65">
        <f>VLOOKUP($A26,'Return Data'!$B$7:$R$2292,11,0)</f>
        <v>30.613700000000001</v>
      </c>
      <c r="G26" s="66">
        <f t="shared" ref="G26" si="10">RANK(F26,F$8:F$33,0)</f>
        <v>8</v>
      </c>
      <c r="H26" s="65">
        <f>VLOOKUP($A26,'Return Data'!$B$7:$R$2292,12,0)</f>
        <v>39.261000000000003</v>
      </c>
      <c r="I26" s="66">
        <f t="shared" ref="I26" si="11">RANK(H26,H$8:H$33,0)</f>
        <v>14</v>
      </c>
      <c r="J26" s="65">
        <f>VLOOKUP($A26,'Return Data'!$B$7:$R$2292,13,0)</f>
        <v>75.801699999999997</v>
      </c>
      <c r="K26" s="66">
        <f t="shared" si="9"/>
        <v>12</v>
      </c>
      <c r="L26" s="65"/>
      <c r="M26" s="66"/>
      <c r="N26" s="65"/>
      <c r="O26" s="66"/>
      <c r="P26" s="65"/>
      <c r="Q26" s="66"/>
      <c r="R26" s="65">
        <f>VLOOKUP($A26,'Return Data'!$B$7:$R$2292,16,0)</f>
        <v>39.639400000000002</v>
      </c>
      <c r="S26" s="67">
        <f t="shared" si="7"/>
        <v>3</v>
      </c>
    </row>
    <row r="27" spans="1:19" x14ac:dyDescent="0.3">
      <c r="A27" s="63" t="s">
        <v>1186</v>
      </c>
      <c r="B27" s="64">
        <f>VLOOKUP($A27,'Return Data'!$B$7:$R$2292,3,0)</f>
        <v>44477</v>
      </c>
      <c r="C27" s="65">
        <f>VLOOKUP($A27,'Return Data'!$B$7:$R$2292,4,0)</f>
        <v>117.6345</v>
      </c>
      <c r="D27" s="65">
        <f>VLOOKUP($A27,'Return Data'!$B$7:$R$2292,10,0)</f>
        <v>10.0198</v>
      </c>
      <c r="E27" s="66">
        <f t="shared" si="0"/>
        <v>26</v>
      </c>
      <c r="F27" s="65">
        <f>VLOOKUP($A27,'Return Data'!$B$7:$R$2292,11,0)</f>
        <v>31.196400000000001</v>
      </c>
      <c r="G27" s="66">
        <f t="shared" ref="G27:G33" si="12">RANK(F27,F$8:F$33,0)</f>
        <v>7</v>
      </c>
      <c r="H27" s="65">
        <f>VLOOKUP($A27,'Return Data'!$B$7:$R$2292,12,0)</f>
        <v>42.761000000000003</v>
      </c>
      <c r="I27" s="66">
        <f t="shared" ref="I27:I33" si="13">RANK(H27,H$8:H$33,0)</f>
        <v>6</v>
      </c>
      <c r="J27" s="65">
        <f>VLOOKUP($A27,'Return Data'!$B$7:$R$2292,13,0)</f>
        <v>82.474100000000007</v>
      </c>
      <c r="K27" s="66">
        <f t="shared" si="9"/>
        <v>3</v>
      </c>
      <c r="L27" s="65">
        <f>VLOOKUP($A27,'Return Data'!$B$7:$R$2292,17,0)</f>
        <v>52.195</v>
      </c>
      <c r="M27" s="66">
        <f>RANK(L27,L$8:L$33,0)</f>
        <v>2</v>
      </c>
      <c r="N27" s="65">
        <f>VLOOKUP($A27,'Return Data'!$B$7:$R$2292,14,0)</f>
        <v>30.081600000000002</v>
      </c>
      <c r="O27" s="66">
        <f>RANK(N27,N$8:N$33,0)</f>
        <v>3</v>
      </c>
      <c r="P27" s="65">
        <f>VLOOKUP($A27,'Return Data'!$B$7:$R$2292,15,0)</f>
        <v>20.533300000000001</v>
      </c>
      <c r="Q27" s="66">
        <f>RANK(P27,P$8:P$33,0)</f>
        <v>2</v>
      </c>
      <c r="R27" s="65">
        <f>VLOOKUP($A27,'Return Data'!$B$7:$R$2292,16,0)</f>
        <v>12.6935</v>
      </c>
      <c r="S27" s="67">
        <f t="shared" si="7"/>
        <v>21</v>
      </c>
    </row>
    <row r="28" spans="1:19" x14ac:dyDescent="0.3">
      <c r="A28" s="63" t="s">
        <v>1189</v>
      </c>
      <c r="B28" s="64">
        <f>VLOOKUP($A28,'Return Data'!$B$7:$R$2292,3,0)</f>
        <v>44477</v>
      </c>
      <c r="C28" s="65">
        <f>VLOOKUP($A28,'Return Data'!$B$7:$R$2292,4,0)</f>
        <v>136.4486</v>
      </c>
      <c r="D28" s="65">
        <f>VLOOKUP($A28,'Return Data'!$B$7:$R$2292,10,0)</f>
        <v>11.986000000000001</v>
      </c>
      <c r="E28" s="66">
        <f t="shared" si="0"/>
        <v>18</v>
      </c>
      <c r="F28" s="65">
        <f>VLOOKUP($A28,'Return Data'!$B$7:$R$2292,11,0)</f>
        <v>23.7041</v>
      </c>
      <c r="G28" s="66">
        <f t="shared" si="12"/>
        <v>22</v>
      </c>
      <c r="H28" s="65">
        <f>VLOOKUP($A28,'Return Data'!$B$7:$R$2292,12,0)</f>
        <v>39.506599999999999</v>
      </c>
      <c r="I28" s="66">
        <f t="shared" si="13"/>
        <v>13</v>
      </c>
      <c r="J28" s="65">
        <f>VLOOKUP($A28,'Return Data'!$B$7:$R$2292,13,0)</f>
        <v>82.0227</v>
      </c>
      <c r="K28" s="66">
        <f t="shared" si="9"/>
        <v>4</v>
      </c>
      <c r="L28" s="65">
        <f>VLOOKUP($A28,'Return Data'!$B$7:$R$2292,17,0)</f>
        <v>43.052199999999999</v>
      </c>
      <c r="M28" s="66">
        <f>RANK(L28,L$8:L$33,0)</f>
        <v>4</v>
      </c>
      <c r="N28" s="65">
        <f>VLOOKUP($A28,'Return Data'!$B$7:$R$2292,14,0)</f>
        <v>28.6937</v>
      </c>
      <c r="O28" s="66">
        <f>RANK(N28,N$8:N$33,0)</f>
        <v>9</v>
      </c>
      <c r="P28" s="65">
        <f>VLOOKUP($A28,'Return Data'!$B$7:$R$2292,15,0)</f>
        <v>13.6896</v>
      </c>
      <c r="Q28" s="66">
        <f>RANK(P28,P$8:P$33,0)</f>
        <v>18</v>
      </c>
      <c r="R28" s="65">
        <f>VLOOKUP($A28,'Return Data'!$B$7:$R$2292,16,0)</f>
        <v>17.1172</v>
      </c>
      <c r="S28" s="67">
        <f t="shared" si="7"/>
        <v>13</v>
      </c>
    </row>
    <row r="29" spans="1:19" x14ac:dyDescent="0.3">
      <c r="A29" s="63" t="s">
        <v>1190</v>
      </c>
      <c r="B29" s="64">
        <f>VLOOKUP($A29,'Return Data'!$B$7:$R$2292,3,0)</f>
        <v>44477</v>
      </c>
      <c r="C29" s="65">
        <f>VLOOKUP($A29,'Return Data'!$B$7:$R$2292,4,0)</f>
        <v>724.58219999999994</v>
      </c>
      <c r="D29" s="65">
        <f>VLOOKUP($A29,'Return Data'!$B$7:$R$2292,10,0)</f>
        <v>12.7241</v>
      </c>
      <c r="E29" s="66">
        <f t="shared" si="0"/>
        <v>13</v>
      </c>
      <c r="F29" s="65">
        <f>VLOOKUP($A29,'Return Data'!$B$7:$R$2292,11,0)</f>
        <v>23.458200000000001</v>
      </c>
      <c r="G29" s="66">
        <f t="shared" si="12"/>
        <v>23</v>
      </c>
      <c r="H29" s="65">
        <f>VLOOKUP($A29,'Return Data'!$B$7:$R$2292,12,0)</f>
        <v>33.513599999999997</v>
      </c>
      <c r="I29" s="66">
        <f t="shared" si="13"/>
        <v>23</v>
      </c>
      <c r="J29" s="65">
        <f>VLOOKUP($A29,'Return Data'!$B$7:$R$2292,13,0)</f>
        <v>67.259100000000004</v>
      </c>
      <c r="K29" s="66">
        <f t="shared" si="9"/>
        <v>20</v>
      </c>
      <c r="L29" s="65">
        <f>VLOOKUP($A29,'Return Data'!$B$7:$R$2292,17,0)</f>
        <v>29.910900000000002</v>
      </c>
      <c r="M29" s="66">
        <f>RANK(L29,L$8:L$33,0)</f>
        <v>23</v>
      </c>
      <c r="N29" s="65">
        <f>VLOOKUP($A29,'Return Data'!$B$7:$R$2292,14,0)</f>
        <v>19.703700000000001</v>
      </c>
      <c r="O29" s="66">
        <f>RANK(N29,N$8:N$33,0)</f>
        <v>22</v>
      </c>
      <c r="P29" s="65">
        <f>VLOOKUP($A29,'Return Data'!$B$7:$R$2292,15,0)</f>
        <v>11.4071</v>
      </c>
      <c r="Q29" s="66">
        <f>RANK(P29,P$8:P$33,0)</f>
        <v>21</v>
      </c>
      <c r="R29" s="65">
        <f>VLOOKUP($A29,'Return Data'!$B$7:$R$2292,16,0)</f>
        <v>24.939599999999999</v>
      </c>
      <c r="S29" s="67">
        <f t="shared" si="7"/>
        <v>4</v>
      </c>
    </row>
    <row r="30" spans="1:19" x14ac:dyDescent="0.3">
      <c r="A30" s="63" t="s">
        <v>1192</v>
      </c>
      <c r="B30" s="64">
        <f>VLOOKUP($A30,'Return Data'!$B$7:$R$2292,3,0)</f>
        <v>44477</v>
      </c>
      <c r="C30" s="65">
        <f>VLOOKUP($A30,'Return Data'!$B$7:$R$2292,4,0)</f>
        <v>247.9513</v>
      </c>
      <c r="D30" s="65">
        <f>VLOOKUP($A30,'Return Data'!$B$7:$R$2292,10,0)</f>
        <v>12.722200000000001</v>
      </c>
      <c r="E30" s="66">
        <f t="shared" si="0"/>
        <v>14</v>
      </c>
      <c r="F30" s="65">
        <f>VLOOKUP($A30,'Return Data'!$B$7:$R$2292,11,0)</f>
        <v>24.058299999999999</v>
      </c>
      <c r="G30" s="66">
        <f t="shared" si="12"/>
        <v>21</v>
      </c>
      <c r="H30" s="65">
        <f>VLOOKUP($A30,'Return Data'!$B$7:$R$2292,12,0)</f>
        <v>34.21</v>
      </c>
      <c r="I30" s="66">
        <f t="shared" si="13"/>
        <v>21</v>
      </c>
      <c r="J30" s="65">
        <f>VLOOKUP($A30,'Return Data'!$B$7:$R$2292,13,0)</f>
        <v>67.284300000000002</v>
      </c>
      <c r="K30" s="66">
        <f t="shared" si="9"/>
        <v>19</v>
      </c>
      <c r="L30" s="65">
        <f>VLOOKUP($A30,'Return Data'!$B$7:$R$2292,17,0)</f>
        <v>36.4726</v>
      </c>
      <c r="M30" s="66">
        <f>RANK(L30,L$8:L$33,0)</f>
        <v>15</v>
      </c>
      <c r="N30" s="65">
        <f>VLOOKUP($A30,'Return Data'!$B$7:$R$2292,14,0)</f>
        <v>28.783000000000001</v>
      </c>
      <c r="O30" s="66">
        <f>RANK(N30,N$8:N$33,0)</f>
        <v>8</v>
      </c>
      <c r="P30" s="65">
        <f>VLOOKUP($A30,'Return Data'!$B$7:$R$2292,15,0)</f>
        <v>16.840599999999998</v>
      </c>
      <c r="Q30" s="66">
        <f>RANK(P30,P$8:P$33,0)</f>
        <v>9</v>
      </c>
      <c r="R30" s="65">
        <f>VLOOKUP($A30,'Return Data'!$B$7:$R$2292,16,0)</f>
        <v>12.4847</v>
      </c>
      <c r="S30" s="67">
        <f t="shared" si="7"/>
        <v>23</v>
      </c>
    </row>
    <row r="31" spans="1:19" x14ac:dyDescent="0.3">
      <c r="A31" s="63" t="s">
        <v>1195</v>
      </c>
      <c r="B31" s="64">
        <f>VLOOKUP($A31,'Return Data'!$B$7:$R$2292,3,0)</f>
        <v>44477</v>
      </c>
      <c r="C31" s="65">
        <f>VLOOKUP($A31,'Return Data'!$B$7:$R$2292,4,0)</f>
        <v>77.010000000000005</v>
      </c>
      <c r="D31" s="65">
        <f>VLOOKUP($A31,'Return Data'!$B$7:$R$2292,10,0)</f>
        <v>11.2379</v>
      </c>
      <c r="E31" s="66">
        <f t="shared" si="0"/>
        <v>22</v>
      </c>
      <c r="F31" s="65">
        <f>VLOOKUP($A31,'Return Data'!$B$7:$R$2292,11,0)</f>
        <v>22.102399999999999</v>
      </c>
      <c r="G31" s="66">
        <f t="shared" si="12"/>
        <v>26</v>
      </c>
      <c r="H31" s="65">
        <f>VLOOKUP($A31,'Return Data'!$B$7:$R$2292,12,0)</f>
        <v>34.187100000000001</v>
      </c>
      <c r="I31" s="66">
        <f t="shared" si="13"/>
        <v>22</v>
      </c>
      <c r="J31" s="65">
        <f>VLOOKUP($A31,'Return Data'!$B$7:$R$2292,13,0)</f>
        <v>60.337299999999999</v>
      </c>
      <c r="K31" s="66">
        <f t="shared" si="9"/>
        <v>23</v>
      </c>
      <c r="L31" s="65">
        <f>VLOOKUP($A31,'Return Data'!$B$7:$R$2292,17,0)</f>
        <v>37.926099999999998</v>
      </c>
      <c r="M31" s="66">
        <f>RANK(L31,L$8:L$33,0)</f>
        <v>12</v>
      </c>
      <c r="N31" s="65">
        <f>VLOOKUP($A31,'Return Data'!$B$7:$R$2292,14,0)</f>
        <v>25.058199999999999</v>
      </c>
      <c r="O31" s="66">
        <f>RANK(N31,N$8:N$33,0)</f>
        <v>15</v>
      </c>
      <c r="P31" s="65">
        <f>VLOOKUP($A31,'Return Data'!$B$7:$R$2292,15,0)</f>
        <v>16.6861</v>
      </c>
      <c r="Q31" s="66">
        <f>RANK(P31,P$8:P$33,0)</f>
        <v>10</v>
      </c>
      <c r="R31" s="65">
        <f>VLOOKUP($A31,'Return Data'!$B$7:$R$2292,16,0)</f>
        <v>7.8207000000000004</v>
      </c>
      <c r="S31" s="67">
        <f t="shared" si="7"/>
        <v>25</v>
      </c>
    </row>
    <row r="32" spans="1:19" x14ac:dyDescent="0.3">
      <c r="A32" s="63" t="s">
        <v>1197</v>
      </c>
      <c r="B32" s="64">
        <f>VLOOKUP($A32,'Return Data'!$B$7:$R$2292,3,0)</f>
        <v>44477</v>
      </c>
      <c r="C32" s="65">
        <f>VLOOKUP($A32,'Return Data'!$B$7:$R$2292,4,0)</f>
        <v>28.59</v>
      </c>
      <c r="D32" s="65">
        <f>VLOOKUP($A32,'Return Data'!$B$7:$R$2292,10,0)</f>
        <v>14.6351</v>
      </c>
      <c r="E32" s="66">
        <f t="shared" si="0"/>
        <v>8</v>
      </c>
      <c r="F32" s="65">
        <f>VLOOKUP($A32,'Return Data'!$B$7:$R$2292,11,0)</f>
        <v>31.872699999999998</v>
      </c>
      <c r="G32" s="66">
        <f t="shared" si="12"/>
        <v>6</v>
      </c>
      <c r="H32" s="65">
        <f>VLOOKUP($A32,'Return Data'!$B$7:$R$2292,12,0)</f>
        <v>45.496200000000002</v>
      </c>
      <c r="I32" s="66">
        <f t="shared" si="13"/>
        <v>2</v>
      </c>
      <c r="J32" s="65"/>
      <c r="K32" s="66"/>
      <c r="L32" s="65"/>
      <c r="M32" s="66"/>
      <c r="N32" s="65"/>
      <c r="O32" s="66"/>
      <c r="P32" s="65"/>
      <c r="Q32" s="66"/>
      <c r="R32" s="65">
        <f>VLOOKUP($A32,'Return Data'!$B$7:$R$2292,16,0)</f>
        <v>97.3536</v>
      </c>
      <c r="S32" s="67">
        <f t="shared" si="7"/>
        <v>1</v>
      </c>
    </row>
    <row r="33" spans="1:19" x14ac:dyDescent="0.3">
      <c r="A33" s="63" t="s">
        <v>1940</v>
      </c>
      <c r="B33" s="64">
        <f>VLOOKUP($A33,'Return Data'!$B$7:$R$2292,3,0)</f>
        <v>44477</v>
      </c>
      <c r="C33" s="65">
        <f>VLOOKUP($A33,'Return Data'!$B$7:$R$2292,4,0)</f>
        <v>190.14449999999999</v>
      </c>
      <c r="D33" s="65">
        <f>VLOOKUP($A33,'Return Data'!$B$7:$R$2292,10,0)</f>
        <v>13.6677</v>
      </c>
      <c r="E33" s="66">
        <f t="shared" si="0"/>
        <v>10</v>
      </c>
      <c r="F33" s="65">
        <f>VLOOKUP($A33,'Return Data'!$B$7:$R$2292,11,0)</f>
        <v>26.587900000000001</v>
      </c>
      <c r="G33" s="66">
        <f t="shared" si="12"/>
        <v>14</v>
      </c>
      <c r="H33" s="65">
        <f>VLOOKUP($A33,'Return Data'!$B$7:$R$2292,12,0)</f>
        <v>35.966799999999999</v>
      </c>
      <c r="I33" s="66">
        <f t="shared" si="13"/>
        <v>18</v>
      </c>
      <c r="J33" s="65">
        <f>VLOOKUP($A33,'Return Data'!$B$7:$R$2292,13,0)</f>
        <v>71.783100000000005</v>
      </c>
      <c r="K33" s="66">
        <f>RANK(J33,J$8:J$33,0)</f>
        <v>16</v>
      </c>
      <c r="L33" s="65">
        <f>VLOOKUP($A33,'Return Data'!$B$7:$R$2292,17,0)</f>
        <v>42.444800000000001</v>
      </c>
      <c r="M33" s="66">
        <f>RANK(L33,L$8:L$33,0)</f>
        <v>5</v>
      </c>
      <c r="N33" s="65">
        <f>VLOOKUP($A33,'Return Data'!$B$7:$R$2292,14,0)</f>
        <v>28.122</v>
      </c>
      <c r="O33" s="66">
        <f>RANK(N33,N$8:N$33,0)</f>
        <v>10</v>
      </c>
      <c r="P33" s="65">
        <f>VLOOKUP($A33,'Return Data'!$B$7:$R$2292,15,0)</f>
        <v>14.9276</v>
      </c>
      <c r="Q33" s="66">
        <f>RANK(P33,P$8:P$33,0)</f>
        <v>16</v>
      </c>
      <c r="R33" s="65">
        <f>VLOOKUP($A33,'Return Data'!$B$7:$R$2292,16,0)</f>
        <v>16.627400000000002</v>
      </c>
      <c r="S33" s="67">
        <f t="shared" si="7"/>
        <v>16</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13.558500000000002</v>
      </c>
      <c r="E35" s="74"/>
      <c r="F35" s="75">
        <f>AVERAGE(F8:F33)</f>
        <v>27.552461538461543</v>
      </c>
      <c r="G35" s="74"/>
      <c r="H35" s="75">
        <f>AVERAGE(H8:H33)</f>
        <v>38.938596153846156</v>
      </c>
      <c r="I35" s="74"/>
      <c r="J35" s="75">
        <f>AVERAGE(J8:J33)</f>
        <v>73.485107999999997</v>
      </c>
      <c r="K35" s="74"/>
      <c r="L35" s="75">
        <f>AVERAGE(L8:L33)</f>
        <v>39.232995652173905</v>
      </c>
      <c r="M35" s="74"/>
      <c r="N35" s="75">
        <f>AVERAGE(N8:N33)</f>
        <v>26.846945454545452</v>
      </c>
      <c r="O35" s="74"/>
      <c r="P35" s="75">
        <f>AVERAGE(P8:P33)</f>
        <v>16.23979523809524</v>
      </c>
      <c r="Q35" s="74"/>
      <c r="R35" s="75">
        <f>AVERAGE(R8:R33)</f>
        <v>21.507242307692305</v>
      </c>
      <c r="S35" s="76"/>
    </row>
    <row r="36" spans="1:19" x14ac:dyDescent="0.3">
      <c r="A36" s="73" t="s">
        <v>28</v>
      </c>
      <c r="B36" s="74"/>
      <c r="C36" s="74"/>
      <c r="D36" s="75">
        <f>MIN(D8:D33)</f>
        <v>10.0198</v>
      </c>
      <c r="E36" s="74"/>
      <c r="F36" s="75">
        <f>MIN(F8:F33)</f>
        <v>22.102399999999999</v>
      </c>
      <c r="G36" s="74"/>
      <c r="H36" s="75">
        <f>MIN(H8:H33)</f>
        <v>28.723700000000001</v>
      </c>
      <c r="I36" s="74"/>
      <c r="J36" s="75">
        <f>MIN(J8:J33)</f>
        <v>54.5685</v>
      </c>
      <c r="K36" s="74"/>
      <c r="L36" s="75">
        <f>MIN(L8:L33)</f>
        <v>29.910900000000002</v>
      </c>
      <c r="M36" s="74"/>
      <c r="N36" s="75">
        <f>MIN(N8:N33)</f>
        <v>19.703700000000001</v>
      </c>
      <c r="O36" s="74"/>
      <c r="P36" s="75">
        <f>MIN(P8:P33)</f>
        <v>11.4071</v>
      </c>
      <c r="Q36" s="74"/>
      <c r="R36" s="75">
        <f>MIN(R8:R33)</f>
        <v>5.3021000000000003</v>
      </c>
      <c r="S36" s="76"/>
    </row>
    <row r="37" spans="1:19" ht="15" thickBot="1" x14ac:dyDescent="0.35">
      <c r="A37" s="77" t="s">
        <v>29</v>
      </c>
      <c r="B37" s="78"/>
      <c r="C37" s="78"/>
      <c r="D37" s="79">
        <f>MAX(D8:D33)</f>
        <v>21.456800000000001</v>
      </c>
      <c r="E37" s="78"/>
      <c r="F37" s="79">
        <f>MAX(F8:F33)</f>
        <v>35.402299999999997</v>
      </c>
      <c r="G37" s="78"/>
      <c r="H37" s="79">
        <f>MAX(H8:H33)</f>
        <v>51.0062</v>
      </c>
      <c r="I37" s="78"/>
      <c r="J37" s="79">
        <f>MAX(J8:J33)</f>
        <v>90.542900000000003</v>
      </c>
      <c r="K37" s="78"/>
      <c r="L37" s="79">
        <f>MAX(L8:L33)</f>
        <v>60.692700000000002</v>
      </c>
      <c r="M37" s="78"/>
      <c r="N37" s="79">
        <f>MAX(N8:N33)</f>
        <v>38.602600000000002</v>
      </c>
      <c r="O37" s="78"/>
      <c r="P37" s="79">
        <f>MAX(P8:P33)</f>
        <v>20.9026</v>
      </c>
      <c r="Q37" s="78"/>
      <c r="R37" s="79">
        <f>MAX(R8:R33)</f>
        <v>97.3536</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1805</v>
      </c>
      <c r="B8" s="64">
        <f>VLOOKUP($A8,'Return Data'!$B$7:$R$2292,3,0)</f>
        <v>44477</v>
      </c>
      <c r="C8" s="65">
        <f>VLOOKUP($A8,'Return Data'!$B$7:$R$2292,4,0)</f>
        <v>1286.81</v>
      </c>
      <c r="D8" s="65">
        <f>VLOOKUP($A8,'Return Data'!$B$7:$R$2292,10,0)</f>
        <v>12.396000000000001</v>
      </c>
      <c r="E8" s="66">
        <f>RANK(D8,D$8:D$41,0)</f>
        <v>23</v>
      </c>
      <c r="F8" s="65">
        <f>VLOOKUP($A8,'Return Data'!$B$7:$R$2292,11,0)</f>
        <v>24.722300000000001</v>
      </c>
      <c r="G8" s="66">
        <f>RANK(F8,F$8:F$41,0)</f>
        <v>18</v>
      </c>
      <c r="H8" s="65">
        <f>VLOOKUP($A8,'Return Data'!$B$7:$R$2292,12,0)</f>
        <v>29.4499</v>
      </c>
      <c r="I8" s="66">
        <f>RANK(H8,H$8:H$41,0)</f>
        <v>22</v>
      </c>
      <c r="J8" s="65">
        <f>VLOOKUP($A8,'Return Data'!$B$7:$R$2292,13,0)</f>
        <v>62.685499999999998</v>
      </c>
      <c r="K8" s="66">
        <f>RANK(J8,J$8:J$41,0)</f>
        <v>18</v>
      </c>
      <c r="L8" s="65">
        <f>VLOOKUP($A8,'Return Data'!$B$7:$R$2292,17,0)</f>
        <v>32.524799999999999</v>
      </c>
      <c r="M8" s="66">
        <f>RANK(L8,L$8:L$41,0)</f>
        <v>13</v>
      </c>
      <c r="N8" s="65">
        <f>VLOOKUP($A8,'Return Data'!$B$7:$R$2292,14,0)</f>
        <v>23.611699999999999</v>
      </c>
      <c r="O8" s="66">
        <f>RANK(N8,N$8:N$41,0)</f>
        <v>15</v>
      </c>
      <c r="P8" s="65">
        <f>VLOOKUP($A8,'Return Data'!$B$7:$R$2292,15,0)</f>
        <v>15.789899999999999</v>
      </c>
      <c r="Q8" s="66">
        <f>RANK(P8,P$8:P$41,0)</f>
        <v>16</v>
      </c>
      <c r="R8" s="65">
        <f>VLOOKUP($A8,'Return Data'!$B$7:$R$2292,16,0)</f>
        <v>19.057400000000001</v>
      </c>
      <c r="S8" s="67">
        <f>RANK(R8,R$8:R$41,0)</f>
        <v>11</v>
      </c>
    </row>
    <row r="9" spans="1:20" x14ac:dyDescent="0.3">
      <c r="A9" s="63" t="s">
        <v>1806</v>
      </c>
      <c r="B9" s="64">
        <f>VLOOKUP($A9,'Return Data'!$B$7:$R$2292,3,0)</f>
        <v>44477</v>
      </c>
      <c r="C9" s="65">
        <f>VLOOKUP($A9,'Return Data'!$B$7:$R$2292,4,0)</f>
        <v>20.94</v>
      </c>
      <c r="D9" s="65">
        <f>VLOOKUP($A9,'Return Data'!$B$7:$R$2292,10,0)</f>
        <v>15.562900000000001</v>
      </c>
      <c r="E9" s="66">
        <f t="shared" ref="E9:E41" si="0">RANK(D9,D$8:D$41,0)</f>
        <v>6</v>
      </c>
      <c r="F9" s="65">
        <f>VLOOKUP($A9,'Return Data'!$B$7:$R$2292,11,0)</f>
        <v>26.449300000000001</v>
      </c>
      <c r="G9" s="66">
        <f t="shared" ref="G9:G41" si="1">RANK(F9,F$8:F$41,0)</f>
        <v>12</v>
      </c>
      <c r="H9" s="65">
        <f>VLOOKUP($A9,'Return Data'!$B$7:$R$2292,12,0)</f>
        <v>28.4663</v>
      </c>
      <c r="I9" s="66">
        <f t="shared" ref="I9:I41" si="2">RANK(H9,H$8:H$41,0)</f>
        <v>25</v>
      </c>
      <c r="J9" s="65">
        <f>VLOOKUP($A9,'Return Data'!$B$7:$R$2292,13,0)</f>
        <v>58.516300000000001</v>
      </c>
      <c r="K9" s="66">
        <f t="shared" ref="K9:K41" si="3">RANK(J9,J$8:J$41,0)</f>
        <v>23</v>
      </c>
      <c r="L9" s="65">
        <f>VLOOKUP($A9,'Return Data'!$B$7:$R$2292,17,0)</f>
        <v>29.649000000000001</v>
      </c>
      <c r="M9" s="66">
        <f t="shared" ref="M9:M41" si="4">RANK(L9,L$8:L$41,0)</f>
        <v>18</v>
      </c>
      <c r="N9" s="65">
        <f>VLOOKUP($A9,'Return Data'!$B$7:$R$2292,14,0)</f>
        <v>26.9008</v>
      </c>
      <c r="O9" s="66">
        <f t="shared" ref="O9:O41" si="5">RANK(N9,N$8:N$41,0)</f>
        <v>8</v>
      </c>
      <c r="P9" s="65"/>
      <c r="Q9" s="66"/>
      <c r="R9" s="65">
        <f>VLOOKUP($A9,'Return Data'!$B$7:$R$2292,16,0)</f>
        <v>20.9056</v>
      </c>
      <c r="S9" s="67">
        <f t="shared" ref="S9:S41" si="6">RANK(R9,R$8:R$41,0)</f>
        <v>4</v>
      </c>
    </row>
    <row r="10" spans="1:20" x14ac:dyDescent="0.3">
      <c r="A10" s="63" t="s">
        <v>1259</v>
      </c>
      <c r="B10" s="64">
        <f>VLOOKUP($A10,'Return Data'!$B$7:$R$2292,3,0)</f>
        <v>44477</v>
      </c>
      <c r="C10" s="65">
        <f>VLOOKUP($A10,'Return Data'!$B$7:$R$2292,4,0)</f>
        <v>190.56</v>
      </c>
      <c r="D10" s="65">
        <f>VLOOKUP($A10,'Return Data'!$B$7:$R$2292,10,0)</f>
        <v>19.879200000000001</v>
      </c>
      <c r="E10" s="66">
        <f t="shared" si="0"/>
        <v>1</v>
      </c>
      <c r="F10" s="65">
        <f>VLOOKUP($A10,'Return Data'!$B$7:$R$2292,11,0)</f>
        <v>33.035499999999999</v>
      </c>
      <c r="G10" s="66">
        <f t="shared" si="1"/>
        <v>2</v>
      </c>
      <c r="H10" s="65">
        <f>VLOOKUP($A10,'Return Data'!$B$7:$R$2292,12,0)</f>
        <v>42.0182</v>
      </c>
      <c r="I10" s="66">
        <f t="shared" si="2"/>
        <v>5</v>
      </c>
      <c r="J10" s="65">
        <f>VLOOKUP($A10,'Return Data'!$B$7:$R$2292,13,0)</f>
        <v>77.232100000000003</v>
      </c>
      <c r="K10" s="66">
        <f t="shared" si="3"/>
        <v>4</v>
      </c>
      <c r="L10" s="65">
        <f>VLOOKUP($A10,'Return Data'!$B$7:$R$2292,17,0)</f>
        <v>38.087299999999999</v>
      </c>
      <c r="M10" s="66">
        <f t="shared" si="4"/>
        <v>6</v>
      </c>
      <c r="N10" s="65">
        <f>VLOOKUP($A10,'Return Data'!$B$7:$R$2292,14,0)</f>
        <v>27.154399999999999</v>
      </c>
      <c r="O10" s="66">
        <f t="shared" si="5"/>
        <v>7</v>
      </c>
      <c r="P10" s="65">
        <f>VLOOKUP($A10,'Return Data'!$B$7:$R$2292,15,0)</f>
        <v>16.698699999999999</v>
      </c>
      <c r="Q10" s="66">
        <f t="shared" ref="Q10:Q41" si="7">RANK(P10,P$8:P$41,0)</f>
        <v>12</v>
      </c>
      <c r="R10" s="65">
        <f>VLOOKUP($A10,'Return Data'!$B$7:$R$2292,16,0)</f>
        <v>16.325500000000002</v>
      </c>
      <c r="S10" s="67">
        <f t="shared" si="6"/>
        <v>25</v>
      </c>
    </row>
    <row r="11" spans="1:20" x14ac:dyDescent="0.3">
      <c r="A11" s="63" t="s">
        <v>1261</v>
      </c>
      <c r="B11" s="64">
        <f>VLOOKUP($A11,'Return Data'!$B$7:$R$2292,3,0)</f>
        <v>44477</v>
      </c>
      <c r="C11" s="65">
        <f>VLOOKUP($A11,'Return Data'!$B$7:$R$2292,4,0)</f>
        <v>89.171999999999997</v>
      </c>
      <c r="D11" s="65">
        <f>VLOOKUP($A11,'Return Data'!$B$7:$R$2292,10,0)</f>
        <v>14.527200000000001</v>
      </c>
      <c r="E11" s="66">
        <f t="shared" si="0"/>
        <v>12</v>
      </c>
      <c r="F11" s="65">
        <f>VLOOKUP($A11,'Return Data'!$B$7:$R$2292,11,0)</f>
        <v>29.3566</v>
      </c>
      <c r="G11" s="66">
        <f t="shared" si="1"/>
        <v>7</v>
      </c>
      <c r="H11" s="65">
        <f>VLOOKUP($A11,'Return Data'!$B$7:$R$2292,12,0)</f>
        <v>39.024999999999999</v>
      </c>
      <c r="I11" s="66">
        <f t="shared" si="2"/>
        <v>8</v>
      </c>
      <c r="J11" s="65">
        <f>VLOOKUP($A11,'Return Data'!$B$7:$R$2292,13,0)</f>
        <v>67.796300000000002</v>
      </c>
      <c r="K11" s="66">
        <f t="shared" si="3"/>
        <v>12</v>
      </c>
      <c r="L11" s="65">
        <f>VLOOKUP($A11,'Return Data'!$B$7:$R$2292,17,0)</f>
        <v>32.377600000000001</v>
      </c>
      <c r="M11" s="66">
        <f t="shared" si="4"/>
        <v>14</v>
      </c>
      <c r="N11" s="65">
        <f>VLOOKUP($A11,'Return Data'!$B$7:$R$2292,14,0)</f>
        <v>24.8627</v>
      </c>
      <c r="O11" s="66">
        <f t="shared" si="5"/>
        <v>12</v>
      </c>
      <c r="P11" s="65">
        <f>VLOOKUP($A11,'Return Data'!$B$7:$R$2292,15,0)</f>
        <v>17.28</v>
      </c>
      <c r="Q11" s="66">
        <f t="shared" si="7"/>
        <v>9</v>
      </c>
      <c r="R11" s="65">
        <f>VLOOKUP($A11,'Return Data'!$B$7:$R$2292,16,0)</f>
        <v>18.029</v>
      </c>
      <c r="S11" s="67">
        <f t="shared" si="6"/>
        <v>18</v>
      </c>
    </row>
    <row r="12" spans="1:20" x14ac:dyDescent="0.3">
      <c r="A12" s="63" t="s">
        <v>1827</v>
      </c>
      <c r="B12" s="64">
        <f>VLOOKUP($A12,'Return Data'!$B$7:$R$2292,3,0)</f>
        <v>44477</v>
      </c>
      <c r="C12" s="65">
        <f>VLOOKUP($A12,'Return Data'!$B$7:$R$2292,4,0)</f>
        <v>247.83</v>
      </c>
      <c r="D12" s="65">
        <f>VLOOKUP($A12,'Return Data'!$B$7:$R$2292,10,0)</f>
        <v>13.8558</v>
      </c>
      <c r="E12" s="66">
        <f t="shared" si="0"/>
        <v>17</v>
      </c>
      <c r="F12" s="65">
        <f>VLOOKUP($A12,'Return Data'!$B$7:$R$2292,11,0)</f>
        <v>25.179300000000001</v>
      </c>
      <c r="G12" s="66">
        <f t="shared" si="1"/>
        <v>16</v>
      </c>
      <c r="H12" s="65">
        <f>VLOOKUP($A12,'Return Data'!$B$7:$R$2292,12,0)</f>
        <v>30.9468</v>
      </c>
      <c r="I12" s="66">
        <f t="shared" si="2"/>
        <v>18</v>
      </c>
      <c r="J12" s="65">
        <f>VLOOKUP($A12,'Return Data'!$B$7:$R$2292,13,0)</f>
        <v>56.389200000000002</v>
      </c>
      <c r="K12" s="66">
        <f t="shared" si="3"/>
        <v>25</v>
      </c>
      <c r="L12" s="65">
        <f>VLOOKUP($A12,'Return Data'!$B$7:$R$2292,17,0)</f>
        <v>34.654299999999999</v>
      </c>
      <c r="M12" s="66">
        <f t="shared" si="4"/>
        <v>10</v>
      </c>
      <c r="N12" s="65">
        <f>VLOOKUP($A12,'Return Data'!$B$7:$R$2292,14,0)</f>
        <v>26.769600000000001</v>
      </c>
      <c r="O12" s="66">
        <f t="shared" si="5"/>
        <v>9</v>
      </c>
      <c r="P12" s="65">
        <f>VLOOKUP($A12,'Return Data'!$B$7:$R$2292,15,0)</f>
        <v>19.305700000000002</v>
      </c>
      <c r="Q12" s="66">
        <f t="shared" si="7"/>
        <v>5</v>
      </c>
      <c r="R12" s="65">
        <f>VLOOKUP($A12,'Return Data'!$B$7:$R$2292,16,0)</f>
        <v>16.701899999999998</v>
      </c>
      <c r="S12" s="67">
        <f t="shared" si="6"/>
        <v>23</v>
      </c>
    </row>
    <row r="13" spans="1:20" x14ac:dyDescent="0.3">
      <c r="A13" s="102" t="s">
        <v>1873</v>
      </c>
      <c r="B13" s="64">
        <f>VLOOKUP($A13,'Return Data'!$B$7:$R$2292,3,0)</f>
        <v>44477</v>
      </c>
      <c r="C13" s="65">
        <f>VLOOKUP($A13,'Return Data'!$B$7:$R$2292,4,0)</f>
        <v>73.400999999999996</v>
      </c>
      <c r="D13" s="65">
        <f>VLOOKUP($A13,'Return Data'!$B$7:$R$2292,10,0)</f>
        <v>11.3131</v>
      </c>
      <c r="E13" s="66">
        <f t="shared" si="0"/>
        <v>27</v>
      </c>
      <c r="F13" s="65">
        <f>VLOOKUP($A13,'Return Data'!$B$7:$R$2292,11,0)</f>
        <v>23.996600000000001</v>
      </c>
      <c r="G13" s="66">
        <f t="shared" si="1"/>
        <v>24</v>
      </c>
      <c r="H13" s="65">
        <f>VLOOKUP($A13,'Return Data'!$B$7:$R$2292,12,0)</f>
        <v>31.232600000000001</v>
      </c>
      <c r="I13" s="66">
        <f t="shared" si="2"/>
        <v>17</v>
      </c>
      <c r="J13" s="65">
        <f>VLOOKUP($A13,'Return Data'!$B$7:$R$2292,13,0)</f>
        <v>66.325299999999999</v>
      </c>
      <c r="K13" s="66">
        <f t="shared" si="3"/>
        <v>14</v>
      </c>
      <c r="L13" s="65">
        <f>VLOOKUP($A13,'Return Data'!$B$7:$R$2292,17,0)</f>
        <v>32.726300000000002</v>
      </c>
      <c r="M13" s="66">
        <f t="shared" si="4"/>
        <v>12</v>
      </c>
      <c r="N13" s="65">
        <f>VLOOKUP($A13,'Return Data'!$B$7:$R$2292,14,0)</f>
        <v>28.025200000000002</v>
      </c>
      <c r="O13" s="66">
        <f t="shared" si="5"/>
        <v>6</v>
      </c>
      <c r="P13" s="65">
        <f>VLOOKUP($A13,'Return Data'!$B$7:$R$2292,15,0)</f>
        <v>17.975899999999999</v>
      </c>
      <c r="Q13" s="66">
        <f t="shared" si="7"/>
        <v>6</v>
      </c>
      <c r="R13" s="65">
        <f>VLOOKUP($A13,'Return Data'!$B$7:$R$2292,16,0)</f>
        <v>17.494499999999999</v>
      </c>
      <c r="S13" s="67">
        <f t="shared" si="6"/>
        <v>21</v>
      </c>
    </row>
    <row r="14" spans="1:20" x14ac:dyDescent="0.3">
      <c r="A14" s="102" t="s">
        <v>1788</v>
      </c>
      <c r="B14" s="64">
        <f>VLOOKUP($A14,'Return Data'!$B$7:$R$2292,3,0)</f>
        <v>44477</v>
      </c>
      <c r="C14" s="65">
        <f>VLOOKUP($A14,'Return Data'!$B$7:$R$2292,4,0)</f>
        <v>25.35</v>
      </c>
      <c r="D14" s="65">
        <f>VLOOKUP($A14,'Return Data'!$B$7:$R$2292,10,0)</f>
        <v>12.486700000000001</v>
      </c>
      <c r="E14" s="66">
        <f t="shared" si="0"/>
        <v>22</v>
      </c>
      <c r="F14" s="65">
        <f>VLOOKUP($A14,'Return Data'!$B$7:$R$2292,11,0)</f>
        <v>24.179500000000001</v>
      </c>
      <c r="G14" s="66">
        <f t="shared" si="1"/>
        <v>21</v>
      </c>
      <c r="H14" s="65">
        <f>VLOOKUP($A14,'Return Data'!$B$7:$R$2292,12,0)</f>
        <v>32.100099999999998</v>
      </c>
      <c r="I14" s="66">
        <f t="shared" si="2"/>
        <v>16</v>
      </c>
      <c r="J14" s="65">
        <f>VLOOKUP($A14,'Return Data'!$B$7:$R$2292,13,0)</f>
        <v>63.022500000000001</v>
      </c>
      <c r="K14" s="66">
        <f t="shared" si="3"/>
        <v>16</v>
      </c>
      <c r="L14" s="65">
        <f>VLOOKUP($A14,'Return Data'!$B$7:$R$2292,17,0)</f>
        <v>30.841000000000001</v>
      </c>
      <c r="M14" s="66">
        <f t="shared" si="4"/>
        <v>17</v>
      </c>
      <c r="N14" s="65">
        <f>VLOOKUP($A14,'Return Data'!$B$7:$R$2292,14,0)</f>
        <v>23.196100000000001</v>
      </c>
      <c r="O14" s="66">
        <f t="shared" si="5"/>
        <v>18</v>
      </c>
      <c r="P14" s="65">
        <f>VLOOKUP($A14,'Return Data'!$B$7:$R$2292,15,0)</f>
        <v>17.924900000000001</v>
      </c>
      <c r="Q14" s="66">
        <f t="shared" si="7"/>
        <v>7</v>
      </c>
      <c r="R14" s="65">
        <f>VLOOKUP($A14,'Return Data'!$B$7:$R$2292,16,0)</f>
        <v>14.936</v>
      </c>
      <c r="S14" s="67">
        <f t="shared" si="6"/>
        <v>31</v>
      </c>
    </row>
    <row r="15" spans="1:20" x14ac:dyDescent="0.3">
      <c r="A15" s="63" t="s">
        <v>1795</v>
      </c>
      <c r="B15" s="64">
        <f>VLOOKUP($A15,'Return Data'!$B$7:$R$2292,3,0)</f>
        <v>44477</v>
      </c>
      <c r="C15" s="65">
        <f>VLOOKUP($A15,'Return Data'!$B$7:$R$2292,4,0)</f>
        <v>1049.2374</v>
      </c>
      <c r="D15" s="65">
        <f>VLOOKUP($A15,'Return Data'!$B$7:$R$2292,10,0)</f>
        <v>15.1698</v>
      </c>
      <c r="E15" s="66">
        <f t="shared" si="0"/>
        <v>9</v>
      </c>
      <c r="F15" s="65">
        <f>VLOOKUP($A15,'Return Data'!$B$7:$R$2292,11,0)</f>
        <v>25.6599</v>
      </c>
      <c r="G15" s="66">
        <f t="shared" si="1"/>
        <v>14</v>
      </c>
      <c r="H15" s="65">
        <f>VLOOKUP($A15,'Return Data'!$B$7:$R$2292,12,0)</f>
        <v>35.721699999999998</v>
      </c>
      <c r="I15" s="66">
        <f t="shared" si="2"/>
        <v>11</v>
      </c>
      <c r="J15" s="65">
        <f>VLOOKUP($A15,'Return Data'!$B$7:$R$2292,13,0)</f>
        <v>74.879499999999993</v>
      </c>
      <c r="K15" s="66">
        <f t="shared" si="3"/>
        <v>7</v>
      </c>
      <c r="L15" s="65">
        <f>VLOOKUP($A15,'Return Data'!$B$7:$R$2292,17,0)</f>
        <v>34.175899999999999</v>
      </c>
      <c r="M15" s="66">
        <f t="shared" si="4"/>
        <v>11</v>
      </c>
      <c r="N15" s="65">
        <f>VLOOKUP($A15,'Return Data'!$B$7:$R$2292,14,0)</f>
        <v>22.4849</v>
      </c>
      <c r="O15" s="66">
        <f t="shared" si="5"/>
        <v>19</v>
      </c>
      <c r="P15" s="65">
        <f>VLOOKUP($A15,'Return Data'!$B$7:$R$2292,15,0)</f>
        <v>15.478</v>
      </c>
      <c r="Q15" s="66">
        <f t="shared" si="7"/>
        <v>18</v>
      </c>
      <c r="R15" s="65">
        <f>VLOOKUP($A15,'Return Data'!$B$7:$R$2292,16,0)</f>
        <v>17.566400000000002</v>
      </c>
      <c r="S15" s="67">
        <f t="shared" si="6"/>
        <v>20</v>
      </c>
    </row>
    <row r="16" spans="1:20" x14ac:dyDescent="0.3">
      <c r="A16" s="63" t="s">
        <v>1797</v>
      </c>
      <c r="B16" s="64">
        <f>VLOOKUP($A16,'Return Data'!$B$7:$R$2292,3,0)</f>
        <v>44477</v>
      </c>
      <c r="C16" s="65">
        <f>VLOOKUP($A16,'Return Data'!$B$7:$R$2292,4,0)</f>
        <v>1060.837</v>
      </c>
      <c r="D16" s="65">
        <f>VLOOKUP($A16,'Return Data'!$B$7:$R$2292,10,0)</f>
        <v>12.5891</v>
      </c>
      <c r="E16" s="66">
        <f t="shared" si="0"/>
        <v>21</v>
      </c>
      <c r="F16" s="65">
        <f>VLOOKUP($A16,'Return Data'!$B$7:$R$2292,11,0)</f>
        <v>24.022099999999998</v>
      </c>
      <c r="G16" s="66">
        <f t="shared" si="1"/>
        <v>22</v>
      </c>
      <c r="H16" s="65">
        <f>VLOOKUP($A16,'Return Data'!$B$7:$R$2292,12,0)</f>
        <v>34.000700000000002</v>
      </c>
      <c r="I16" s="66">
        <f t="shared" si="2"/>
        <v>13</v>
      </c>
      <c r="J16" s="65">
        <f>VLOOKUP($A16,'Return Data'!$B$7:$R$2292,13,0)</f>
        <v>75.264700000000005</v>
      </c>
      <c r="K16" s="66">
        <f t="shared" si="3"/>
        <v>6</v>
      </c>
      <c r="L16" s="65">
        <f>VLOOKUP($A16,'Return Data'!$B$7:$R$2292,17,0)</f>
        <v>27.552099999999999</v>
      </c>
      <c r="M16" s="66">
        <f t="shared" si="4"/>
        <v>25</v>
      </c>
      <c r="N16" s="65">
        <f>VLOOKUP($A16,'Return Data'!$B$7:$R$2292,14,0)</f>
        <v>19.8385</v>
      </c>
      <c r="O16" s="66">
        <f t="shared" si="5"/>
        <v>24</v>
      </c>
      <c r="P16" s="65">
        <f>VLOOKUP($A16,'Return Data'!$B$7:$R$2292,15,0)</f>
        <v>15.0473</v>
      </c>
      <c r="Q16" s="66">
        <f t="shared" si="7"/>
        <v>20</v>
      </c>
      <c r="R16" s="65">
        <f>VLOOKUP($A16,'Return Data'!$B$7:$R$2292,16,0)</f>
        <v>15.772500000000001</v>
      </c>
      <c r="S16" s="67">
        <f t="shared" si="6"/>
        <v>28</v>
      </c>
    </row>
    <row r="17" spans="1:19" x14ac:dyDescent="0.3">
      <c r="A17" s="126" t="s">
        <v>1791</v>
      </c>
      <c r="B17" s="64">
        <f>VLOOKUP($A17,'Return Data'!$B$7:$R$2292,3,0)</f>
        <v>44477</v>
      </c>
      <c r="C17" s="65">
        <f>VLOOKUP($A17,'Return Data'!$B$7:$R$2292,4,0)</f>
        <v>144.9435</v>
      </c>
      <c r="D17" s="65">
        <f>VLOOKUP($A17,'Return Data'!$B$7:$R$2292,10,0)</f>
        <v>13.1938</v>
      </c>
      <c r="E17" s="66">
        <f t="shared" si="0"/>
        <v>19</v>
      </c>
      <c r="F17" s="65">
        <f>VLOOKUP($A17,'Return Data'!$B$7:$R$2292,11,0)</f>
        <v>25.254300000000001</v>
      </c>
      <c r="G17" s="66">
        <f t="shared" si="1"/>
        <v>15</v>
      </c>
      <c r="H17" s="65">
        <f>VLOOKUP($A17,'Return Data'!$B$7:$R$2292,12,0)</f>
        <v>29.7819</v>
      </c>
      <c r="I17" s="66">
        <f t="shared" si="2"/>
        <v>21</v>
      </c>
      <c r="J17" s="65">
        <f>VLOOKUP($A17,'Return Data'!$B$7:$R$2292,13,0)</f>
        <v>57.590600000000002</v>
      </c>
      <c r="K17" s="66">
        <f t="shared" si="3"/>
        <v>24</v>
      </c>
      <c r="L17" s="65">
        <f>VLOOKUP($A17,'Return Data'!$B$7:$R$2292,17,0)</f>
        <v>31.418500000000002</v>
      </c>
      <c r="M17" s="66">
        <f t="shared" si="4"/>
        <v>16</v>
      </c>
      <c r="N17" s="65">
        <f>VLOOKUP($A17,'Return Data'!$B$7:$R$2292,14,0)</f>
        <v>21.212900000000001</v>
      </c>
      <c r="O17" s="66">
        <f t="shared" si="5"/>
        <v>22</v>
      </c>
      <c r="P17" s="65">
        <f>VLOOKUP($A17,'Return Data'!$B$7:$R$2292,15,0)</f>
        <v>13.8748</v>
      </c>
      <c r="Q17" s="66">
        <f t="shared" si="7"/>
        <v>22</v>
      </c>
      <c r="R17" s="65">
        <f>VLOOKUP($A17,'Return Data'!$B$7:$R$2292,16,0)</f>
        <v>16.394100000000002</v>
      </c>
      <c r="S17" s="67">
        <f t="shared" si="6"/>
        <v>24</v>
      </c>
    </row>
    <row r="18" spans="1:19" x14ac:dyDescent="0.3">
      <c r="A18" s="127" t="s">
        <v>1263</v>
      </c>
      <c r="B18" s="64">
        <f>VLOOKUP($A18,'Return Data'!$B$7:$R$2292,3,0)</f>
        <v>44477</v>
      </c>
      <c r="C18" s="65">
        <f>VLOOKUP($A18,'Return Data'!$B$7:$R$2292,4,0)</f>
        <v>487.69</v>
      </c>
      <c r="D18" s="65">
        <f>VLOOKUP($A18,'Return Data'!$B$7:$R$2292,10,0)</f>
        <v>12.0817</v>
      </c>
      <c r="E18" s="66">
        <f t="shared" si="0"/>
        <v>25</v>
      </c>
      <c r="F18" s="65">
        <f>VLOOKUP($A18,'Return Data'!$B$7:$R$2292,11,0)</f>
        <v>24.914200000000001</v>
      </c>
      <c r="G18" s="66">
        <f t="shared" si="1"/>
        <v>17</v>
      </c>
      <c r="H18" s="65">
        <f>VLOOKUP($A18,'Return Data'!$B$7:$R$2292,12,0)</f>
        <v>33.8264</v>
      </c>
      <c r="I18" s="66">
        <f t="shared" si="2"/>
        <v>14</v>
      </c>
      <c r="J18" s="65">
        <f>VLOOKUP($A18,'Return Data'!$B$7:$R$2292,13,0)</f>
        <v>69.660799999999995</v>
      </c>
      <c r="K18" s="66">
        <f t="shared" si="3"/>
        <v>9</v>
      </c>
      <c r="L18" s="65">
        <f>VLOOKUP($A18,'Return Data'!$B$7:$R$2292,17,0)</f>
        <v>29.559000000000001</v>
      </c>
      <c r="M18" s="66">
        <f t="shared" si="4"/>
        <v>19</v>
      </c>
      <c r="N18" s="65">
        <f>VLOOKUP($A18,'Return Data'!$B$7:$R$2292,14,0)</f>
        <v>19.886500000000002</v>
      </c>
      <c r="O18" s="66">
        <f t="shared" si="5"/>
        <v>23</v>
      </c>
      <c r="P18" s="65">
        <f>VLOOKUP($A18,'Return Data'!$B$7:$R$2292,15,0)</f>
        <v>14.879200000000001</v>
      </c>
      <c r="Q18" s="66">
        <f t="shared" si="7"/>
        <v>21</v>
      </c>
      <c r="R18" s="65">
        <f>VLOOKUP($A18,'Return Data'!$B$7:$R$2292,16,0)</f>
        <v>17.019600000000001</v>
      </c>
      <c r="S18" s="67">
        <f t="shared" si="6"/>
        <v>22</v>
      </c>
    </row>
    <row r="19" spans="1:19" x14ac:dyDescent="0.3">
      <c r="A19" s="63" t="s">
        <v>1799</v>
      </c>
      <c r="B19" s="64">
        <f>VLOOKUP($A19,'Return Data'!$B$7:$R$2292,3,0)</f>
        <v>44477</v>
      </c>
      <c r="C19" s="65">
        <f>VLOOKUP($A19,'Return Data'!$B$7:$R$2292,4,0)</f>
        <v>38.78</v>
      </c>
      <c r="D19" s="65">
        <f>VLOOKUP($A19,'Return Data'!$B$7:$R$2292,10,0)</f>
        <v>16.526399999999999</v>
      </c>
      <c r="E19" s="66">
        <f t="shared" si="0"/>
        <v>5</v>
      </c>
      <c r="F19" s="65">
        <f>VLOOKUP($A19,'Return Data'!$B$7:$R$2292,11,0)</f>
        <v>29.2667</v>
      </c>
      <c r="G19" s="66">
        <f t="shared" si="1"/>
        <v>8</v>
      </c>
      <c r="H19" s="65">
        <f>VLOOKUP($A19,'Return Data'!$B$7:$R$2292,12,0)</f>
        <v>33.585900000000002</v>
      </c>
      <c r="I19" s="66">
        <f t="shared" si="2"/>
        <v>15</v>
      </c>
      <c r="J19" s="65">
        <f>VLOOKUP($A19,'Return Data'!$B$7:$R$2292,13,0)</f>
        <v>61.247399999999999</v>
      </c>
      <c r="K19" s="66">
        <f t="shared" si="3"/>
        <v>20</v>
      </c>
      <c r="L19" s="65">
        <f>VLOOKUP($A19,'Return Data'!$B$7:$R$2292,17,0)</f>
        <v>31.478400000000001</v>
      </c>
      <c r="M19" s="66">
        <f t="shared" si="4"/>
        <v>15</v>
      </c>
      <c r="N19" s="65">
        <f>VLOOKUP($A19,'Return Data'!$B$7:$R$2292,14,0)</f>
        <v>23.8736</v>
      </c>
      <c r="O19" s="66">
        <f t="shared" si="5"/>
        <v>14</v>
      </c>
      <c r="P19" s="65">
        <f>VLOOKUP($A19,'Return Data'!$B$7:$R$2292,15,0)</f>
        <v>15.6128</v>
      </c>
      <c r="Q19" s="66">
        <f t="shared" si="7"/>
        <v>17</v>
      </c>
      <c r="R19" s="65">
        <f>VLOOKUP($A19,'Return Data'!$B$7:$R$2292,16,0)</f>
        <v>19.700500000000002</v>
      </c>
      <c r="S19" s="67">
        <f t="shared" si="6"/>
        <v>10</v>
      </c>
    </row>
    <row r="20" spans="1:19" x14ac:dyDescent="0.3">
      <c r="A20" s="63" t="s">
        <v>1821</v>
      </c>
      <c r="B20" s="64">
        <f>VLOOKUP($A20,'Return Data'!$B$7:$R$2292,3,0)</f>
        <v>44477</v>
      </c>
      <c r="C20" s="65">
        <f>VLOOKUP($A20,'Return Data'!$B$7:$R$2292,4,0)</f>
        <v>146.91999999999999</v>
      </c>
      <c r="D20" s="65">
        <f>VLOOKUP($A20,'Return Data'!$B$7:$R$2292,10,0)</f>
        <v>12.686</v>
      </c>
      <c r="E20" s="66">
        <f t="shared" si="0"/>
        <v>20</v>
      </c>
      <c r="F20" s="65">
        <f>VLOOKUP($A20,'Return Data'!$B$7:$R$2292,11,0)</f>
        <v>22.270299999999999</v>
      </c>
      <c r="G20" s="66">
        <f t="shared" si="1"/>
        <v>27</v>
      </c>
      <c r="H20" s="65">
        <f>VLOOKUP($A20,'Return Data'!$B$7:$R$2292,12,0)</f>
        <v>26.655200000000001</v>
      </c>
      <c r="I20" s="66">
        <f t="shared" si="2"/>
        <v>26</v>
      </c>
      <c r="J20" s="65">
        <f>VLOOKUP($A20,'Return Data'!$B$7:$R$2292,13,0)</f>
        <v>55.619100000000003</v>
      </c>
      <c r="K20" s="66">
        <f t="shared" si="3"/>
        <v>26</v>
      </c>
      <c r="L20" s="65">
        <f>VLOOKUP($A20,'Return Data'!$B$7:$R$2292,17,0)</f>
        <v>24.220199999999998</v>
      </c>
      <c r="M20" s="66">
        <f t="shared" si="4"/>
        <v>28</v>
      </c>
      <c r="N20" s="65">
        <f>VLOOKUP($A20,'Return Data'!$B$7:$R$2292,14,0)</f>
        <v>18.527699999999999</v>
      </c>
      <c r="O20" s="66">
        <f t="shared" si="5"/>
        <v>26</v>
      </c>
      <c r="P20" s="65">
        <f>VLOOKUP($A20,'Return Data'!$B$7:$R$2292,15,0)</f>
        <v>12.581300000000001</v>
      </c>
      <c r="Q20" s="66">
        <f t="shared" si="7"/>
        <v>25</v>
      </c>
      <c r="R20" s="65">
        <f>VLOOKUP($A20,'Return Data'!$B$7:$R$2292,16,0)</f>
        <v>15.841799999999999</v>
      </c>
      <c r="S20" s="67">
        <f t="shared" si="6"/>
        <v>27</v>
      </c>
    </row>
    <row r="21" spans="1:19" x14ac:dyDescent="0.3">
      <c r="A21" s="63" t="s">
        <v>1266</v>
      </c>
      <c r="B21" s="64">
        <f>VLOOKUP($A21,'Return Data'!$B$7:$R$2292,3,0)</f>
        <v>44477</v>
      </c>
      <c r="C21" s="65">
        <f>VLOOKUP($A21,'Return Data'!$B$7:$R$2292,4,0)</f>
        <v>91.18</v>
      </c>
      <c r="D21" s="65">
        <f>VLOOKUP($A21,'Return Data'!$B$7:$R$2292,10,0)</f>
        <v>10.2806</v>
      </c>
      <c r="E21" s="66">
        <f t="shared" si="0"/>
        <v>31</v>
      </c>
      <c r="F21" s="65">
        <f>VLOOKUP($A21,'Return Data'!$B$7:$R$2292,11,0)</f>
        <v>28.494900000000001</v>
      </c>
      <c r="G21" s="66">
        <f t="shared" si="1"/>
        <v>10</v>
      </c>
      <c r="H21" s="65">
        <f>VLOOKUP($A21,'Return Data'!$B$7:$R$2292,12,0)</f>
        <v>35.765300000000003</v>
      </c>
      <c r="I21" s="66">
        <f t="shared" si="2"/>
        <v>10</v>
      </c>
      <c r="J21" s="65">
        <f>VLOOKUP($A21,'Return Data'!$B$7:$R$2292,13,0)</f>
        <v>68.914400000000001</v>
      </c>
      <c r="K21" s="66">
        <f t="shared" si="3"/>
        <v>11</v>
      </c>
      <c r="L21" s="65">
        <f>VLOOKUP($A21,'Return Data'!$B$7:$R$2292,17,0)</f>
        <v>35.145800000000001</v>
      </c>
      <c r="M21" s="66">
        <f t="shared" si="4"/>
        <v>9</v>
      </c>
      <c r="N21" s="65">
        <f>VLOOKUP($A21,'Return Data'!$B$7:$R$2292,14,0)</f>
        <v>24.535599999999999</v>
      </c>
      <c r="O21" s="66">
        <f t="shared" si="5"/>
        <v>13</v>
      </c>
      <c r="P21" s="65">
        <f>VLOOKUP($A21,'Return Data'!$B$7:$R$2292,15,0)</f>
        <v>16.584</v>
      </c>
      <c r="Q21" s="66">
        <f t="shared" si="7"/>
        <v>13</v>
      </c>
      <c r="R21" s="65">
        <f>VLOOKUP($A21,'Return Data'!$B$7:$R$2292,16,0)</f>
        <v>20.468800000000002</v>
      </c>
      <c r="S21" s="67">
        <f t="shared" si="6"/>
        <v>7</v>
      </c>
    </row>
    <row r="22" spans="1:19" x14ac:dyDescent="0.3">
      <c r="A22" s="63" t="s">
        <v>1267</v>
      </c>
      <c r="B22" s="64">
        <f>VLOOKUP($A22,'Return Data'!$B$7:$R$2292,3,0)</f>
        <v>44477</v>
      </c>
      <c r="C22" s="65">
        <f>VLOOKUP($A22,'Return Data'!$B$7:$R$2292,4,0)</f>
        <v>15.689</v>
      </c>
      <c r="D22" s="65">
        <f>VLOOKUP($A22,'Return Data'!$B$7:$R$2292,10,0)</f>
        <v>5.1154000000000002</v>
      </c>
      <c r="E22" s="66">
        <f t="shared" si="0"/>
        <v>34</v>
      </c>
      <c r="F22" s="65">
        <f>VLOOKUP($A22,'Return Data'!$B$7:$R$2292,11,0)</f>
        <v>15.3764</v>
      </c>
      <c r="G22" s="66">
        <f t="shared" si="1"/>
        <v>33</v>
      </c>
      <c r="H22" s="65">
        <f>VLOOKUP($A22,'Return Data'!$B$7:$R$2292,12,0)</f>
        <v>25.828099999999999</v>
      </c>
      <c r="I22" s="66">
        <f t="shared" si="2"/>
        <v>28</v>
      </c>
      <c r="J22" s="65">
        <f>VLOOKUP($A22,'Return Data'!$B$7:$R$2292,13,0)</f>
        <v>54.864400000000003</v>
      </c>
      <c r="K22" s="66">
        <f t="shared" si="3"/>
        <v>27</v>
      </c>
      <c r="L22" s="65"/>
      <c r="M22" s="66"/>
      <c r="N22" s="65"/>
      <c r="O22" s="66"/>
      <c r="P22" s="65"/>
      <c r="Q22" s="66"/>
      <c r="R22" s="65">
        <f>VLOOKUP($A22,'Return Data'!$B$7:$R$2292,16,0)</f>
        <v>20.616</v>
      </c>
      <c r="S22" s="67">
        <f t="shared" si="6"/>
        <v>6</v>
      </c>
    </row>
    <row r="23" spans="1:19" x14ac:dyDescent="0.3">
      <c r="A23" s="63" t="s">
        <v>1801</v>
      </c>
      <c r="B23" s="64">
        <f>VLOOKUP($A23,'Return Data'!$B$7:$R$2292,3,0)</f>
        <v>44477</v>
      </c>
      <c r="C23" s="65">
        <f>VLOOKUP($A23,'Return Data'!$B$7:$R$2292,4,0)</f>
        <v>57.8872</v>
      </c>
      <c r="D23" s="65">
        <f>VLOOKUP($A23,'Return Data'!$B$7:$R$2292,10,0)</f>
        <v>17.131699999999999</v>
      </c>
      <c r="E23" s="66">
        <f t="shared" si="0"/>
        <v>3</v>
      </c>
      <c r="F23" s="65">
        <f>VLOOKUP($A23,'Return Data'!$B$7:$R$2292,11,0)</f>
        <v>23.999500000000001</v>
      </c>
      <c r="G23" s="66">
        <f t="shared" si="1"/>
        <v>23</v>
      </c>
      <c r="H23" s="65">
        <f>VLOOKUP($A23,'Return Data'!$B$7:$R$2292,12,0)</f>
        <v>30.567699999999999</v>
      </c>
      <c r="I23" s="66">
        <f t="shared" si="2"/>
        <v>19</v>
      </c>
      <c r="J23" s="65">
        <f>VLOOKUP($A23,'Return Data'!$B$7:$R$2292,13,0)</f>
        <v>69.142600000000002</v>
      </c>
      <c r="K23" s="66">
        <f t="shared" si="3"/>
        <v>10</v>
      </c>
      <c r="L23" s="65">
        <f>VLOOKUP($A23,'Return Data'!$B$7:$R$2292,17,0)</f>
        <v>27.9709</v>
      </c>
      <c r="M23" s="66">
        <f t="shared" si="4"/>
        <v>23</v>
      </c>
      <c r="N23" s="65">
        <f>VLOOKUP($A23,'Return Data'!$B$7:$R$2292,14,0)</f>
        <v>25.4526</v>
      </c>
      <c r="O23" s="66">
        <f t="shared" si="5"/>
        <v>11</v>
      </c>
      <c r="P23" s="65">
        <f>VLOOKUP($A23,'Return Data'!$B$7:$R$2292,15,0)</f>
        <v>17.0364</v>
      </c>
      <c r="Q23" s="66">
        <f t="shared" si="7"/>
        <v>10</v>
      </c>
      <c r="R23" s="65">
        <f>VLOOKUP($A23,'Return Data'!$B$7:$R$2292,16,0)</f>
        <v>17.820799999999998</v>
      </c>
      <c r="S23" s="67">
        <f t="shared" si="6"/>
        <v>19</v>
      </c>
    </row>
    <row r="24" spans="1:19" x14ac:dyDescent="0.3">
      <c r="A24" s="63" t="s">
        <v>1809</v>
      </c>
      <c r="B24" s="64">
        <f>VLOOKUP($A24,'Return Data'!$B$7:$R$2292,3,0)</f>
        <v>44477</v>
      </c>
      <c r="C24" s="65">
        <f>VLOOKUP($A24,'Return Data'!$B$7:$R$2292,4,0)</f>
        <v>58.534999999999997</v>
      </c>
      <c r="D24" s="65">
        <f>VLOOKUP($A24,'Return Data'!$B$7:$R$2292,10,0)</f>
        <v>10.3331</v>
      </c>
      <c r="E24" s="66">
        <f t="shared" si="0"/>
        <v>30</v>
      </c>
      <c r="F24" s="65">
        <f>VLOOKUP($A24,'Return Data'!$B$7:$R$2292,11,0)</f>
        <v>17.8004</v>
      </c>
      <c r="G24" s="66">
        <f t="shared" si="1"/>
        <v>31</v>
      </c>
      <c r="H24" s="65">
        <f>VLOOKUP($A24,'Return Data'!$B$7:$R$2292,12,0)</f>
        <v>24.3124</v>
      </c>
      <c r="I24" s="66">
        <f t="shared" si="2"/>
        <v>30</v>
      </c>
      <c r="J24" s="65">
        <f>VLOOKUP($A24,'Return Data'!$B$7:$R$2292,13,0)</f>
        <v>50.328699999999998</v>
      </c>
      <c r="K24" s="66">
        <f t="shared" si="3"/>
        <v>28</v>
      </c>
      <c r="L24" s="65">
        <f>VLOOKUP($A24,'Return Data'!$B$7:$R$2292,17,0)</f>
        <v>26.113499999999998</v>
      </c>
      <c r="M24" s="66">
        <f t="shared" si="4"/>
        <v>27</v>
      </c>
      <c r="N24" s="65">
        <f>VLOOKUP($A24,'Return Data'!$B$7:$R$2292,14,0)</f>
        <v>21.284700000000001</v>
      </c>
      <c r="O24" s="66">
        <f t="shared" si="5"/>
        <v>21</v>
      </c>
      <c r="P24" s="65">
        <f>VLOOKUP($A24,'Return Data'!$B$7:$R$2292,15,0)</f>
        <v>16.022200000000002</v>
      </c>
      <c r="Q24" s="66">
        <f t="shared" si="7"/>
        <v>15</v>
      </c>
      <c r="R24" s="65">
        <f>VLOOKUP($A24,'Return Data'!$B$7:$R$2292,16,0)</f>
        <v>18.320499999999999</v>
      </c>
      <c r="S24" s="67">
        <f t="shared" si="6"/>
        <v>16</v>
      </c>
    </row>
    <row r="25" spans="1:19" x14ac:dyDescent="0.3">
      <c r="A25" s="63" t="s">
        <v>1823</v>
      </c>
      <c r="B25" s="64">
        <f>VLOOKUP($A25,'Return Data'!$B$7:$R$2292,3,0)</f>
        <v>44477</v>
      </c>
      <c r="C25" s="65">
        <f>VLOOKUP($A25,'Return Data'!$B$7:$R$2292,4,0)</f>
        <v>130.10400000000001</v>
      </c>
      <c r="D25" s="65">
        <f>VLOOKUP($A25,'Return Data'!$B$7:$R$2292,10,0)</f>
        <v>11.166700000000001</v>
      </c>
      <c r="E25" s="66">
        <f t="shared" si="0"/>
        <v>28</v>
      </c>
      <c r="F25" s="65">
        <f>VLOOKUP($A25,'Return Data'!$B$7:$R$2292,11,0)</f>
        <v>19.890499999999999</v>
      </c>
      <c r="G25" s="66">
        <f t="shared" si="1"/>
        <v>28</v>
      </c>
      <c r="H25" s="65">
        <f>VLOOKUP($A25,'Return Data'!$B$7:$R$2292,12,0)</f>
        <v>25.336200000000002</v>
      </c>
      <c r="I25" s="66">
        <f t="shared" si="2"/>
        <v>29</v>
      </c>
      <c r="J25" s="65">
        <f>VLOOKUP($A25,'Return Data'!$B$7:$R$2292,13,0)</f>
        <v>48.7209</v>
      </c>
      <c r="K25" s="66">
        <f t="shared" si="3"/>
        <v>29</v>
      </c>
      <c r="L25" s="65">
        <f>VLOOKUP($A25,'Return Data'!$B$7:$R$2292,17,0)</f>
        <v>26.361899999999999</v>
      </c>
      <c r="M25" s="66">
        <f t="shared" si="4"/>
        <v>26</v>
      </c>
      <c r="N25" s="65">
        <f>VLOOKUP($A25,'Return Data'!$B$7:$R$2292,14,0)</f>
        <v>18.654800000000002</v>
      </c>
      <c r="O25" s="66">
        <f t="shared" si="5"/>
        <v>25</v>
      </c>
      <c r="P25" s="65">
        <f>VLOOKUP($A25,'Return Data'!$B$7:$R$2292,15,0)</f>
        <v>13.472300000000001</v>
      </c>
      <c r="Q25" s="66">
        <f t="shared" si="7"/>
        <v>23</v>
      </c>
      <c r="R25" s="65">
        <f>VLOOKUP($A25,'Return Data'!$B$7:$R$2292,16,0)</f>
        <v>15.0488</v>
      </c>
      <c r="S25" s="67">
        <f t="shared" si="6"/>
        <v>30</v>
      </c>
    </row>
    <row r="26" spans="1:19" x14ac:dyDescent="0.3">
      <c r="A26" s="63" t="s">
        <v>1826</v>
      </c>
      <c r="B26" s="64">
        <f>VLOOKUP($A26,'Return Data'!$B$7:$R$2292,3,0)</f>
        <v>44477</v>
      </c>
      <c r="C26" s="65">
        <f>VLOOKUP($A26,'Return Data'!$B$7:$R$2292,4,0)</f>
        <v>72.5749</v>
      </c>
      <c r="D26" s="65">
        <f>VLOOKUP($A26,'Return Data'!$B$7:$R$2292,10,0)</f>
        <v>9.9497999999999998</v>
      </c>
      <c r="E26" s="66">
        <f t="shared" si="0"/>
        <v>32</v>
      </c>
      <c r="F26" s="65">
        <f>VLOOKUP($A26,'Return Data'!$B$7:$R$2292,11,0)</f>
        <v>18.351099999999999</v>
      </c>
      <c r="G26" s="66">
        <f t="shared" si="1"/>
        <v>30</v>
      </c>
      <c r="H26" s="65">
        <f>VLOOKUP($A26,'Return Data'!$B$7:$R$2292,12,0)</f>
        <v>19.4892</v>
      </c>
      <c r="I26" s="66">
        <f t="shared" si="2"/>
        <v>33</v>
      </c>
      <c r="J26" s="65">
        <f>VLOOKUP($A26,'Return Data'!$B$7:$R$2292,13,0)</f>
        <v>43.179400000000001</v>
      </c>
      <c r="K26" s="66">
        <f t="shared" si="3"/>
        <v>33</v>
      </c>
      <c r="L26" s="65">
        <f>VLOOKUP($A26,'Return Data'!$B$7:$R$2292,17,0)</f>
        <v>21.617100000000001</v>
      </c>
      <c r="M26" s="66">
        <f t="shared" si="4"/>
        <v>30</v>
      </c>
      <c r="N26" s="65">
        <f>VLOOKUP($A26,'Return Data'!$B$7:$R$2292,14,0)</f>
        <v>18.303000000000001</v>
      </c>
      <c r="O26" s="66">
        <f t="shared" si="5"/>
        <v>27</v>
      </c>
      <c r="P26" s="65">
        <f>VLOOKUP($A26,'Return Data'!$B$7:$R$2292,15,0)</f>
        <v>12.0603</v>
      </c>
      <c r="Q26" s="66">
        <f t="shared" si="7"/>
        <v>26</v>
      </c>
      <c r="R26" s="65">
        <f>VLOOKUP($A26,'Return Data'!$B$7:$R$2292,16,0)</f>
        <v>11.709199999999999</v>
      </c>
      <c r="S26" s="67">
        <f t="shared" si="6"/>
        <v>33</v>
      </c>
    </row>
    <row r="27" spans="1:19" x14ac:dyDescent="0.3">
      <c r="A27" s="63" t="s">
        <v>1269</v>
      </c>
      <c r="B27" s="64">
        <f>VLOOKUP($A27,'Return Data'!$B$7:$R$2292,3,0)</f>
        <v>44477</v>
      </c>
      <c r="C27" s="65">
        <f>VLOOKUP($A27,'Return Data'!$B$7:$R$2292,4,0)</f>
        <v>22.8916</v>
      </c>
      <c r="D27" s="65">
        <f>VLOOKUP($A27,'Return Data'!$B$7:$R$2292,10,0)</f>
        <v>16.8171</v>
      </c>
      <c r="E27" s="66">
        <f t="shared" si="0"/>
        <v>4</v>
      </c>
      <c r="F27" s="65">
        <f>VLOOKUP($A27,'Return Data'!$B$7:$R$2292,11,0)</f>
        <v>33.3566</v>
      </c>
      <c r="G27" s="66">
        <f t="shared" si="1"/>
        <v>1</v>
      </c>
      <c r="H27" s="65">
        <f>VLOOKUP($A27,'Return Data'!$B$7:$R$2292,12,0)</f>
        <v>49.118299999999998</v>
      </c>
      <c r="I27" s="66">
        <f t="shared" si="2"/>
        <v>2</v>
      </c>
      <c r="J27" s="65">
        <f>VLOOKUP($A27,'Return Data'!$B$7:$R$2292,13,0)</f>
        <v>83.021500000000003</v>
      </c>
      <c r="K27" s="66">
        <f t="shared" si="3"/>
        <v>3</v>
      </c>
      <c r="L27" s="65">
        <f>VLOOKUP($A27,'Return Data'!$B$7:$R$2292,17,0)</f>
        <v>42.669699999999999</v>
      </c>
      <c r="M27" s="66">
        <f t="shared" si="4"/>
        <v>4</v>
      </c>
      <c r="N27" s="65">
        <f>VLOOKUP($A27,'Return Data'!$B$7:$R$2292,14,0)</f>
        <v>31.940100000000001</v>
      </c>
      <c r="O27" s="66">
        <f t="shared" si="5"/>
        <v>3</v>
      </c>
      <c r="P27" s="65"/>
      <c r="Q27" s="66"/>
      <c r="R27" s="65">
        <f>VLOOKUP($A27,'Return Data'!$B$7:$R$2292,16,0)</f>
        <v>20.639900000000001</v>
      </c>
      <c r="S27" s="67">
        <f t="shared" si="6"/>
        <v>5</v>
      </c>
    </row>
    <row r="28" spans="1:19" x14ac:dyDescent="0.3">
      <c r="A28" s="63" t="s">
        <v>1819</v>
      </c>
      <c r="B28" s="64">
        <f>VLOOKUP($A28,'Return Data'!$B$7:$R$2292,3,0)</f>
        <v>44477</v>
      </c>
      <c r="C28" s="65">
        <f>VLOOKUP($A28,'Return Data'!$B$7:$R$2292,4,0)</f>
        <v>38.9696</v>
      </c>
      <c r="D28" s="65">
        <f>VLOOKUP($A28,'Return Data'!$B$7:$R$2292,10,0)</f>
        <v>7.8617999999999997</v>
      </c>
      <c r="E28" s="66">
        <f t="shared" si="0"/>
        <v>33</v>
      </c>
      <c r="F28" s="65">
        <f>VLOOKUP($A28,'Return Data'!$B$7:$R$2292,11,0)</f>
        <v>13.988899999999999</v>
      </c>
      <c r="G28" s="66">
        <f t="shared" si="1"/>
        <v>34</v>
      </c>
      <c r="H28" s="65">
        <f>VLOOKUP($A28,'Return Data'!$B$7:$R$2292,12,0)</f>
        <v>17.7803</v>
      </c>
      <c r="I28" s="66">
        <f t="shared" si="2"/>
        <v>34</v>
      </c>
      <c r="J28" s="65">
        <f>VLOOKUP($A28,'Return Data'!$B$7:$R$2292,13,0)</f>
        <v>40.514000000000003</v>
      </c>
      <c r="K28" s="66">
        <f t="shared" si="3"/>
        <v>34</v>
      </c>
      <c r="L28" s="65">
        <f>VLOOKUP($A28,'Return Data'!$B$7:$R$2292,17,0)</f>
        <v>20.1097</v>
      </c>
      <c r="M28" s="66">
        <f t="shared" si="4"/>
        <v>32</v>
      </c>
      <c r="N28" s="65">
        <f>VLOOKUP($A28,'Return Data'!$B$7:$R$2292,14,0)</f>
        <v>17.739000000000001</v>
      </c>
      <c r="O28" s="66">
        <f t="shared" si="5"/>
        <v>28</v>
      </c>
      <c r="P28" s="65">
        <f>VLOOKUP($A28,'Return Data'!$B$7:$R$2292,15,0)</f>
        <v>12.970800000000001</v>
      </c>
      <c r="Q28" s="66">
        <f t="shared" si="7"/>
        <v>24</v>
      </c>
      <c r="R28" s="65">
        <f>VLOOKUP($A28,'Return Data'!$B$7:$R$2292,16,0)</f>
        <v>20.0246</v>
      </c>
      <c r="S28" s="67">
        <f t="shared" si="6"/>
        <v>8</v>
      </c>
    </row>
    <row r="29" spans="1:19" x14ac:dyDescent="0.3">
      <c r="A29" s="63" t="s">
        <v>2015</v>
      </c>
      <c r="B29" s="64">
        <f>VLOOKUP($A29,'Return Data'!$B$7:$R$2292,3,0)</f>
        <v>44477</v>
      </c>
      <c r="C29" s="65">
        <f>VLOOKUP($A29,'Return Data'!$B$7:$R$2292,4,0)</f>
        <v>17.372599999999998</v>
      </c>
      <c r="D29" s="65">
        <f>VLOOKUP($A29,'Return Data'!$B$7:$R$2292,10,0)</f>
        <v>14.1013</v>
      </c>
      <c r="E29" s="66">
        <f t="shared" si="0"/>
        <v>15</v>
      </c>
      <c r="F29" s="65">
        <f>VLOOKUP($A29,'Return Data'!$B$7:$R$2292,11,0)</f>
        <v>24.450900000000001</v>
      </c>
      <c r="G29" s="66">
        <f t="shared" si="1"/>
        <v>20</v>
      </c>
      <c r="H29" s="65">
        <f>VLOOKUP($A29,'Return Data'!$B$7:$R$2292,12,0)</f>
        <v>29.230599999999999</v>
      </c>
      <c r="I29" s="66">
        <f t="shared" si="2"/>
        <v>23</v>
      </c>
      <c r="J29" s="65">
        <f>VLOOKUP($A29,'Return Data'!$B$7:$R$2292,13,0)</f>
        <v>59.111600000000003</v>
      </c>
      <c r="K29" s="66">
        <f t="shared" si="3"/>
        <v>22</v>
      </c>
      <c r="L29" s="65">
        <f>VLOOKUP($A29,'Return Data'!$B$7:$R$2292,17,0)</f>
        <v>27.999199999999998</v>
      </c>
      <c r="M29" s="66">
        <f t="shared" si="4"/>
        <v>22</v>
      </c>
      <c r="N29" s="65"/>
      <c r="O29" s="66"/>
      <c r="P29" s="65"/>
      <c r="Q29" s="66"/>
      <c r="R29" s="65">
        <f>VLOOKUP($A29,'Return Data'!$B$7:$R$2292,16,0)</f>
        <v>18.5108</v>
      </c>
      <c r="S29" s="67">
        <f t="shared" si="6"/>
        <v>13</v>
      </c>
    </row>
    <row r="30" spans="1:19" x14ac:dyDescent="0.3">
      <c r="A30" s="63" t="s">
        <v>1272</v>
      </c>
      <c r="B30" s="64">
        <f>VLOOKUP($A30,'Return Data'!$B$7:$R$2292,3,0)</f>
        <v>44477</v>
      </c>
      <c r="C30" s="65">
        <f>VLOOKUP($A30,'Return Data'!$B$7:$R$2292,4,0)</f>
        <v>158.8065</v>
      </c>
      <c r="D30" s="65">
        <f>VLOOKUP($A30,'Return Data'!$B$7:$R$2292,10,0)</f>
        <v>17.657499999999999</v>
      </c>
      <c r="E30" s="66">
        <f t="shared" si="0"/>
        <v>2</v>
      </c>
      <c r="F30" s="65">
        <f>VLOOKUP($A30,'Return Data'!$B$7:$R$2292,11,0)</f>
        <v>30.940300000000001</v>
      </c>
      <c r="G30" s="66">
        <f t="shared" si="1"/>
        <v>5</v>
      </c>
      <c r="H30" s="65">
        <f>VLOOKUP($A30,'Return Data'!$B$7:$R$2292,12,0)</f>
        <v>46.369100000000003</v>
      </c>
      <c r="I30" s="66">
        <f t="shared" si="2"/>
        <v>3</v>
      </c>
      <c r="J30" s="65">
        <f>VLOOKUP($A30,'Return Data'!$B$7:$R$2292,13,0)</f>
        <v>86.082700000000003</v>
      </c>
      <c r="K30" s="66">
        <f t="shared" si="3"/>
        <v>1</v>
      </c>
      <c r="L30" s="65">
        <f>VLOOKUP($A30,'Return Data'!$B$7:$R$2292,17,0)</f>
        <v>29.417899999999999</v>
      </c>
      <c r="M30" s="66">
        <f t="shared" si="4"/>
        <v>20</v>
      </c>
      <c r="N30" s="65">
        <f>VLOOKUP($A30,'Return Data'!$B$7:$R$2292,14,0)</f>
        <v>21.595600000000001</v>
      </c>
      <c r="O30" s="66">
        <f t="shared" si="5"/>
        <v>20</v>
      </c>
      <c r="P30" s="65">
        <f>VLOOKUP($A30,'Return Data'!$B$7:$R$2292,15,0)</f>
        <v>15.1845</v>
      </c>
      <c r="Q30" s="66">
        <f t="shared" si="7"/>
        <v>19</v>
      </c>
      <c r="R30" s="65">
        <f>VLOOKUP($A30,'Return Data'!$B$7:$R$2292,16,0)</f>
        <v>15.551600000000001</v>
      </c>
      <c r="S30" s="67">
        <f t="shared" si="6"/>
        <v>29</v>
      </c>
    </row>
    <row r="31" spans="1:19" x14ac:dyDescent="0.3">
      <c r="A31" s="63" t="s">
        <v>1781</v>
      </c>
      <c r="B31" s="64">
        <f>VLOOKUP($A31,'Return Data'!$B$7:$R$2292,3,0)</f>
        <v>44477</v>
      </c>
      <c r="C31" s="65">
        <f>VLOOKUP($A31,'Return Data'!$B$7:$R$2292,4,0)</f>
        <v>53.271000000000001</v>
      </c>
      <c r="D31" s="65">
        <f>VLOOKUP($A31,'Return Data'!$B$7:$R$2292,10,0)</f>
        <v>15.3796</v>
      </c>
      <c r="E31" s="66">
        <f t="shared" si="0"/>
        <v>8</v>
      </c>
      <c r="F31" s="65">
        <f>VLOOKUP($A31,'Return Data'!$B$7:$R$2292,11,0)</f>
        <v>28.572700000000001</v>
      </c>
      <c r="G31" s="66">
        <f t="shared" si="1"/>
        <v>9</v>
      </c>
      <c r="H31" s="65">
        <f>VLOOKUP($A31,'Return Data'!$B$7:$R$2292,12,0)</f>
        <v>42.235399999999998</v>
      </c>
      <c r="I31" s="66">
        <f t="shared" si="2"/>
        <v>4</v>
      </c>
      <c r="J31" s="65">
        <f>VLOOKUP($A31,'Return Data'!$B$7:$R$2292,13,0)</f>
        <v>60.578200000000002</v>
      </c>
      <c r="K31" s="66">
        <f t="shared" si="3"/>
        <v>21</v>
      </c>
      <c r="L31" s="65">
        <f>VLOOKUP($A31,'Return Data'!$B$7:$R$2292,17,0)</f>
        <v>43.319600000000001</v>
      </c>
      <c r="M31" s="66">
        <f t="shared" si="4"/>
        <v>3</v>
      </c>
      <c r="N31" s="65">
        <f>VLOOKUP($A31,'Return Data'!$B$7:$R$2292,14,0)</f>
        <v>30.3307</v>
      </c>
      <c r="O31" s="66">
        <f t="shared" si="5"/>
        <v>4</v>
      </c>
      <c r="P31" s="65">
        <f>VLOOKUP($A31,'Return Data'!$B$7:$R$2292,15,0)</f>
        <v>22.7316</v>
      </c>
      <c r="Q31" s="66">
        <f t="shared" si="7"/>
        <v>2</v>
      </c>
      <c r="R31" s="65">
        <f>VLOOKUP($A31,'Return Data'!$B$7:$R$2292,16,0)</f>
        <v>22.124400000000001</v>
      </c>
      <c r="S31" s="67">
        <f t="shared" si="6"/>
        <v>3</v>
      </c>
    </row>
    <row r="32" spans="1:19" x14ac:dyDescent="0.3">
      <c r="A32" s="63" t="s">
        <v>1810</v>
      </c>
      <c r="B32" s="64">
        <f>VLOOKUP($A32,'Return Data'!$B$7:$R$2292,3,0)</f>
        <v>44477</v>
      </c>
      <c r="C32" s="65">
        <f>VLOOKUP($A32,'Return Data'!$B$7:$R$2292,4,0)</f>
        <v>30.04</v>
      </c>
      <c r="D32" s="65">
        <f>VLOOKUP($A32,'Return Data'!$B$7:$R$2292,10,0)</f>
        <v>14.8757</v>
      </c>
      <c r="E32" s="66">
        <f t="shared" si="0"/>
        <v>10</v>
      </c>
      <c r="F32" s="65">
        <f>VLOOKUP($A32,'Return Data'!$B$7:$R$2292,11,0)</f>
        <v>29.986999999999998</v>
      </c>
      <c r="G32" s="66">
        <f t="shared" si="1"/>
        <v>6</v>
      </c>
      <c r="H32" s="65">
        <f>VLOOKUP($A32,'Return Data'!$B$7:$R$2292,12,0)</f>
        <v>40.111899999999999</v>
      </c>
      <c r="I32" s="66">
        <f t="shared" si="2"/>
        <v>7</v>
      </c>
      <c r="J32" s="65">
        <f>VLOOKUP($A32,'Return Data'!$B$7:$R$2292,13,0)</f>
        <v>77.122600000000006</v>
      </c>
      <c r="K32" s="66">
        <f t="shared" si="3"/>
        <v>5</v>
      </c>
      <c r="L32" s="65">
        <f>VLOOKUP($A32,'Return Data'!$B$7:$R$2292,17,0)</f>
        <v>47.918999999999997</v>
      </c>
      <c r="M32" s="66">
        <f t="shared" si="4"/>
        <v>2</v>
      </c>
      <c r="N32" s="65">
        <f>VLOOKUP($A32,'Return Data'!$B$7:$R$2292,14,0)</f>
        <v>34.631599999999999</v>
      </c>
      <c r="O32" s="66">
        <f t="shared" si="5"/>
        <v>2</v>
      </c>
      <c r="P32" s="65">
        <f>VLOOKUP($A32,'Return Data'!$B$7:$R$2292,15,0)</f>
        <v>21.7441</v>
      </c>
      <c r="Q32" s="66">
        <f t="shared" si="7"/>
        <v>3</v>
      </c>
      <c r="R32" s="65">
        <f>VLOOKUP($A32,'Return Data'!$B$7:$R$2292,16,0)</f>
        <v>18.126899999999999</v>
      </c>
      <c r="S32" s="67">
        <f t="shared" si="6"/>
        <v>17</v>
      </c>
    </row>
    <row r="33" spans="1:19" x14ac:dyDescent="0.3">
      <c r="A33" s="63" t="s">
        <v>1274</v>
      </c>
      <c r="B33" s="64">
        <f>VLOOKUP($A33,'Return Data'!$B$7:$R$2292,3,0)</f>
        <v>44477</v>
      </c>
      <c r="C33" s="65">
        <f>VLOOKUP($A33,'Return Data'!$B$7:$R$2292,4,0)</f>
        <v>255.19</v>
      </c>
      <c r="D33" s="65">
        <f>VLOOKUP($A33,'Return Data'!$B$7:$R$2292,10,0)</f>
        <v>15.533300000000001</v>
      </c>
      <c r="E33" s="66">
        <f t="shared" si="0"/>
        <v>7</v>
      </c>
      <c r="F33" s="65">
        <f>VLOOKUP($A33,'Return Data'!$B$7:$R$2292,11,0)</f>
        <v>31.203099999999999</v>
      </c>
      <c r="G33" s="66">
        <f t="shared" si="1"/>
        <v>3</v>
      </c>
      <c r="H33" s="65">
        <f>VLOOKUP($A33,'Return Data'!$B$7:$R$2292,12,0)</f>
        <v>40.476700000000001</v>
      </c>
      <c r="I33" s="66">
        <f t="shared" si="2"/>
        <v>6</v>
      </c>
      <c r="J33" s="65">
        <f>VLOOKUP($A33,'Return Data'!$B$7:$R$2292,13,0)</f>
        <v>71.050299999999993</v>
      </c>
      <c r="K33" s="66">
        <f t="shared" si="3"/>
        <v>8</v>
      </c>
      <c r="L33" s="65">
        <f>VLOOKUP($A33,'Return Data'!$B$7:$R$2292,17,0)</f>
        <v>35.807499999999997</v>
      </c>
      <c r="M33" s="66">
        <f t="shared" si="4"/>
        <v>7</v>
      </c>
      <c r="N33" s="65">
        <f>VLOOKUP($A33,'Return Data'!$B$7:$R$2292,14,0)</f>
        <v>23.593599999999999</v>
      </c>
      <c r="O33" s="66">
        <f t="shared" si="5"/>
        <v>16</v>
      </c>
      <c r="P33" s="65">
        <f>VLOOKUP($A33,'Return Data'!$B$7:$R$2292,15,0)</f>
        <v>17.319099999999999</v>
      </c>
      <c r="Q33" s="66">
        <f t="shared" si="7"/>
        <v>8</v>
      </c>
      <c r="R33" s="65">
        <f>VLOOKUP($A33,'Return Data'!$B$7:$R$2292,16,0)</f>
        <v>18.349699999999999</v>
      </c>
      <c r="S33" s="67">
        <f t="shared" si="6"/>
        <v>15</v>
      </c>
    </row>
    <row r="34" spans="1:19" x14ac:dyDescent="0.3">
      <c r="A34" s="63" t="s">
        <v>1276</v>
      </c>
      <c r="B34" s="64">
        <f>VLOOKUP($A34,'Return Data'!$B$7:$R$2292,3,0)</f>
        <v>44477</v>
      </c>
      <c r="C34" s="65">
        <f>VLOOKUP($A34,'Return Data'!$B$7:$R$2292,4,0)</f>
        <v>429.12630000000001</v>
      </c>
      <c r="D34" s="65">
        <f>VLOOKUP($A34,'Return Data'!$B$7:$R$2292,10,0)</f>
        <v>14.009600000000001</v>
      </c>
      <c r="E34" s="66">
        <f t="shared" si="0"/>
        <v>16</v>
      </c>
      <c r="F34" s="65">
        <f>VLOOKUP($A34,'Return Data'!$B$7:$R$2292,11,0)</f>
        <v>30.976099999999999</v>
      </c>
      <c r="G34" s="66">
        <f t="shared" si="1"/>
        <v>4</v>
      </c>
      <c r="H34" s="65">
        <f>VLOOKUP($A34,'Return Data'!$B$7:$R$2292,12,0)</f>
        <v>49.682299999999998</v>
      </c>
      <c r="I34" s="66">
        <f t="shared" si="2"/>
        <v>1</v>
      </c>
      <c r="J34" s="65">
        <f>VLOOKUP($A34,'Return Data'!$B$7:$R$2292,13,0)</f>
        <v>85.6952</v>
      </c>
      <c r="K34" s="66">
        <f t="shared" si="3"/>
        <v>2</v>
      </c>
      <c r="L34" s="65">
        <f>VLOOKUP($A34,'Return Data'!$B$7:$R$2292,17,0)</f>
        <v>56.531100000000002</v>
      </c>
      <c r="M34" s="66">
        <f t="shared" si="4"/>
        <v>1</v>
      </c>
      <c r="N34" s="65">
        <f>VLOOKUP($A34,'Return Data'!$B$7:$R$2292,14,0)</f>
        <v>36.322600000000001</v>
      </c>
      <c r="O34" s="66">
        <f t="shared" si="5"/>
        <v>1</v>
      </c>
      <c r="P34" s="65">
        <f>VLOOKUP($A34,'Return Data'!$B$7:$R$2292,15,0)</f>
        <v>24.494900000000001</v>
      </c>
      <c r="Q34" s="66">
        <f t="shared" si="7"/>
        <v>1</v>
      </c>
      <c r="R34" s="65">
        <f>VLOOKUP($A34,'Return Data'!$B$7:$R$2292,16,0)</f>
        <v>22.249600000000001</v>
      </c>
      <c r="S34" s="67">
        <f t="shared" si="6"/>
        <v>2</v>
      </c>
    </row>
    <row r="35" spans="1:19" x14ac:dyDescent="0.3">
      <c r="A35" s="63" t="s">
        <v>1812</v>
      </c>
      <c r="B35" s="64">
        <f>VLOOKUP($A35,'Return Data'!$B$7:$R$2292,3,0)</f>
        <v>44477</v>
      </c>
      <c r="C35" s="65">
        <f>VLOOKUP($A35,'Return Data'!$B$7:$R$2292,4,0)</f>
        <v>83.691800000000001</v>
      </c>
      <c r="D35" s="65">
        <f>VLOOKUP($A35,'Return Data'!$B$7:$R$2292,10,0)</f>
        <v>11.697900000000001</v>
      </c>
      <c r="E35" s="66">
        <f t="shared" si="0"/>
        <v>26</v>
      </c>
      <c r="F35" s="65">
        <f>VLOOKUP($A35,'Return Data'!$B$7:$R$2292,11,0)</f>
        <v>22.422799999999999</v>
      </c>
      <c r="G35" s="66">
        <f t="shared" si="1"/>
        <v>26</v>
      </c>
      <c r="H35" s="65">
        <f>VLOOKUP($A35,'Return Data'!$B$7:$R$2292,12,0)</f>
        <v>29.101800000000001</v>
      </c>
      <c r="I35" s="66">
        <f t="shared" si="2"/>
        <v>24</v>
      </c>
      <c r="J35" s="65">
        <f>VLOOKUP($A35,'Return Data'!$B$7:$R$2292,13,0)</f>
        <v>62.964300000000001</v>
      </c>
      <c r="K35" s="66">
        <f t="shared" si="3"/>
        <v>17</v>
      </c>
      <c r="L35" s="65">
        <f>VLOOKUP($A35,'Return Data'!$B$7:$R$2292,17,0)</f>
        <v>27.674700000000001</v>
      </c>
      <c r="M35" s="66">
        <f t="shared" si="4"/>
        <v>24</v>
      </c>
      <c r="N35" s="65">
        <f>VLOOKUP($A35,'Return Data'!$B$7:$R$2292,14,0)</f>
        <v>23.245000000000001</v>
      </c>
      <c r="O35" s="66">
        <f t="shared" si="5"/>
        <v>17</v>
      </c>
      <c r="P35" s="65">
        <f>VLOOKUP($A35,'Return Data'!$B$7:$R$2292,15,0)</f>
        <v>16.160799999999998</v>
      </c>
      <c r="Q35" s="66">
        <f t="shared" si="7"/>
        <v>14</v>
      </c>
      <c r="R35" s="65">
        <f>VLOOKUP($A35,'Return Data'!$B$7:$R$2292,16,0)</f>
        <v>18.418399999999998</v>
      </c>
      <c r="S35" s="67">
        <f t="shared" si="6"/>
        <v>14</v>
      </c>
    </row>
    <row r="36" spans="1:19" x14ac:dyDescent="0.3">
      <c r="A36" s="63" t="s">
        <v>1814</v>
      </c>
      <c r="B36" s="64">
        <f>VLOOKUP($A36,'Return Data'!$B$7:$R$2292,3,0)</f>
        <v>44477</v>
      </c>
      <c r="C36" s="65">
        <f>VLOOKUP($A36,'Return Data'!$B$7:$R$2292,4,0)</f>
        <v>15.783799999999999</v>
      </c>
      <c r="D36" s="65">
        <f>VLOOKUP($A36,'Return Data'!$B$7:$R$2292,10,0)</f>
        <v>12.2308</v>
      </c>
      <c r="E36" s="66">
        <f t="shared" si="0"/>
        <v>24</v>
      </c>
      <c r="F36" s="65">
        <f>VLOOKUP($A36,'Return Data'!$B$7:$R$2292,11,0)</f>
        <v>18.818999999999999</v>
      </c>
      <c r="G36" s="66">
        <f t="shared" si="1"/>
        <v>29</v>
      </c>
      <c r="H36" s="65">
        <f>VLOOKUP($A36,'Return Data'!$B$7:$R$2292,12,0)</f>
        <v>21.185500000000001</v>
      </c>
      <c r="I36" s="66">
        <f t="shared" si="2"/>
        <v>32</v>
      </c>
      <c r="J36" s="65">
        <f>VLOOKUP($A36,'Return Data'!$B$7:$R$2292,13,0)</f>
        <v>44.253599999999999</v>
      </c>
      <c r="K36" s="66">
        <f t="shared" si="3"/>
        <v>31</v>
      </c>
      <c r="L36" s="65">
        <f>VLOOKUP($A36,'Return Data'!$B$7:$R$2292,17,0)</f>
        <v>23.536000000000001</v>
      </c>
      <c r="M36" s="66">
        <f t="shared" si="4"/>
        <v>29</v>
      </c>
      <c r="N36" s="65"/>
      <c r="O36" s="66"/>
      <c r="P36" s="65"/>
      <c r="Q36" s="66"/>
      <c r="R36" s="65">
        <f>VLOOKUP($A36,'Return Data'!$B$7:$R$2292,16,0)</f>
        <v>16.255500000000001</v>
      </c>
      <c r="S36" s="67">
        <f t="shared" si="6"/>
        <v>26</v>
      </c>
    </row>
    <row r="37" spans="1:19" x14ac:dyDescent="0.3">
      <c r="A37" s="63" t="s">
        <v>1277</v>
      </c>
      <c r="B37" s="64">
        <f>VLOOKUP($A37,'Return Data'!$B$7:$R$2292,3,0)</f>
        <v>44477</v>
      </c>
      <c r="C37" s="65">
        <f>VLOOKUP($A37,'Return Data'!$B$7:$R$2292,4,0)</f>
        <v>17.517099999999999</v>
      </c>
      <c r="D37" s="65">
        <f>VLOOKUP($A37,'Return Data'!$B$7:$R$2292,10,0)</f>
        <v>13.590299999999999</v>
      </c>
      <c r="E37" s="66">
        <f t="shared" si="0"/>
        <v>18</v>
      </c>
      <c r="F37" s="65">
        <f>VLOOKUP($A37,'Return Data'!$B$7:$R$2292,11,0)</f>
        <v>26.364100000000001</v>
      </c>
      <c r="G37" s="66">
        <f t="shared" si="1"/>
        <v>13</v>
      </c>
      <c r="H37" s="65">
        <f>VLOOKUP($A37,'Return Data'!$B$7:$R$2292,12,0)</f>
        <v>36.082599999999999</v>
      </c>
      <c r="I37" s="66">
        <f t="shared" si="2"/>
        <v>9</v>
      </c>
      <c r="J37" s="65">
        <f>VLOOKUP($A37,'Return Data'!$B$7:$R$2292,13,0)</f>
        <v>63.414900000000003</v>
      </c>
      <c r="K37" s="66">
        <f t="shared" si="3"/>
        <v>15</v>
      </c>
      <c r="L37" s="65"/>
      <c r="M37" s="66"/>
      <c r="N37" s="65"/>
      <c r="O37" s="66"/>
      <c r="P37" s="65"/>
      <c r="Q37" s="66"/>
      <c r="R37" s="65">
        <f>VLOOKUP($A37,'Return Data'!$B$7:$R$2292,16,0)</f>
        <v>30.757400000000001</v>
      </c>
      <c r="S37" s="67">
        <f t="shared" si="6"/>
        <v>1</v>
      </c>
    </row>
    <row r="38" spans="1:19" x14ac:dyDescent="0.3">
      <c r="A38" s="102" t="s">
        <v>1792</v>
      </c>
      <c r="B38" s="64">
        <f>VLOOKUP($A38,'Return Data'!$B$7:$R$2292,3,0)</f>
        <v>44477</v>
      </c>
      <c r="C38" s="65">
        <f>VLOOKUP($A38,'Return Data'!$B$7:$R$2292,4,0)</f>
        <v>17.548999999999999</v>
      </c>
      <c r="D38" s="65">
        <f>VLOOKUP($A38,'Return Data'!$B$7:$R$2292,10,0)</f>
        <v>14.3689</v>
      </c>
      <c r="E38" s="66">
        <f t="shared" si="0"/>
        <v>13</v>
      </c>
      <c r="F38" s="65">
        <f>VLOOKUP($A38,'Return Data'!$B$7:$R$2292,11,0)</f>
        <v>23.757100000000001</v>
      </c>
      <c r="G38" s="66">
        <f t="shared" si="1"/>
        <v>25</v>
      </c>
      <c r="H38" s="65">
        <f>VLOOKUP($A38,'Return Data'!$B$7:$R$2292,12,0)</f>
        <v>26.314499999999999</v>
      </c>
      <c r="I38" s="66">
        <f t="shared" si="2"/>
        <v>27</v>
      </c>
      <c r="J38" s="65">
        <f>VLOOKUP($A38,'Return Data'!$B$7:$R$2292,13,0)</f>
        <v>48.427300000000002</v>
      </c>
      <c r="K38" s="66">
        <f t="shared" si="3"/>
        <v>30</v>
      </c>
      <c r="L38" s="65">
        <f>VLOOKUP($A38,'Return Data'!$B$7:$R$2292,17,0)</f>
        <v>28.119399999999999</v>
      </c>
      <c r="M38" s="66">
        <f t="shared" si="4"/>
        <v>21</v>
      </c>
      <c r="N38" s="65"/>
      <c r="O38" s="66"/>
      <c r="P38" s="65"/>
      <c r="Q38" s="66"/>
      <c r="R38" s="65">
        <f>VLOOKUP($A38,'Return Data'!$B$7:$R$2292,16,0)</f>
        <v>19.959800000000001</v>
      </c>
      <c r="S38" s="67">
        <f t="shared" si="6"/>
        <v>9</v>
      </c>
    </row>
    <row r="39" spans="1:19" x14ac:dyDescent="0.3">
      <c r="A39" s="63" t="s">
        <v>1816</v>
      </c>
      <c r="B39" s="64">
        <f>VLOOKUP($A39,'Return Data'!$B$7:$R$2292,3,0)</f>
        <v>44477</v>
      </c>
      <c r="C39" s="65">
        <f>VLOOKUP($A39,'Return Data'!$B$7:$R$2292,4,0)</f>
        <v>157.77000000000001</v>
      </c>
      <c r="D39" s="65">
        <f>VLOOKUP($A39,'Return Data'!$B$7:$R$2292,10,0)</f>
        <v>11.105600000000001</v>
      </c>
      <c r="E39" s="66">
        <f t="shared" si="0"/>
        <v>29</v>
      </c>
      <c r="F39" s="65">
        <f>VLOOKUP($A39,'Return Data'!$B$7:$R$2292,11,0)</f>
        <v>17.791499999999999</v>
      </c>
      <c r="G39" s="66">
        <f t="shared" si="1"/>
        <v>32</v>
      </c>
      <c r="H39" s="65">
        <f>VLOOKUP($A39,'Return Data'!$B$7:$R$2292,12,0)</f>
        <v>22.835599999999999</v>
      </c>
      <c r="I39" s="66">
        <f t="shared" si="2"/>
        <v>31</v>
      </c>
      <c r="J39" s="65">
        <f>VLOOKUP($A39,'Return Data'!$B$7:$R$2292,13,0)</f>
        <v>43.714700000000001</v>
      </c>
      <c r="K39" s="66">
        <f t="shared" si="3"/>
        <v>32</v>
      </c>
      <c r="L39" s="65">
        <f>VLOOKUP($A39,'Return Data'!$B$7:$R$2292,17,0)</f>
        <v>20.596499999999999</v>
      </c>
      <c r="M39" s="66">
        <f t="shared" si="4"/>
        <v>31</v>
      </c>
      <c r="N39" s="65">
        <f>VLOOKUP($A39,'Return Data'!$B$7:$R$2292,14,0)</f>
        <v>13.986499999999999</v>
      </c>
      <c r="O39" s="66">
        <f t="shared" si="5"/>
        <v>29</v>
      </c>
      <c r="P39" s="65">
        <f>VLOOKUP($A39,'Return Data'!$B$7:$R$2292,15,0)</f>
        <v>9.5261999999999993</v>
      </c>
      <c r="Q39" s="66">
        <f t="shared" si="7"/>
        <v>27</v>
      </c>
      <c r="R39" s="65">
        <f>VLOOKUP($A39,'Return Data'!$B$7:$R$2292,16,0)</f>
        <v>10.8285</v>
      </c>
      <c r="S39" s="67">
        <f t="shared" si="6"/>
        <v>34</v>
      </c>
    </row>
    <row r="40" spans="1:19" x14ac:dyDescent="0.3">
      <c r="A40" s="63" t="s">
        <v>1802</v>
      </c>
      <c r="B40" s="64">
        <f>VLOOKUP($A40,'Return Data'!$B$7:$R$2292,3,0)</f>
        <v>44477</v>
      </c>
      <c r="C40" s="65">
        <f>VLOOKUP($A40,'Return Data'!$B$7:$R$2292,4,0)</f>
        <v>36.92</v>
      </c>
      <c r="D40" s="65">
        <f>VLOOKUP($A40,'Return Data'!$B$7:$R$2292,10,0)</f>
        <v>14.1267</v>
      </c>
      <c r="E40" s="66">
        <f t="shared" si="0"/>
        <v>14</v>
      </c>
      <c r="F40" s="65">
        <f>VLOOKUP($A40,'Return Data'!$B$7:$R$2292,11,0)</f>
        <v>27.795100000000001</v>
      </c>
      <c r="G40" s="66">
        <f t="shared" si="1"/>
        <v>11</v>
      </c>
      <c r="H40" s="65">
        <f>VLOOKUP($A40,'Return Data'!$B$7:$R$2292,12,0)</f>
        <v>34.793700000000001</v>
      </c>
      <c r="I40" s="66">
        <f t="shared" si="2"/>
        <v>12</v>
      </c>
      <c r="J40" s="65">
        <f>VLOOKUP($A40,'Return Data'!$B$7:$R$2292,13,0)</f>
        <v>62.571599999999997</v>
      </c>
      <c r="K40" s="66">
        <f t="shared" si="3"/>
        <v>19</v>
      </c>
      <c r="L40" s="65">
        <f>VLOOKUP($A40,'Return Data'!$B$7:$R$2292,17,0)</f>
        <v>35.383099999999999</v>
      </c>
      <c r="M40" s="66">
        <f t="shared" si="4"/>
        <v>8</v>
      </c>
      <c r="N40" s="65">
        <f>VLOOKUP($A40,'Return Data'!$B$7:$R$2292,14,0)</f>
        <v>25.784300000000002</v>
      </c>
      <c r="O40" s="66">
        <f t="shared" si="5"/>
        <v>10</v>
      </c>
      <c r="P40" s="65">
        <f>VLOOKUP($A40,'Return Data'!$B$7:$R$2292,15,0)</f>
        <v>16.717500000000001</v>
      </c>
      <c r="Q40" s="66">
        <f t="shared" si="7"/>
        <v>11</v>
      </c>
      <c r="R40" s="65">
        <f>VLOOKUP($A40,'Return Data'!$B$7:$R$2292,16,0)</f>
        <v>14.9323</v>
      </c>
      <c r="S40" s="67">
        <f t="shared" si="6"/>
        <v>32</v>
      </c>
    </row>
    <row r="41" spans="1:19" x14ac:dyDescent="0.3">
      <c r="A41" s="63" t="s">
        <v>1875</v>
      </c>
      <c r="B41" s="64">
        <f>VLOOKUP($A41,'Return Data'!$B$7:$R$2292,3,0)</f>
        <v>44477</v>
      </c>
      <c r="C41" s="65">
        <f>VLOOKUP($A41,'Return Data'!$B$7:$R$2292,4,0)</f>
        <v>281.10579999999999</v>
      </c>
      <c r="D41" s="65">
        <f>VLOOKUP($A41,'Return Data'!$B$7:$R$2292,10,0)</f>
        <v>14.8607</v>
      </c>
      <c r="E41" s="66">
        <f t="shared" si="0"/>
        <v>11</v>
      </c>
      <c r="F41" s="65">
        <f>VLOOKUP($A41,'Return Data'!$B$7:$R$2292,11,0)</f>
        <v>24.5945</v>
      </c>
      <c r="G41" s="66">
        <f t="shared" si="1"/>
        <v>19</v>
      </c>
      <c r="H41" s="65">
        <f>VLOOKUP($A41,'Return Data'!$B$7:$R$2292,12,0)</f>
        <v>30.192299999999999</v>
      </c>
      <c r="I41" s="66">
        <f t="shared" si="2"/>
        <v>20</v>
      </c>
      <c r="J41" s="65">
        <f>VLOOKUP($A41,'Return Data'!$B$7:$R$2292,13,0)</f>
        <v>67.330799999999996</v>
      </c>
      <c r="K41" s="66">
        <f t="shared" si="3"/>
        <v>13</v>
      </c>
      <c r="L41" s="65">
        <f>VLOOKUP($A41,'Return Data'!$B$7:$R$2292,17,0)</f>
        <v>40.325800000000001</v>
      </c>
      <c r="M41" s="66">
        <f t="shared" si="4"/>
        <v>5</v>
      </c>
      <c r="N41" s="65">
        <f>VLOOKUP($A41,'Return Data'!$B$7:$R$2292,14,0)</f>
        <v>28.845500000000001</v>
      </c>
      <c r="O41" s="66">
        <f t="shared" si="5"/>
        <v>5</v>
      </c>
      <c r="P41" s="65">
        <f>VLOOKUP($A41,'Return Data'!$B$7:$R$2292,15,0)</f>
        <v>20.070599999999999</v>
      </c>
      <c r="Q41" s="66">
        <f t="shared" si="7"/>
        <v>4</v>
      </c>
      <c r="R41" s="65">
        <f>VLOOKUP($A41,'Return Data'!$B$7:$R$2292,16,0)</f>
        <v>18.5151</v>
      </c>
      <c r="S41" s="67">
        <f t="shared" si="6"/>
        <v>12</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13.366523529411761</v>
      </c>
      <c r="E43" s="74"/>
      <c r="F43" s="75">
        <f>AVERAGE(F8:F41)</f>
        <v>24.918797058823532</v>
      </c>
      <c r="G43" s="74"/>
      <c r="H43" s="75">
        <f>AVERAGE(H8:H41)</f>
        <v>32.459417647058821</v>
      </c>
      <c r="I43" s="74"/>
      <c r="J43" s="75">
        <f>AVERAGE(J8:J41)</f>
        <v>62.859794117647063</v>
      </c>
      <c r="K43" s="74"/>
      <c r="L43" s="75">
        <f>AVERAGE(L8:L41)</f>
        <v>32.05883750000001</v>
      </c>
      <c r="M43" s="74"/>
      <c r="N43" s="75">
        <f>AVERAGE(N8:N41)</f>
        <v>24.227234482758625</v>
      </c>
      <c r="O43" s="74"/>
      <c r="P43" s="75">
        <f>AVERAGE(P8:P41)</f>
        <v>16.464585185185186</v>
      </c>
      <c r="Q43" s="74"/>
      <c r="R43" s="75">
        <f>AVERAGE(R8:R41)</f>
        <v>18.087452941176469</v>
      </c>
      <c r="S43" s="76"/>
    </row>
    <row r="44" spans="1:19" x14ac:dyDescent="0.3">
      <c r="A44" s="73" t="s">
        <v>28</v>
      </c>
      <c r="B44" s="74"/>
      <c r="C44" s="74"/>
      <c r="D44" s="75">
        <f>MIN(D8:D41)</f>
        <v>5.1154000000000002</v>
      </c>
      <c r="E44" s="74"/>
      <c r="F44" s="75">
        <f>MIN(F8:F41)</f>
        <v>13.988899999999999</v>
      </c>
      <c r="G44" s="74"/>
      <c r="H44" s="75">
        <f>MIN(H8:H41)</f>
        <v>17.7803</v>
      </c>
      <c r="I44" s="74"/>
      <c r="J44" s="75">
        <f>MIN(J8:J41)</f>
        <v>40.514000000000003</v>
      </c>
      <c r="K44" s="74"/>
      <c r="L44" s="75">
        <f>MIN(L8:L41)</f>
        <v>20.1097</v>
      </c>
      <c r="M44" s="74"/>
      <c r="N44" s="75">
        <f>MIN(N8:N41)</f>
        <v>13.986499999999999</v>
      </c>
      <c r="O44" s="74"/>
      <c r="P44" s="75">
        <f>MIN(P8:P41)</f>
        <v>9.5261999999999993</v>
      </c>
      <c r="Q44" s="74"/>
      <c r="R44" s="75">
        <f>MIN(R8:R41)</f>
        <v>10.8285</v>
      </c>
      <c r="S44" s="76"/>
    </row>
    <row r="45" spans="1:19" ht="15" thickBot="1" x14ac:dyDescent="0.35">
      <c r="A45" s="77" t="s">
        <v>29</v>
      </c>
      <c r="B45" s="78"/>
      <c r="C45" s="78"/>
      <c r="D45" s="79">
        <f>MAX(D8:D41)</f>
        <v>19.879200000000001</v>
      </c>
      <c r="E45" s="78"/>
      <c r="F45" s="79">
        <f>MAX(F8:F41)</f>
        <v>33.3566</v>
      </c>
      <c r="G45" s="78"/>
      <c r="H45" s="79">
        <f>MAX(H8:H41)</f>
        <v>49.682299999999998</v>
      </c>
      <c r="I45" s="78"/>
      <c r="J45" s="79">
        <f>MAX(J8:J41)</f>
        <v>86.082700000000003</v>
      </c>
      <c r="K45" s="78"/>
      <c r="L45" s="79">
        <f>MAX(L8:L41)</f>
        <v>56.531100000000002</v>
      </c>
      <c r="M45" s="78"/>
      <c r="N45" s="79">
        <f>MAX(N8:N41)</f>
        <v>36.322600000000001</v>
      </c>
      <c r="O45" s="78"/>
      <c r="P45" s="79">
        <f>MAX(P8:P41)</f>
        <v>24.494900000000001</v>
      </c>
      <c r="Q45" s="78"/>
      <c r="R45" s="79">
        <f>MAX(R8:R41)</f>
        <v>30.757400000000001</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1804</v>
      </c>
      <c r="B8" s="64">
        <f>VLOOKUP($A8,'Return Data'!$B$7:$R$2292,3,0)</f>
        <v>44477</v>
      </c>
      <c r="C8" s="65">
        <f>VLOOKUP($A8,'Return Data'!$B$7:$R$2292,4,0)</f>
        <v>1187.8</v>
      </c>
      <c r="D8" s="65">
        <f>VLOOKUP($A8,'Return Data'!$B$7:$R$2292,10,0)</f>
        <v>12.1264</v>
      </c>
      <c r="E8" s="66">
        <f t="shared" ref="E8:E41" si="0">RANK(D8,D$8:D$41,0)</f>
        <v>22</v>
      </c>
      <c r="F8" s="65">
        <f>VLOOKUP($A8,'Return Data'!$B$7:$R$2292,11,0)</f>
        <v>24.171500000000002</v>
      </c>
      <c r="G8" s="66">
        <f t="shared" ref="G8:G41" si="1">RANK(F8,F$8:F$41,0)</f>
        <v>18</v>
      </c>
      <c r="H8" s="65">
        <f>VLOOKUP($A8,'Return Data'!$B$7:$R$2292,12,0)</f>
        <v>28.648599999999998</v>
      </c>
      <c r="I8" s="66">
        <f t="shared" ref="I8:I41" si="2">RANK(H8,H$8:H$41,0)</f>
        <v>22</v>
      </c>
      <c r="J8" s="65">
        <f>VLOOKUP($A8,'Return Data'!$B$7:$R$2292,13,0)</f>
        <v>61.317900000000002</v>
      </c>
      <c r="K8" s="66">
        <f t="shared" ref="K8:K41" si="3">RANK(J8,J$8:J$41,0)</f>
        <v>16</v>
      </c>
      <c r="L8" s="65">
        <f>VLOOKUP($A8,'Return Data'!$B$7:$R$2292,17,0)</f>
        <v>31.377600000000001</v>
      </c>
      <c r="M8" s="66">
        <f t="shared" ref="M8:M21" si="4">RANK(L8,L$8:L$41,0)</f>
        <v>12</v>
      </c>
      <c r="N8" s="65">
        <f>VLOOKUP($A8,'Return Data'!$B$7:$R$2292,14,0)</f>
        <v>22.524899999999999</v>
      </c>
      <c r="O8" s="66">
        <f t="shared" ref="O8:O21" si="5">RANK(N8,N$8:N$41,0)</f>
        <v>15</v>
      </c>
      <c r="P8" s="65">
        <f>VLOOKUP($A8,'Return Data'!$B$7:$R$2292,15,0)</f>
        <v>14.657500000000001</v>
      </c>
      <c r="Q8" s="66">
        <f>RANK(P8,P$8:P$41,0)</f>
        <v>16</v>
      </c>
      <c r="R8" s="65">
        <f>VLOOKUP($A8,'Return Data'!$B$7:$R$2292,16,0)</f>
        <v>22.940100000000001</v>
      </c>
      <c r="S8" s="67">
        <f t="shared" ref="S8:S41" si="6">RANK(R8,R$8:R$41,0)</f>
        <v>2</v>
      </c>
    </row>
    <row r="9" spans="1:20" x14ac:dyDescent="0.3">
      <c r="A9" s="63" t="s">
        <v>1807</v>
      </c>
      <c r="B9" s="64">
        <f>VLOOKUP($A9,'Return Data'!$B$7:$R$2292,3,0)</f>
        <v>44477</v>
      </c>
      <c r="C9" s="65">
        <f>VLOOKUP($A9,'Return Data'!$B$7:$R$2292,4,0)</f>
        <v>19.760000000000002</v>
      </c>
      <c r="D9" s="65">
        <f>VLOOKUP($A9,'Return Data'!$B$7:$R$2292,10,0)</f>
        <v>15.2187</v>
      </c>
      <c r="E9" s="66">
        <f t="shared" si="0"/>
        <v>7</v>
      </c>
      <c r="F9" s="65">
        <f>VLOOKUP($A9,'Return Data'!$B$7:$R$2292,11,0)</f>
        <v>25.6997</v>
      </c>
      <c r="G9" s="66">
        <f t="shared" si="1"/>
        <v>12</v>
      </c>
      <c r="H9" s="65">
        <f>VLOOKUP($A9,'Return Data'!$B$7:$R$2292,12,0)</f>
        <v>27.319600000000001</v>
      </c>
      <c r="I9" s="66">
        <f t="shared" si="2"/>
        <v>25</v>
      </c>
      <c r="J9" s="65">
        <f>VLOOKUP($A9,'Return Data'!$B$7:$R$2292,13,0)</f>
        <v>56.4529</v>
      </c>
      <c r="K9" s="66">
        <f t="shared" si="3"/>
        <v>22</v>
      </c>
      <c r="L9" s="65">
        <f>VLOOKUP($A9,'Return Data'!$B$7:$R$2292,17,0)</f>
        <v>27.916599999999999</v>
      </c>
      <c r="M9" s="66">
        <f t="shared" si="4"/>
        <v>20</v>
      </c>
      <c r="N9" s="65">
        <f>VLOOKUP($A9,'Return Data'!$B$7:$R$2292,14,0)</f>
        <v>25.127600000000001</v>
      </c>
      <c r="O9" s="66">
        <f t="shared" si="5"/>
        <v>9</v>
      </c>
      <c r="P9" s="65"/>
      <c r="Q9" s="66"/>
      <c r="R9" s="65">
        <f>VLOOKUP($A9,'Return Data'!$B$7:$R$2292,16,0)</f>
        <v>19.117699999999999</v>
      </c>
      <c r="S9" s="67">
        <f t="shared" si="6"/>
        <v>5</v>
      </c>
    </row>
    <row r="10" spans="1:20" x14ac:dyDescent="0.3">
      <c r="A10" s="63" t="s">
        <v>1258</v>
      </c>
      <c r="B10" s="64">
        <f>VLOOKUP($A10,'Return Data'!$B$7:$R$2292,3,0)</f>
        <v>44477</v>
      </c>
      <c r="C10" s="65">
        <f>VLOOKUP($A10,'Return Data'!$B$7:$R$2292,4,0)</f>
        <v>176.49</v>
      </c>
      <c r="D10" s="65">
        <f>VLOOKUP($A10,'Return Data'!$B$7:$R$2292,10,0)</f>
        <v>19.613700000000001</v>
      </c>
      <c r="E10" s="66">
        <f t="shared" si="0"/>
        <v>1</v>
      </c>
      <c r="F10" s="65">
        <f>VLOOKUP($A10,'Return Data'!$B$7:$R$2292,11,0)</f>
        <v>32.490099999999998</v>
      </c>
      <c r="G10" s="66">
        <f t="shared" si="1"/>
        <v>1</v>
      </c>
      <c r="H10" s="65">
        <f>VLOOKUP($A10,'Return Data'!$B$7:$R$2292,12,0)</f>
        <v>41.1355</v>
      </c>
      <c r="I10" s="66">
        <f t="shared" si="2"/>
        <v>5</v>
      </c>
      <c r="J10" s="65">
        <f>VLOOKUP($A10,'Return Data'!$B$7:$R$2292,13,0)</f>
        <v>75.751800000000003</v>
      </c>
      <c r="K10" s="66">
        <f t="shared" si="3"/>
        <v>4</v>
      </c>
      <c r="L10" s="65">
        <f>VLOOKUP($A10,'Return Data'!$B$7:$R$2292,17,0)</f>
        <v>36.9786</v>
      </c>
      <c r="M10" s="66">
        <f t="shared" si="4"/>
        <v>6</v>
      </c>
      <c r="N10" s="65">
        <f>VLOOKUP($A10,'Return Data'!$B$7:$R$2292,14,0)</f>
        <v>26.106100000000001</v>
      </c>
      <c r="O10" s="66">
        <f t="shared" si="5"/>
        <v>7</v>
      </c>
      <c r="P10" s="65">
        <f>VLOOKUP($A10,'Return Data'!$B$7:$R$2292,15,0)</f>
        <v>15.6556</v>
      </c>
      <c r="Q10" s="66">
        <f t="shared" ref="Q10:Q21" si="7">RANK(P10,P$8:P$41,0)</f>
        <v>11</v>
      </c>
      <c r="R10" s="65">
        <f>VLOOKUP($A10,'Return Data'!$B$7:$R$2292,16,0)</f>
        <v>17.202500000000001</v>
      </c>
      <c r="S10" s="67">
        <f t="shared" si="6"/>
        <v>16</v>
      </c>
    </row>
    <row r="11" spans="1:20" x14ac:dyDescent="0.3">
      <c r="A11" s="63" t="s">
        <v>1260</v>
      </c>
      <c r="B11" s="64">
        <f>VLOOKUP($A11,'Return Data'!$B$7:$R$2292,3,0)</f>
        <v>44477</v>
      </c>
      <c r="C11" s="65">
        <f>VLOOKUP($A11,'Return Data'!$B$7:$R$2292,4,0)</f>
        <v>78.587999999999994</v>
      </c>
      <c r="D11" s="65">
        <f>VLOOKUP($A11,'Return Data'!$B$7:$R$2292,10,0)</f>
        <v>14.115600000000001</v>
      </c>
      <c r="E11" s="66">
        <f t="shared" si="0"/>
        <v>12</v>
      </c>
      <c r="F11" s="65">
        <f>VLOOKUP($A11,'Return Data'!$B$7:$R$2292,11,0)</f>
        <v>28.439</v>
      </c>
      <c r="G11" s="66">
        <f t="shared" si="1"/>
        <v>7</v>
      </c>
      <c r="H11" s="65">
        <f>VLOOKUP($A11,'Return Data'!$B$7:$R$2292,12,0)</f>
        <v>37.540700000000001</v>
      </c>
      <c r="I11" s="66">
        <f t="shared" si="2"/>
        <v>8</v>
      </c>
      <c r="J11" s="65">
        <f>VLOOKUP($A11,'Return Data'!$B$7:$R$2292,13,0)</f>
        <v>65.403199999999998</v>
      </c>
      <c r="K11" s="66">
        <f t="shared" si="3"/>
        <v>13</v>
      </c>
      <c r="L11" s="65">
        <f>VLOOKUP($A11,'Return Data'!$B$7:$R$2292,17,0)</f>
        <v>30.571899999999999</v>
      </c>
      <c r="M11" s="66">
        <f t="shared" si="4"/>
        <v>14</v>
      </c>
      <c r="N11" s="65">
        <f>VLOOKUP($A11,'Return Data'!$B$7:$R$2292,14,0)</f>
        <v>23.135200000000001</v>
      </c>
      <c r="O11" s="66">
        <f t="shared" si="5"/>
        <v>12</v>
      </c>
      <c r="P11" s="65">
        <f>VLOOKUP($A11,'Return Data'!$B$7:$R$2292,15,0)</f>
        <v>15.534800000000001</v>
      </c>
      <c r="Q11" s="66">
        <f t="shared" si="7"/>
        <v>12</v>
      </c>
      <c r="R11" s="65">
        <f>VLOOKUP($A11,'Return Data'!$B$7:$R$2292,16,0)</f>
        <v>13.684799999999999</v>
      </c>
      <c r="S11" s="67">
        <f t="shared" si="6"/>
        <v>28</v>
      </c>
    </row>
    <row r="12" spans="1:20" x14ac:dyDescent="0.3">
      <c r="A12" s="63" t="s">
        <v>1828</v>
      </c>
      <c r="B12" s="64">
        <f>VLOOKUP($A12,'Return Data'!$B$7:$R$2292,3,0)</f>
        <v>44477</v>
      </c>
      <c r="C12" s="65">
        <f>VLOOKUP($A12,'Return Data'!$B$7:$R$2292,4,0)</f>
        <v>231.43</v>
      </c>
      <c r="D12" s="65">
        <f>VLOOKUP($A12,'Return Data'!$B$7:$R$2292,10,0)</f>
        <v>13.451599999999999</v>
      </c>
      <c r="E12" s="66">
        <f t="shared" si="0"/>
        <v>17</v>
      </c>
      <c r="F12" s="65">
        <f>VLOOKUP($A12,'Return Data'!$B$7:$R$2292,11,0)</f>
        <v>24.331099999999999</v>
      </c>
      <c r="G12" s="66">
        <f t="shared" si="1"/>
        <v>17</v>
      </c>
      <c r="H12" s="65">
        <f>VLOOKUP($A12,'Return Data'!$B$7:$R$2292,12,0)</f>
        <v>29.645399999999999</v>
      </c>
      <c r="I12" s="66">
        <f t="shared" si="2"/>
        <v>19</v>
      </c>
      <c r="J12" s="65">
        <f>VLOOKUP($A12,'Return Data'!$B$7:$R$2292,13,0)</f>
        <v>54.358699999999999</v>
      </c>
      <c r="K12" s="66">
        <f t="shared" si="3"/>
        <v>26</v>
      </c>
      <c r="L12" s="65">
        <f>VLOOKUP($A12,'Return Data'!$B$7:$R$2292,17,0)</f>
        <v>32.882599999999996</v>
      </c>
      <c r="M12" s="66">
        <f t="shared" si="4"/>
        <v>11</v>
      </c>
      <c r="N12" s="65">
        <f>VLOOKUP($A12,'Return Data'!$B$7:$R$2292,14,0)</f>
        <v>25.303699999999999</v>
      </c>
      <c r="O12" s="66">
        <f t="shared" si="5"/>
        <v>8</v>
      </c>
      <c r="P12" s="65">
        <f>VLOOKUP($A12,'Return Data'!$B$7:$R$2292,15,0)</f>
        <v>18.158899999999999</v>
      </c>
      <c r="Q12" s="66">
        <f t="shared" si="7"/>
        <v>5</v>
      </c>
      <c r="R12" s="65">
        <f>VLOOKUP($A12,'Return Data'!$B$7:$R$2292,16,0)</f>
        <v>18.9846</v>
      </c>
      <c r="S12" s="67">
        <f t="shared" si="6"/>
        <v>6</v>
      </c>
    </row>
    <row r="13" spans="1:20" x14ac:dyDescent="0.3">
      <c r="A13" s="102" t="s">
        <v>1874</v>
      </c>
      <c r="B13" s="64">
        <f>VLOOKUP($A13,'Return Data'!$B$7:$R$2292,3,0)</f>
        <v>44477</v>
      </c>
      <c r="C13" s="65">
        <f>VLOOKUP($A13,'Return Data'!$B$7:$R$2292,4,0)</f>
        <v>68.733000000000004</v>
      </c>
      <c r="D13" s="65">
        <f>VLOOKUP($A13,'Return Data'!$B$7:$R$2292,10,0)</f>
        <v>10.995699999999999</v>
      </c>
      <c r="E13" s="66">
        <f t="shared" si="0"/>
        <v>28</v>
      </c>
      <c r="F13" s="65">
        <f>VLOOKUP($A13,'Return Data'!$B$7:$R$2292,11,0)</f>
        <v>23.329899999999999</v>
      </c>
      <c r="G13" s="66">
        <f t="shared" si="1"/>
        <v>22</v>
      </c>
      <c r="H13" s="65">
        <f>VLOOKUP($A13,'Return Data'!$B$7:$R$2292,12,0)</f>
        <v>30.203299999999999</v>
      </c>
      <c r="I13" s="66">
        <f t="shared" si="2"/>
        <v>17</v>
      </c>
      <c r="J13" s="65">
        <f>VLOOKUP($A13,'Return Data'!$B$7:$R$2292,13,0)</f>
        <v>64.594499999999996</v>
      </c>
      <c r="K13" s="66">
        <f t="shared" si="3"/>
        <v>14</v>
      </c>
      <c r="L13" s="65">
        <f>VLOOKUP($A13,'Return Data'!$B$7:$R$2292,17,0)</f>
        <v>31.3734</v>
      </c>
      <c r="M13" s="66">
        <f t="shared" si="4"/>
        <v>13</v>
      </c>
      <c r="N13" s="65">
        <f>VLOOKUP($A13,'Return Data'!$B$7:$R$2292,14,0)</f>
        <v>26.8186</v>
      </c>
      <c r="O13" s="66">
        <f t="shared" si="5"/>
        <v>6</v>
      </c>
      <c r="P13" s="65">
        <f>VLOOKUP($A13,'Return Data'!$B$7:$R$2292,15,0)</f>
        <v>16.962700000000002</v>
      </c>
      <c r="Q13" s="66">
        <f t="shared" si="7"/>
        <v>6</v>
      </c>
      <c r="R13" s="65">
        <f>VLOOKUP($A13,'Return Data'!$B$7:$R$2292,16,0)</f>
        <v>14.379300000000001</v>
      </c>
      <c r="S13" s="67">
        <f t="shared" si="6"/>
        <v>26</v>
      </c>
    </row>
    <row r="14" spans="1:20" x14ac:dyDescent="0.3">
      <c r="A14" s="102" t="s">
        <v>1789</v>
      </c>
      <c r="B14" s="64">
        <f>VLOOKUP($A14,'Return Data'!$B$7:$R$2292,3,0)</f>
        <v>44477</v>
      </c>
      <c r="C14" s="65">
        <f>VLOOKUP($A14,'Return Data'!$B$7:$R$2292,4,0)</f>
        <v>23.297999999999998</v>
      </c>
      <c r="D14" s="65">
        <f>VLOOKUP($A14,'Return Data'!$B$7:$R$2292,10,0)</f>
        <v>11.993499999999999</v>
      </c>
      <c r="E14" s="66">
        <f t="shared" si="0"/>
        <v>23</v>
      </c>
      <c r="F14" s="65">
        <f>VLOOKUP($A14,'Return Data'!$B$7:$R$2292,11,0)</f>
        <v>23.094000000000001</v>
      </c>
      <c r="G14" s="66">
        <f t="shared" si="1"/>
        <v>24</v>
      </c>
      <c r="H14" s="65">
        <f>VLOOKUP($A14,'Return Data'!$B$7:$R$2292,12,0)</f>
        <v>30.367599999999999</v>
      </c>
      <c r="I14" s="66">
        <f t="shared" si="2"/>
        <v>16</v>
      </c>
      <c r="J14" s="65">
        <f>VLOOKUP($A14,'Return Data'!$B$7:$R$2292,13,0)</f>
        <v>60.189799999999998</v>
      </c>
      <c r="K14" s="66">
        <f t="shared" si="3"/>
        <v>19</v>
      </c>
      <c r="L14" s="65">
        <f>VLOOKUP($A14,'Return Data'!$B$7:$R$2292,17,0)</f>
        <v>28.537099999999999</v>
      </c>
      <c r="M14" s="66">
        <f t="shared" si="4"/>
        <v>18</v>
      </c>
      <c r="N14" s="65">
        <f>VLOOKUP($A14,'Return Data'!$B$7:$R$2292,14,0)</f>
        <v>21.040600000000001</v>
      </c>
      <c r="O14" s="66">
        <f t="shared" si="5"/>
        <v>19</v>
      </c>
      <c r="P14" s="65">
        <f>VLOOKUP($A14,'Return Data'!$B$7:$R$2292,15,0)</f>
        <v>16.3491</v>
      </c>
      <c r="Q14" s="66">
        <f t="shared" si="7"/>
        <v>7</v>
      </c>
      <c r="R14" s="65">
        <f>VLOOKUP($A14,'Return Data'!$B$7:$R$2292,16,0)</f>
        <v>13.4932</v>
      </c>
      <c r="S14" s="67">
        <f t="shared" si="6"/>
        <v>31</v>
      </c>
    </row>
    <row r="15" spans="1:20" x14ac:dyDescent="0.3">
      <c r="A15" s="63" t="s">
        <v>1794</v>
      </c>
      <c r="B15" s="64">
        <f>VLOOKUP($A15,'Return Data'!$B$7:$R$2292,3,0)</f>
        <v>44477</v>
      </c>
      <c r="C15" s="65">
        <f>VLOOKUP($A15,'Return Data'!$B$7:$R$2292,4,0)</f>
        <v>969.99810000000002</v>
      </c>
      <c r="D15" s="65">
        <f>VLOOKUP($A15,'Return Data'!$B$7:$R$2292,10,0)</f>
        <v>14.9634</v>
      </c>
      <c r="E15" s="66">
        <f t="shared" si="0"/>
        <v>9</v>
      </c>
      <c r="F15" s="65">
        <f>VLOOKUP($A15,'Return Data'!$B$7:$R$2292,11,0)</f>
        <v>25.2135</v>
      </c>
      <c r="G15" s="66">
        <f t="shared" si="1"/>
        <v>14</v>
      </c>
      <c r="H15" s="65">
        <f>VLOOKUP($A15,'Return Data'!$B$7:$R$2292,12,0)</f>
        <v>34.985999999999997</v>
      </c>
      <c r="I15" s="66">
        <f t="shared" si="2"/>
        <v>9</v>
      </c>
      <c r="J15" s="65">
        <f>VLOOKUP($A15,'Return Data'!$B$7:$R$2292,13,0)</f>
        <v>73.608900000000006</v>
      </c>
      <c r="K15" s="66">
        <f t="shared" si="3"/>
        <v>6</v>
      </c>
      <c r="L15" s="65">
        <f>VLOOKUP($A15,'Return Data'!$B$7:$R$2292,17,0)</f>
        <v>33.169600000000003</v>
      </c>
      <c r="M15" s="66">
        <f t="shared" si="4"/>
        <v>10</v>
      </c>
      <c r="N15" s="65">
        <f>VLOOKUP($A15,'Return Data'!$B$7:$R$2292,14,0)</f>
        <v>21.5184</v>
      </c>
      <c r="O15" s="66">
        <f t="shared" si="5"/>
        <v>18</v>
      </c>
      <c r="P15" s="65">
        <f>VLOOKUP($A15,'Return Data'!$B$7:$R$2292,15,0)</f>
        <v>14.4397</v>
      </c>
      <c r="Q15" s="66">
        <f t="shared" si="7"/>
        <v>17</v>
      </c>
      <c r="R15" s="65">
        <f>VLOOKUP($A15,'Return Data'!$B$7:$R$2292,16,0)</f>
        <v>18.430800000000001</v>
      </c>
      <c r="S15" s="67">
        <f t="shared" si="6"/>
        <v>9</v>
      </c>
    </row>
    <row r="16" spans="1:20" x14ac:dyDescent="0.3">
      <c r="A16" s="63" t="s">
        <v>1796</v>
      </c>
      <c r="B16" s="64">
        <f>VLOOKUP($A16,'Return Data'!$B$7:$R$2292,3,0)</f>
        <v>44477</v>
      </c>
      <c r="C16" s="65">
        <f>VLOOKUP($A16,'Return Data'!$B$7:$R$2292,4,0)</f>
        <v>994.81299999999999</v>
      </c>
      <c r="D16" s="65">
        <f>VLOOKUP($A16,'Return Data'!$B$7:$R$2292,10,0)</f>
        <v>12.420999999999999</v>
      </c>
      <c r="E16" s="66">
        <f t="shared" si="0"/>
        <v>21</v>
      </c>
      <c r="F16" s="65">
        <f>VLOOKUP($A16,'Return Data'!$B$7:$R$2292,11,0)</f>
        <v>23.6478</v>
      </c>
      <c r="G16" s="66">
        <f t="shared" si="1"/>
        <v>20</v>
      </c>
      <c r="H16" s="65">
        <f>VLOOKUP($A16,'Return Data'!$B$7:$R$2292,12,0)</f>
        <v>33.403199999999998</v>
      </c>
      <c r="I16" s="66">
        <f t="shared" si="2"/>
        <v>13</v>
      </c>
      <c r="J16" s="65">
        <f>VLOOKUP($A16,'Return Data'!$B$7:$R$2292,13,0)</f>
        <v>74.245800000000003</v>
      </c>
      <c r="K16" s="66">
        <f t="shared" si="3"/>
        <v>5</v>
      </c>
      <c r="L16" s="65">
        <f>VLOOKUP($A16,'Return Data'!$B$7:$R$2292,17,0)</f>
        <v>26.817299999999999</v>
      </c>
      <c r="M16" s="66">
        <f t="shared" si="4"/>
        <v>22</v>
      </c>
      <c r="N16" s="65">
        <f>VLOOKUP($A16,'Return Data'!$B$7:$R$2292,14,0)</f>
        <v>19.125399999999999</v>
      </c>
      <c r="O16" s="66">
        <f t="shared" si="5"/>
        <v>23</v>
      </c>
      <c r="P16" s="65">
        <f>VLOOKUP($A16,'Return Data'!$B$7:$R$2292,15,0)</f>
        <v>14.2248</v>
      </c>
      <c r="Q16" s="66">
        <f t="shared" si="7"/>
        <v>19</v>
      </c>
      <c r="R16" s="65">
        <f>VLOOKUP($A16,'Return Data'!$B$7:$R$2292,16,0)</f>
        <v>18.735499999999998</v>
      </c>
      <c r="S16" s="67">
        <f t="shared" si="6"/>
        <v>8</v>
      </c>
    </row>
    <row r="17" spans="1:19" x14ac:dyDescent="0.3">
      <c r="A17" s="126" t="s">
        <v>1790</v>
      </c>
      <c r="B17" s="64">
        <f>VLOOKUP($A17,'Return Data'!$B$7:$R$2292,3,0)</f>
        <v>44477</v>
      </c>
      <c r="C17" s="65">
        <f>VLOOKUP($A17,'Return Data'!$B$7:$R$2292,4,0)</f>
        <v>134.4615</v>
      </c>
      <c r="D17" s="65">
        <f>VLOOKUP($A17,'Return Data'!$B$7:$R$2292,10,0)</f>
        <v>12.8619</v>
      </c>
      <c r="E17" s="66">
        <f t="shared" si="0"/>
        <v>19</v>
      </c>
      <c r="F17" s="65">
        <f>VLOOKUP($A17,'Return Data'!$B$7:$R$2292,11,0)</f>
        <v>24.528099999999998</v>
      </c>
      <c r="G17" s="66">
        <f t="shared" si="1"/>
        <v>15</v>
      </c>
      <c r="H17" s="65">
        <f>VLOOKUP($A17,'Return Data'!$B$7:$R$2292,12,0)</f>
        <v>28.6555</v>
      </c>
      <c r="I17" s="66">
        <f t="shared" si="2"/>
        <v>21</v>
      </c>
      <c r="J17" s="65">
        <f>VLOOKUP($A17,'Return Data'!$B$7:$R$2292,13,0)</f>
        <v>55.773499999999999</v>
      </c>
      <c r="K17" s="66">
        <f t="shared" si="3"/>
        <v>24</v>
      </c>
      <c r="L17" s="65">
        <f>VLOOKUP($A17,'Return Data'!$B$7:$R$2292,17,0)</f>
        <v>29.904</v>
      </c>
      <c r="M17" s="66">
        <f t="shared" si="4"/>
        <v>15</v>
      </c>
      <c r="N17" s="65">
        <f>VLOOKUP($A17,'Return Data'!$B$7:$R$2292,14,0)</f>
        <v>19.913</v>
      </c>
      <c r="O17" s="66">
        <f t="shared" si="5"/>
        <v>22</v>
      </c>
      <c r="P17" s="65">
        <f>VLOOKUP($A17,'Return Data'!$B$7:$R$2292,15,0)</f>
        <v>12.8086</v>
      </c>
      <c r="Q17" s="66">
        <f t="shared" si="7"/>
        <v>22</v>
      </c>
      <c r="R17" s="65">
        <f>VLOOKUP($A17,'Return Data'!$B$7:$R$2292,16,0)</f>
        <v>15.879200000000001</v>
      </c>
      <c r="S17" s="67">
        <f t="shared" si="6"/>
        <v>23</v>
      </c>
    </row>
    <row r="18" spans="1:19" x14ac:dyDescent="0.3">
      <c r="A18" s="127" t="s">
        <v>1262</v>
      </c>
      <c r="B18" s="64">
        <f>VLOOKUP($A18,'Return Data'!$B$7:$R$2292,3,0)</f>
        <v>44477</v>
      </c>
      <c r="C18" s="65">
        <f>VLOOKUP($A18,'Return Data'!$B$7:$R$2292,4,0)</f>
        <v>451.24</v>
      </c>
      <c r="D18" s="65">
        <f>VLOOKUP($A18,'Return Data'!$B$7:$R$2292,10,0)</f>
        <v>11.825900000000001</v>
      </c>
      <c r="E18" s="66">
        <f t="shared" si="0"/>
        <v>24</v>
      </c>
      <c r="F18" s="65">
        <f>VLOOKUP($A18,'Return Data'!$B$7:$R$2292,11,0)</f>
        <v>24.349599999999999</v>
      </c>
      <c r="G18" s="66">
        <f t="shared" si="1"/>
        <v>16</v>
      </c>
      <c r="H18" s="65">
        <f>VLOOKUP($A18,'Return Data'!$B$7:$R$2292,12,0)</f>
        <v>32.928800000000003</v>
      </c>
      <c r="I18" s="66">
        <f t="shared" si="2"/>
        <v>14</v>
      </c>
      <c r="J18" s="65">
        <f>VLOOKUP($A18,'Return Data'!$B$7:$R$2292,13,0)</f>
        <v>68.115899999999996</v>
      </c>
      <c r="K18" s="66">
        <f t="shared" si="3"/>
        <v>9</v>
      </c>
      <c r="L18" s="65">
        <f>VLOOKUP($A18,'Return Data'!$B$7:$R$2292,17,0)</f>
        <v>28.3431</v>
      </c>
      <c r="M18" s="66">
        <f t="shared" si="4"/>
        <v>19</v>
      </c>
      <c r="N18" s="65">
        <f>VLOOKUP($A18,'Return Data'!$B$7:$R$2292,14,0)</f>
        <v>18.760400000000001</v>
      </c>
      <c r="O18" s="66">
        <f t="shared" si="5"/>
        <v>24</v>
      </c>
      <c r="P18" s="65">
        <f>VLOOKUP($A18,'Return Data'!$B$7:$R$2292,15,0)</f>
        <v>13.7164</v>
      </c>
      <c r="Q18" s="66">
        <f t="shared" si="7"/>
        <v>21</v>
      </c>
      <c r="R18" s="65">
        <f>VLOOKUP($A18,'Return Data'!$B$7:$R$2292,16,0)</f>
        <v>15.1297</v>
      </c>
      <c r="S18" s="67">
        <f t="shared" si="6"/>
        <v>24</v>
      </c>
    </row>
    <row r="19" spans="1:19" x14ac:dyDescent="0.3">
      <c r="A19" s="63" t="s">
        <v>1798</v>
      </c>
      <c r="B19" s="64">
        <f>VLOOKUP($A19,'Return Data'!$B$7:$R$2292,3,0)</f>
        <v>44477</v>
      </c>
      <c r="C19" s="65">
        <f>VLOOKUP($A19,'Return Data'!$B$7:$R$2292,4,0)</f>
        <v>35.17</v>
      </c>
      <c r="D19" s="65">
        <f>VLOOKUP($A19,'Return Data'!$B$7:$R$2292,10,0)</f>
        <v>16.1493</v>
      </c>
      <c r="E19" s="66">
        <f t="shared" si="0"/>
        <v>5</v>
      </c>
      <c r="F19" s="65">
        <f>VLOOKUP($A19,'Return Data'!$B$7:$R$2292,11,0)</f>
        <v>28.404499999999999</v>
      </c>
      <c r="G19" s="66">
        <f t="shared" si="1"/>
        <v>8</v>
      </c>
      <c r="H19" s="65">
        <f>VLOOKUP($A19,'Return Data'!$B$7:$R$2292,12,0)</f>
        <v>32.317500000000003</v>
      </c>
      <c r="I19" s="66">
        <f t="shared" si="2"/>
        <v>15</v>
      </c>
      <c r="J19" s="65">
        <f>VLOOKUP($A19,'Return Data'!$B$7:$R$2292,13,0)</f>
        <v>59.212299999999999</v>
      </c>
      <c r="K19" s="66">
        <f t="shared" si="3"/>
        <v>20</v>
      </c>
      <c r="L19" s="65">
        <f>VLOOKUP($A19,'Return Data'!$B$7:$R$2292,17,0)</f>
        <v>29.784500000000001</v>
      </c>
      <c r="M19" s="66">
        <f t="shared" si="4"/>
        <v>16</v>
      </c>
      <c r="N19" s="65">
        <f>VLOOKUP($A19,'Return Data'!$B$7:$R$2292,14,0)</f>
        <v>22.163799999999998</v>
      </c>
      <c r="O19" s="66">
        <f t="shared" si="5"/>
        <v>16</v>
      </c>
      <c r="P19" s="65">
        <f>VLOOKUP($A19,'Return Data'!$B$7:$R$2292,15,0)</f>
        <v>13.718999999999999</v>
      </c>
      <c r="Q19" s="66">
        <f t="shared" si="7"/>
        <v>20</v>
      </c>
      <c r="R19" s="65">
        <f>VLOOKUP($A19,'Return Data'!$B$7:$R$2292,16,0)</f>
        <v>18.1587</v>
      </c>
      <c r="S19" s="67">
        <f t="shared" si="6"/>
        <v>11</v>
      </c>
    </row>
    <row r="20" spans="1:19" x14ac:dyDescent="0.3">
      <c r="A20" s="63" t="s">
        <v>1822</v>
      </c>
      <c r="B20" s="64">
        <f>VLOOKUP($A20,'Return Data'!$B$7:$R$2292,3,0)</f>
        <v>44477</v>
      </c>
      <c r="C20" s="65">
        <f>VLOOKUP($A20,'Return Data'!$B$7:$R$2292,4,0)</f>
        <v>138.05000000000001</v>
      </c>
      <c r="D20" s="65">
        <f>VLOOKUP($A20,'Return Data'!$B$7:$R$2292,10,0)</f>
        <v>12.482699999999999</v>
      </c>
      <c r="E20" s="66">
        <f t="shared" si="0"/>
        <v>20</v>
      </c>
      <c r="F20" s="65">
        <f>VLOOKUP($A20,'Return Data'!$B$7:$R$2292,11,0)</f>
        <v>21.8447</v>
      </c>
      <c r="G20" s="66">
        <f t="shared" si="1"/>
        <v>26</v>
      </c>
      <c r="H20" s="65">
        <f>VLOOKUP($A20,'Return Data'!$B$7:$R$2292,12,0)</f>
        <v>25.981000000000002</v>
      </c>
      <c r="I20" s="66">
        <f t="shared" si="2"/>
        <v>26</v>
      </c>
      <c r="J20" s="65">
        <f>VLOOKUP($A20,'Return Data'!$B$7:$R$2292,13,0)</f>
        <v>54.522100000000002</v>
      </c>
      <c r="K20" s="66">
        <f t="shared" si="3"/>
        <v>25</v>
      </c>
      <c r="L20" s="65">
        <f>VLOOKUP($A20,'Return Data'!$B$7:$R$2292,17,0)</f>
        <v>23.361699999999999</v>
      </c>
      <c r="M20" s="66">
        <f t="shared" si="4"/>
        <v>28</v>
      </c>
      <c r="N20" s="65">
        <f>VLOOKUP($A20,'Return Data'!$B$7:$R$2292,14,0)</f>
        <v>17.712900000000001</v>
      </c>
      <c r="O20" s="66">
        <f t="shared" si="5"/>
        <v>26</v>
      </c>
      <c r="P20" s="65">
        <f>VLOOKUP($A20,'Return Data'!$B$7:$R$2292,15,0)</f>
        <v>11.7768</v>
      </c>
      <c r="Q20" s="66">
        <f t="shared" si="7"/>
        <v>25</v>
      </c>
      <c r="R20" s="65">
        <f>VLOOKUP($A20,'Return Data'!$B$7:$R$2292,16,0)</f>
        <v>17.782800000000002</v>
      </c>
      <c r="S20" s="67">
        <f t="shared" si="6"/>
        <v>14</v>
      </c>
    </row>
    <row r="21" spans="1:19" x14ac:dyDescent="0.3">
      <c r="A21" s="63" t="s">
        <v>1265</v>
      </c>
      <c r="B21" s="64">
        <f>VLOOKUP($A21,'Return Data'!$B$7:$R$2292,3,0)</f>
        <v>44477</v>
      </c>
      <c r="C21" s="65">
        <f>VLOOKUP($A21,'Return Data'!$B$7:$R$2292,4,0)</f>
        <v>80.489999999999995</v>
      </c>
      <c r="D21" s="65">
        <f>VLOOKUP($A21,'Return Data'!$B$7:$R$2292,10,0)</f>
        <v>9.9139999999999997</v>
      </c>
      <c r="E21" s="66">
        <f t="shared" si="0"/>
        <v>31</v>
      </c>
      <c r="F21" s="65">
        <f>VLOOKUP($A21,'Return Data'!$B$7:$R$2292,11,0)</f>
        <v>27.6403</v>
      </c>
      <c r="G21" s="66">
        <f t="shared" si="1"/>
        <v>10</v>
      </c>
      <c r="H21" s="65">
        <f>VLOOKUP($A21,'Return Data'!$B$7:$R$2292,12,0)</f>
        <v>34.418799999999997</v>
      </c>
      <c r="I21" s="66">
        <f t="shared" si="2"/>
        <v>11</v>
      </c>
      <c r="J21" s="65">
        <f>VLOOKUP($A21,'Return Data'!$B$7:$R$2292,13,0)</f>
        <v>66.646000000000001</v>
      </c>
      <c r="K21" s="66">
        <f t="shared" si="3"/>
        <v>11</v>
      </c>
      <c r="L21" s="65">
        <f>VLOOKUP($A21,'Return Data'!$B$7:$R$2292,17,0)</f>
        <v>33.398600000000002</v>
      </c>
      <c r="M21" s="66">
        <f t="shared" si="4"/>
        <v>9</v>
      </c>
      <c r="N21" s="65">
        <f>VLOOKUP($A21,'Return Data'!$B$7:$R$2292,14,0)</f>
        <v>22.857700000000001</v>
      </c>
      <c r="O21" s="66">
        <f t="shared" si="5"/>
        <v>13</v>
      </c>
      <c r="P21" s="65">
        <f>VLOOKUP($A21,'Return Data'!$B$7:$R$2292,15,0)</f>
        <v>14.8553</v>
      </c>
      <c r="Q21" s="66">
        <f t="shared" si="7"/>
        <v>14</v>
      </c>
      <c r="R21" s="65">
        <f>VLOOKUP($A21,'Return Data'!$B$7:$R$2292,16,0)</f>
        <v>16.6129</v>
      </c>
      <c r="S21" s="67">
        <f t="shared" si="6"/>
        <v>18</v>
      </c>
    </row>
    <row r="22" spans="1:19" x14ac:dyDescent="0.3">
      <c r="A22" s="63" t="s">
        <v>1268</v>
      </c>
      <c r="B22" s="64">
        <f>VLOOKUP($A22,'Return Data'!$B$7:$R$2292,3,0)</f>
        <v>44477</v>
      </c>
      <c r="C22" s="65">
        <f>VLOOKUP($A22,'Return Data'!$B$7:$R$2292,4,0)</f>
        <v>14.9024</v>
      </c>
      <c r="D22" s="65">
        <f>VLOOKUP($A22,'Return Data'!$B$7:$R$2292,10,0)</f>
        <v>4.5473999999999997</v>
      </c>
      <c r="E22" s="66">
        <f t="shared" si="0"/>
        <v>34</v>
      </c>
      <c r="F22" s="65">
        <f>VLOOKUP($A22,'Return Data'!$B$7:$R$2292,11,0)</f>
        <v>14.1395</v>
      </c>
      <c r="G22" s="66">
        <f t="shared" si="1"/>
        <v>33</v>
      </c>
      <c r="H22" s="65">
        <f>VLOOKUP($A22,'Return Data'!$B$7:$R$2292,12,0)</f>
        <v>23.826499999999999</v>
      </c>
      <c r="I22" s="66">
        <f t="shared" si="2"/>
        <v>29</v>
      </c>
      <c r="J22" s="65">
        <f>VLOOKUP($A22,'Return Data'!$B$7:$R$2292,13,0)</f>
        <v>51.584299999999999</v>
      </c>
      <c r="K22" s="66">
        <f t="shared" si="3"/>
        <v>27</v>
      </c>
      <c r="L22" s="65"/>
      <c r="M22" s="66"/>
      <c r="N22" s="65"/>
      <c r="O22" s="66"/>
      <c r="P22" s="65"/>
      <c r="Q22" s="66"/>
      <c r="R22" s="65">
        <f>VLOOKUP($A22,'Return Data'!$B$7:$R$2292,16,0)</f>
        <v>18.061399999999999</v>
      </c>
      <c r="S22" s="67">
        <f t="shared" si="6"/>
        <v>12</v>
      </c>
    </row>
    <row r="23" spans="1:19" x14ac:dyDescent="0.3">
      <c r="A23" s="63" t="s">
        <v>1800</v>
      </c>
      <c r="B23" s="64">
        <f>VLOOKUP($A23,'Return Data'!$B$7:$R$2292,3,0)</f>
        <v>44477</v>
      </c>
      <c r="C23" s="65">
        <f>VLOOKUP($A23,'Return Data'!$B$7:$R$2292,4,0)</f>
        <v>53.089700000000001</v>
      </c>
      <c r="D23" s="65">
        <f>VLOOKUP($A23,'Return Data'!$B$7:$R$2292,10,0)</f>
        <v>16.901599999999998</v>
      </c>
      <c r="E23" s="66">
        <f t="shared" si="0"/>
        <v>3</v>
      </c>
      <c r="F23" s="65">
        <f>VLOOKUP($A23,'Return Data'!$B$7:$R$2292,11,0)</f>
        <v>23.515499999999999</v>
      </c>
      <c r="G23" s="66">
        <f t="shared" si="1"/>
        <v>21</v>
      </c>
      <c r="H23" s="65">
        <f>VLOOKUP($A23,'Return Data'!$B$7:$R$2292,12,0)</f>
        <v>29.808399999999999</v>
      </c>
      <c r="I23" s="66">
        <f t="shared" si="2"/>
        <v>18</v>
      </c>
      <c r="J23" s="65">
        <f>VLOOKUP($A23,'Return Data'!$B$7:$R$2292,13,0)</f>
        <v>67.828000000000003</v>
      </c>
      <c r="K23" s="66">
        <f t="shared" si="3"/>
        <v>10</v>
      </c>
      <c r="L23" s="65">
        <f>VLOOKUP($A23,'Return Data'!$B$7:$R$2292,17,0)</f>
        <v>26.977499999999999</v>
      </c>
      <c r="M23" s="66">
        <f t="shared" ref="M23:M36" si="8">RANK(L23,L$8:L$41,0)</f>
        <v>21</v>
      </c>
      <c r="N23" s="65">
        <f>VLOOKUP($A23,'Return Data'!$B$7:$R$2292,14,0)</f>
        <v>24.4788</v>
      </c>
      <c r="O23" s="66">
        <f t="shared" ref="O23:O28" si="9">RANK(N23,N$8:N$41,0)</f>
        <v>11</v>
      </c>
      <c r="P23" s="65">
        <f>VLOOKUP($A23,'Return Data'!$B$7:$R$2292,15,0)</f>
        <v>16.004999999999999</v>
      </c>
      <c r="Q23" s="66">
        <f>RANK(P23,P$8:P$41,0)</f>
        <v>9</v>
      </c>
      <c r="R23" s="65">
        <f>VLOOKUP($A23,'Return Data'!$B$7:$R$2292,16,0)</f>
        <v>13.6473</v>
      </c>
      <c r="S23" s="67">
        <f t="shared" si="6"/>
        <v>29</v>
      </c>
    </row>
    <row r="24" spans="1:19" x14ac:dyDescent="0.3">
      <c r="A24" s="63" t="s">
        <v>1808</v>
      </c>
      <c r="B24" s="64">
        <f>VLOOKUP($A24,'Return Data'!$B$7:$R$2292,3,0)</f>
        <v>44477</v>
      </c>
      <c r="C24" s="65">
        <f>VLOOKUP($A24,'Return Data'!$B$7:$R$2292,4,0)</f>
        <v>53.741</v>
      </c>
      <c r="D24" s="65">
        <f>VLOOKUP($A24,'Return Data'!$B$7:$R$2292,10,0)</f>
        <v>10.0776</v>
      </c>
      <c r="E24" s="66">
        <f t="shared" si="0"/>
        <v>30</v>
      </c>
      <c r="F24" s="65">
        <f>VLOOKUP($A24,'Return Data'!$B$7:$R$2292,11,0)</f>
        <v>17.246300000000002</v>
      </c>
      <c r="G24" s="66">
        <f t="shared" si="1"/>
        <v>32</v>
      </c>
      <c r="H24" s="65">
        <f>VLOOKUP($A24,'Return Data'!$B$7:$R$2292,12,0)</f>
        <v>23.4177</v>
      </c>
      <c r="I24" s="66">
        <f t="shared" si="2"/>
        <v>30</v>
      </c>
      <c r="J24" s="65">
        <f>VLOOKUP($A24,'Return Data'!$B$7:$R$2292,13,0)</f>
        <v>48.895899999999997</v>
      </c>
      <c r="K24" s="66">
        <f t="shared" si="3"/>
        <v>28</v>
      </c>
      <c r="L24" s="65">
        <f>VLOOKUP($A24,'Return Data'!$B$7:$R$2292,17,0)</f>
        <v>24.908000000000001</v>
      </c>
      <c r="M24" s="66">
        <f t="shared" si="8"/>
        <v>27</v>
      </c>
      <c r="N24" s="65">
        <f>VLOOKUP($A24,'Return Data'!$B$7:$R$2292,14,0)</f>
        <v>20.1051</v>
      </c>
      <c r="O24" s="66">
        <f t="shared" si="9"/>
        <v>21</v>
      </c>
      <c r="P24" s="65">
        <f>VLOOKUP($A24,'Return Data'!$B$7:$R$2292,15,0)</f>
        <v>14.8332</v>
      </c>
      <c r="Q24" s="66">
        <f>RANK(P24,P$8:P$41,0)</f>
        <v>15</v>
      </c>
      <c r="R24" s="65">
        <f>VLOOKUP($A24,'Return Data'!$B$7:$R$2292,16,0)</f>
        <v>14.933</v>
      </c>
      <c r="S24" s="67">
        <f t="shared" si="6"/>
        <v>25</v>
      </c>
    </row>
    <row r="25" spans="1:19" x14ac:dyDescent="0.3">
      <c r="A25" s="63" t="s">
        <v>1824</v>
      </c>
      <c r="B25" s="64">
        <f>VLOOKUP($A25,'Return Data'!$B$7:$R$2292,3,0)</f>
        <v>44477</v>
      </c>
      <c r="C25" s="65">
        <f>VLOOKUP($A25,'Return Data'!$B$7:$R$2292,4,0)</f>
        <v>122.447</v>
      </c>
      <c r="D25" s="65">
        <f>VLOOKUP($A25,'Return Data'!$B$7:$R$2292,10,0)</f>
        <v>10.9564</v>
      </c>
      <c r="E25" s="66">
        <f t="shared" si="0"/>
        <v>29</v>
      </c>
      <c r="F25" s="65">
        <f>VLOOKUP($A25,'Return Data'!$B$7:$R$2292,11,0)</f>
        <v>19.439499999999999</v>
      </c>
      <c r="G25" s="66">
        <f t="shared" si="1"/>
        <v>28</v>
      </c>
      <c r="H25" s="65">
        <f>VLOOKUP($A25,'Return Data'!$B$7:$R$2292,12,0)</f>
        <v>24.6584</v>
      </c>
      <c r="I25" s="66">
        <f t="shared" si="2"/>
        <v>28</v>
      </c>
      <c r="J25" s="65">
        <f>VLOOKUP($A25,'Return Data'!$B$7:$R$2292,13,0)</f>
        <v>47.665300000000002</v>
      </c>
      <c r="K25" s="66">
        <f t="shared" si="3"/>
        <v>29</v>
      </c>
      <c r="L25" s="65">
        <f>VLOOKUP($A25,'Return Data'!$B$7:$R$2292,17,0)</f>
        <v>25.492100000000001</v>
      </c>
      <c r="M25" s="66">
        <f t="shared" si="8"/>
        <v>26</v>
      </c>
      <c r="N25" s="65">
        <f>VLOOKUP($A25,'Return Data'!$B$7:$R$2292,14,0)</f>
        <v>17.8171</v>
      </c>
      <c r="O25" s="66">
        <f t="shared" si="9"/>
        <v>25</v>
      </c>
      <c r="P25" s="65">
        <f>VLOOKUP($A25,'Return Data'!$B$7:$R$2292,15,0)</f>
        <v>12.6614</v>
      </c>
      <c r="Q25" s="66">
        <f>RANK(P25,P$8:P$41,0)</f>
        <v>23</v>
      </c>
      <c r="R25" s="65">
        <f>VLOOKUP($A25,'Return Data'!$B$7:$R$2292,16,0)</f>
        <v>16.494399999999999</v>
      </c>
      <c r="S25" s="67">
        <f t="shared" si="6"/>
        <v>19</v>
      </c>
    </row>
    <row r="26" spans="1:19" x14ac:dyDescent="0.3">
      <c r="A26" s="63" t="s">
        <v>1825</v>
      </c>
      <c r="B26" s="64">
        <f>VLOOKUP($A26,'Return Data'!$B$7:$R$2292,3,0)</f>
        <v>44477</v>
      </c>
      <c r="C26" s="65">
        <f>VLOOKUP($A26,'Return Data'!$B$7:$R$2292,4,0)</f>
        <v>68.108199999999997</v>
      </c>
      <c r="D26" s="65">
        <f>VLOOKUP($A26,'Return Data'!$B$7:$R$2292,10,0)</f>
        <v>9.6776999999999997</v>
      </c>
      <c r="E26" s="66">
        <f t="shared" si="0"/>
        <v>32</v>
      </c>
      <c r="F26" s="65">
        <f>VLOOKUP($A26,'Return Data'!$B$7:$R$2292,11,0)</f>
        <v>17.768599999999999</v>
      </c>
      <c r="G26" s="66">
        <f t="shared" si="1"/>
        <v>29</v>
      </c>
      <c r="H26" s="65">
        <f>VLOOKUP($A26,'Return Data'!$B$7:$R$2292,12,0)</f>
        <v>18.619399999999999</v>
      </c>
      <c r="I26" s="66">
        <f t="shared" si="2"/>
        <v>33</v>
      </c>
      <c r="J26" s="65">
        <f>VLOOKUP($A26,'Return Data'!$B$7:$R$2292,13,0)</f>
        <v>41.863700000000001</v>
      </c>
      <c r="K26" s="66">
        <f t="shared" si="3"/>
        <v>32</v>
      </c>
      <c r="L26" s="65">
        <f>VLOOKUP($A26,'Return Data'!$B$7:$R$2292,17,0)</f>
        <v>20.654399999999999</v>
      </c>
      <c r="M26" s="66">
        <f t="shared" si="8"/>
        <v>30</v>
      </c>
      <c r="N26" s="65">
        <f>VLOOKUP($A26,'Return Data'!$B$7:$R$2292,14,0)</f>
        <v>17.350100000000001</v>
      </c>
      <c r="O26" s="66">
        <f t="shared" si="9"/>
        <v>27</v>
      </c>
      <c r="P26" s="65">
        <f>VLOOKUP($A26,'Return Data'!$B$7:$R$2292,15,0)</f>
        <v>11.126799999999999</v>
      </c>
      <c r="Q26" s="66">
        <f>RANK(P26,P$8:P$41,0)</f>
        <v>26</v>
      </c>
      <c r="R26" s="65">
        <f>VLOOKUP($A26,'Return Data'!$B$7:$R$2292,16,0)</f>
        <v>9.4555000000000007</v>
      </c>
      <c r="S26" s="67">
        <f t="shared" si="6"/>
        <v>34</v>
      </c>
    </row>
    <row r="27" spans="1:19" x14ac:dyDescent="0.3">
      <c r="A27" s="63" t="s">
        <v>1270</v>
      </c>
      <c r="B27" s="64">
        <f>VLOOKUP($A27,'Return Data'!$B$7:$R$2292,3,0)</f>
        <v>44477</v>
      </c>
      <c r="C27" s="65">
        <f>VLOOKUP($A27,'Return Data'!$B$7:$R$2292,4,0)</f>
        <v>20.9635</v>
      </c>
      <c r="D27" s="65">
        <f>VLOOKUP($A27,'Return Data'!$B$7:$R$2292,10,0)</f>
        <v>16.286899999999999</v>
      </c>
      <c r="E27" s="66">
        <f t="shared" si="0"/>
        <v>4</v>
      </c>
      <c r="F27" s="65">
        <f>VLOOKUP($A27,'Return Data'!$B$7:$R$2292,11,0)</f>
        <v>32.164299999999997</v>
      </c>
      <c r="G27" s="66">
        <f t="shared" si="1"/>
        <v>2</v>
      </c>
      <c r="H27" s="65">
        <f>VLOOKUP($A27,'Return Data'!$B$7:$R$2292,12,0)</f>
        <v>47.164999999999999</v>
      </c>
      <c r="I27" s="66">
        <f t="shared" si="2"/>
        <v>2</v>
      </c>
      <c r="J27" s="65">
        <f>VLOOKUP($A27,'Return Data'!$B$7:$R$2292,13,0)</f>
        <v>79.833100000000002</v>
      </c>
      <c r="K27" s="66">
        <f t="shared" si="3"/>
        <v>3</v>
      </c>
      <c r="L27" s="65">
        <f>VLOOKUP($A27,'Return Data'!$B$7:$R$2292,17,0)</f>
        <v>40.2226</v>
      </c>
      <c r="M27" s="66">
        <f t="shared" si="8"/>
        <v>4</v>
      </c>
      <c r="N27" s="65">
        <f>VLOOKUP($A27,'Return Data'!$B$7:$R$2292,14,0)</f>
        <v>29.665800000000001</v>
      </c>
      <c r="O27" s="66">
        <f t="shared" si="9"/>
        <v>3</v>
      </c>
      <c r="P27" s="65"/>
      <c r="Q27" s="66"/>
      <c r="R27" s="65">
        <f>VLOOKUP($A27,'Return Data'!$B$7:$R$2292,16,0)</f>
        <v>18.258700000000001</v>
      </c>
      <c r="S27" s="67">
        <f t="shared" si="6"/>
        <v>10</v>
      </c>
    </row>
    <row r="28" spans="1:19" x14ac:dyDescent="0.3">
      <c r="A28" s="63" t="s">
        <v>1820</v>
      </c>
      <c r="B28" s="64">
        <f>VLOOKUP($A28,'Return Data'!$B$7:$R$2292,3,0)</f>
        <v>44477</v>
      </c>
      <c r="C28" s="65">
        <f>VLOOKUP($A28,'Return Data'!$B$7:$R$2292,4,0)</f>
        <v>36.319899999999997</v>
      </c>
      <c r="D28" s="65">
        <f>VLOOKUP($A28,'Return Data'!$B$7:$R$2292,10,0)</f>
        <v>7.6180000000000003</v>
      </c>
      <c r="E28" s="66">
        <f t="shared" si="0"/>
        <v>33</v>
      </c>
      <c r="F28" s="65">
        <f>VLOOKUP($A28,'Return Data'!$B$7:$R$2292,11,0)</f>
        <v>13.463900000000001</v>
      </c>
      <c r="G28" s="66">
        <f t="shared" si="1"/>
        <v>34</v>
      </c>
      <c r="H28" s="65">
        <f>VLOOKUP($A28,'Return Data'!$B$7:$R$2292,12,0)</f>
        <v>16.997900000000001</v>
      </c>
      <c r="I28" s="66">
        <f t="shared" si="2"/>
        <v>34</v>
      </c>
      <c r="J28" s="65">
        <f>VLOOKUP($A28,'Return Data'!$B$7:$R$2292,13,0)</f>
        <v>39.283700000000003</v>
      </c>
      <c r="K28" s="66">
        <f t="shared" si="3"/>
        <v>34</v>
      </c>
      <c r="L28" s="65">
        <f>VLOOKUP($A28,'Return Data'!$B$7:$R$2292,17,0)</f>
        <v>19.010200000000001</v>
      </c>
      <c r="M28" s="66">
        <f t="shared" si="8"/>
        <v>32</v>
      </c>
      <c r="N28" s="65">
        <f>VLOOKUP($A28,'Return Data'!$B$7:$R$2292,14,0)</f>
        <v>16.671299999999999</v>
      </c>
      <c r="O28" s="66">
        <f t="shared" si="9"/>
        <v>28</v>
      </c>
      <c r="P28" s="65">
        <f>VLOOKUP($A28,'Return Data'!$B$7:$R$2292,15,0)</f>
        <v>11.935499999999999</v>
      </c>
      <c r="Q28" s="66">
        <f>RANK(P28,P$8:P$41,0)</f>
        <v>24</v>
      </c>
      <c r="R28" s="65">
        <f>VLOOKUP($A28,'Return Data'!$B$7:$R$2292,16,0)</f>
        <v>18.895800000000001</v>
      </c>
      <c r="S28" s="67">
        <f t="shared" si="6"/>
        <v>7</v>
      </c>
    </row>
    <row r="29" spans="1:19" x14ac:dyDescent="0.3">
      <c r="A29" s="63" t="s">
        <v>2016</v>
      </c>
      <c r="B29" s="64">
        <f>VLOOKUP($A29,'Return Data'!$B$7:$R$2292,3,0)</f>
        <v>44477</v>
      </c>
      <c r="C29" s="65">
        <f>VLOOKUP($A29,'Return Data'!$B$7:$R$2292,4,0)</f>
        <v>16.240100000000002</v>
      </c>
      <c r="D29" s="65">
        <f>VLOOKUP($A29,'Return Data'!$B$7:$R$2292,10,0)</f>
        <v>13.6013</v>
      </c>
      <c r="E29" s="66">
        <f t="shared" si="0"/>
        <v>15</v>
      </c>
      <c r="F29" s="65">
        <f>VLOOKUP($A29,'Return Data'!$B$7:$R$2292,11,0)</f>
        <v>23.294499999999999</v>
      </c>
      <c r="G29" s="66">
        <f t="shared" si="1"/>
        <v>23</v>
      </c>
      <c r="H29" s="65">
        <f>VLOOKUP($A29,'Return Data'!$B$7:$R$2292,12,0)</f>
        <v>27.3813</v>
      </c>
      <c r="I29" s="66">
        <f t="shared" si="2"/>
        <v>24</v>
      </c>
      <c r="J29" s="65">
        <f>VLOOKUP($A29,'Return Data'!$B$7:$R$2292,13,0)</f>
        <v>56.078299999999999</v>
      </c>
      <c r="K29" s="66">
        <f t="shared" si="3"/>
        <v>23</v>
      </c>
      <c r="L29" s="65">
        <f>VLOOKUP($A29,'Return Data'!$B$7:$R$2292,17,0)</f>
        <v>25.529699999999998</v>
      </c>
      <c r="M29" s="66">
        <f t="shared" si="8"/>
        <v>25</v>
      </c>
      <c r="N29" s="65"/>
      <c r="O29" s="66"/>
      <c r="P29" s="65"/>
      <c r="Q29" s="66"/>
      <c r="R29" s="65">
        <f>VLOOKUP($A29,'Return Data'!$B$7:$R$2292,16,0)</f>
        <v>16.079499999999999</v>
      </c>
      <c r="S29" s="67">
        <f t="shared" si="6"/>
        <v>22</v>
      </c>
    </row>
    <row r="30" spans="1:19" x14ac:dyDescent="0.3">
      <c r="A30" s="63" t="s">
        <v>1271</v>
      </c>
      <c r="B30" s="64">
        <f>VLOOKUP($A30,'Return Data'!$B$7:$R$2292,3,0)</f>
        <v>44477</v>
      </c>
      <c r="C30" s="65">
        <f>VLOOKUP($A30,'Return Data'!$B$7:$R$2292,4,0)</f>
        <v>148.9657</v>
      </c>
      <c r="D30" s="65">
        <f>VLOOKUP($A30,'Return Data'!$B$7:$R$2292,10,0)</f>
        <v>17.474299999999999</v>
      </c>
      <c r="E30" s="66">
        <f t="shared" si="0"/>
        <v>2</v>
      </c>
      <c r="F30" s="65">
        <f>VLOOKUP($A30,'Return Data'!$B$7:$R$2292,11,0)</f>
        <v>30.526399999999999</v>
      </c>
      <c r="G30" s="66">
        <f t="shared" si="1"/>
        <v>4</v>
      </c>
      <c r="H30" s="65">
        <f>VLOOKUP($A30,'Return Data'!$B$7:$R$2292,12,0)</f>
        <v>45.685899999999997</v>
      </c>
      <c r="I30" s="66">
        <f t="shared" si="2"/>
        <v>3</v>
      </c>
      <c r="J30" s="65">
        <f>VLOOKUP($A30,'Return Data'!$B$7:$R$2292,13,0)</f>
        <v>84.902900000000002</v>
      </c>
      <c r="K30" s="66">
        <f t="shared" si="3"/>
        <v>1</v>
      </c>
      <c r="L30" s="65">
        <f>VLOOKUP($A30,'Return Data'!$B$7:$R$2292,17,0)</f>
        <v>28.549700000000001</v>
      </c>
      <c r="M30" s="66">
        <f t="shared" si="8"/>
        <v>17</v>
      </c>
      <c r="N30" s="65">
        <f>VLOOKUP($A30,'Return Data'!$B$7:$R$2292,14,0)</f>
        <v>20.790500000000002</v>
      </c>
      <c r="O30" s="66">
        <f t="shared" ref="O30:O35" si="10">RANK(N30,N$8:N$41,0)</f>
        <v>20</v>
      </c>
      <c r="P30" s="65">
        <f>VLOOKUP($A30,'Return Data'!$B$7:$R$2292,15,0)</f>
        <v>14.372299999999999</v>
      </c>
      <c r="Q30" s="66">
        <f t="shared" ref="Q30:Q35" si="11">RANK(P30,P$8:P$41,0)</f>
        <v>18</v>
      </c>
      <c r="R30" s="65">
        <f>VLOOKUP($A30,'Return Data'!$B$7:$R$2292,16,0)</f>
        <v>17.737200000000001</v>
      </c>
      <c r="S30" s="67">
        <f t="shared" si="6"/>
        <v>15</v>
      </c>
    </row>
    <row r="31" spans="1:19" x14ac:dyDescent="0.3">
      <c r="A31" s="63" t="s">
        <v>1780</v>
      </c>
      <c r="B31" s="64">
        <f>VLOOKUP($A31,'Return Data'!$B$7:$R$2292,3,0)</f>
        <v>44477</v>
      </c>
      <c r="C31" s="65">
        <f>VLOOKUP($A31,'Return Data'!$B$7:$R$2292,4,0)</f>
        <v>50.419600000000003</v>
      </c>
      <c r="D31" s="65">
        <f>VLOOKUP($A31,'Return Data'!$B$7:$R$2292,10,0)</f>
        <v>15.096399999999999</v>
      </c>
      <c r="E31" s="66">
        <f t="shared" si="0"/>
        <v>8</v>
      </c>
      <c r="F31" s="65">
        <f>VLOOKUP($A31,'Return Data'!$B$7:$R$2292,11,0)</f>
        <v>27.891300000000001</v>
      </c>
      <c r="G31" s="66">
        <f t="shared" si="1"/>
        <v>9</v>
      </c>
      <c r="H31" s="65">
        <f>VLOOKUP($A31,'Return Data'!$B$7:$R$2292,12,0)</f>
        <v>41.162999999999997</v>
      </c>
      <c r="I31" s="66">
        <f t="shared" si="2"/>
        <v>4</v>
      </c>
      <c r="J31" s="65">
        <f>VLOOKUP($A31,'Return Data'!$B$7:$R$2292,13,0)</f>
        <v>58.960599999999999</v>
      </c>
      <c r="K31" s="66">
        <f t="shared" si="3"/>
        <v>21</v>
      </c>
      <c r="L31" s="65">
        <f>VLOOKUP($A31,'Return Data'!$B$7:$R$2292,17,0)</f>
        <v>41.953699999999998</v>
      </c>
      <c r="M31" s="66">
        <f t="shared" si="8"/>
        <v>3</v>
      </c>
      <c r="N31" s="65">
        <f>VLOOKUP($A31,'Return Data'!$B$7:$R$2292,14,0)</f>
        <v>29.1739</v>
      </c>
      <c r="O31" s="66">
        <f t="shared" si="10"/>
        <v>4</v>
      </c>
      <c r="P31" s="65">
        <f>VLOOKUP($A31,'Return Data'!$B$7:$R$2292,15,0)</f>
        <v>21.802299999999999</v>
      </c>
      <c r="Q31" s="66">
        <f t="shared" si="11"/>
        <v>2</v>
      </c>
      <c r="R31" s="65">
        <f>VLOOKUP($A31,'Return Data'!$B$7:$R$2292,16,0)</f>
        <v>21.3245</v>
      </c>
      <c r="S31" s="67">
        <f t="shared" si="6"/>
        <v>3</v>
      </c>
    </row>
    <row r="32" spans="1:19" x14ac:dyDescent="0.3">
      <c r="A32" s="63" t="s">
        <v>1811</v>
      </c>
      <c r="B32" s="64">
        <f>VLOOKUP($A32,'Return Data'!$B$7:$R$2292,3,0)</f>
        <v>44477</v>
      </c>
      <c r="C32" s="65">
        <f>VLOOKUP($A32,'Return Data'!$B$7:$R$2292,4,0)</f>
        <v>27.18</v>
      </c>
      <c r="D32" s="65">
        <f>VLOOKUP($A32,'Return Data'!$B$7:$R$2292,10,0)</f>
        <v>14.297700000000001</v>
      </c>
      <c r="E32" s="66">
        <f t="shared" si="0"/>
        <v>11</v>
      </c>
      <c r="F32" s="65">
        <f>VLOOKUP($A32,'Return Data'!$B$7:$R$2292,11,0)</f>
        <v>28.632300000000001</v>
      </c>
      <c r="G32" s="66">
        <f t="shared" si="1"/>
        <v>6</v>
      </c>
      <c r="H32" s="65">
        <f>VLOOKUP($A32,'Return Data'!$B$7:$R$2292,12,0)</f>
        <v>37.969499999999996</v>
      </c>
      <c r="I32" s="66">
        <f t="shared" si="2"/>
        <v>7</v>
      </c>
      <c r="J32" s="65">
        <f>VLOOKUP($A32,'Return Data'!$B$7:$R$2292,13,0)</f>
        <v>73.563199999999995</v>
      </c>
      <c r="K32" s="66">
        <f t="shared" si="3"/>
        <v>7</v>
      </c>
      <c r="L32" s="65">
        <f>VLOOKUP($A32,'Return Data'!$B$7:$R$2292,17,0)</f>
        <v>45.0627</v>
      </c>
      <c r="M32" s="66">
        <f t="shared" si="8"/>
        <v>2</v>
      </c>
      <c r="N32" s="65">
        <f>VLOOKUP($A32,'Return Data'!$B$7:$R$2292,14,0)</f>
        <v>32.0319</v>
      </c>
      <c r="O32" s="66">
        <f t="shared" si="10"/>
        <v>2</v>
      </c>
      <c r="P32" s="65">
        <f>VLOOKUP($A32,'Return Data'!$B$7:$R$2292,15,0)</f>
        <v>19.527000000000001</v>
      </c>
      <c r="Q32" s="66">
        <f t="shared" si="11"/>
        <v>3</v>
      </c>
      <c r="R32" s="65">
        <f>VLOOKUP($A32,'Return Data'!$B$7:$R$2292,16,0)</f>
        <v>16.3505</v>
      </c>
      <c r="S32" s="67">
        <f t="shared" si="6"/>
        <v>20</v>
      </c>
    </row>
    <row r="33" spans="1:19" x14ac:dyDescent="0.3">
      <c r="A33" s="63" t="s">
        <v>1273</v>
      </c>
      <c r="B33" s="64">
        <f>VLOOKUP($A33,'Return Data'!$B$7:$R$2292,3,0)</f>
        <v>44477</v>
      </c>
      <c r="C33" s="65">
        <f>VLOOKUP($A33,'Return Data'!$B$7:$R$2292,4,0)</f>
        <v>238.94</v>
      </c>
      <c r="D33" s="65">
        <f>VLOOKUP($A33,'Return Data'!$B$7:$R$2292,10,0)</f>
        <v>15.3185</v>
      </c>
      <c r="E33" s="66">
        <f t="shared" si="0"/>
        <v>6</v>
      </c>
      <c r="F33" s="65">
        <f>VLOOKUP($A33,'Return Data'!$B$7:$R$2292,11,0)</f>
        <v>30.711200000000002</v>
      </c>
      <c r="G33" s="66">
        <f t="shared" si="1"/>
        <v>3</v>
      </c>
      <c r="H33" s="65">
        <f>VLOOKUP($A33,'Return Data'!$B$7:$R$2292,12,0)</f>
        <v>39.714700000000001</v>
      </c>
      <c r="I33" s="66">
        <f t="shared" si="2"/>
        <v>6</v>
      </c>
      <c r="J33" s="65">
        <f>VLOOKUP($A33,'Return Data'!$B$7:$R$2292,13,0)</f>
        <v>69.774100000000004</v>
      </c>
      <c r="K33" s="66">
        <f t="shared" si="3"/>
        <v>8</v>
      </c>
      <c r="L33" s="65">
        <f>VLOOKUP($A33,'Return Data'!$B$7:$R$2292,17,0)</f>
        <v>34.743699999999997</v>
      </c>
      <c r="M33" s="66">
        <f t="shared" si="8"/>
        <v>7</v>
      </c>
      <c r="N33" s="65">
        <f>VLOOKUP($A33,'Return Data'!$B$7:$R$2292,14,0)</f>
        <v>22.5625</v>
      </c>
      <c r="O33" s="66">
        <f t="shared" si="10"/>
        <v>14</v>
      </c>
      <c r="P33" s="65">
        <f>VLOOKUP($A33,'Return Data'!$B$7:$R$2292,15,0)</f>
        <v>16.337299999999999</v>
      </c>
      <c r="Q33" s="66">
        <f t="shared" si="11"/>
        <v>8</v>
      </c>
      <c r="R33" s="65">
        <f>VLOOKUP($A33,'Return Data'!$B$7:$R$2292,16,0)</f>
        <v>16.341799999999999</v>
      </c>
      <c r="S33" s="67">
        <f t="shared" si="6"/>
        <v>21</v>
      </c>
    </row>
    <row r="34" spans="1:19" x14ac:dyDescent="0.3">
      <c r="A34" s="63" t="s">
        <v>1275</v>
      </c>
      <c r="B34" s="64">
        <f>VLOOKUP($A34,'Return Data'!$B$7:$R$2292,3,0)</f>
        <v>44477</v>
      </c>
      <c r="C34" s="65">
        <f>VLOOKUP($A34,'Return Data'!$B$7:$R$2292,4,0)</f>
        <v>412.78230000000002</v>
      </c>
      <c r="D34" s="65">
        <f>VLOOKUP($A34,'Return Data'!$B$7:$R$2292,10,0)</f>
        <v>13.470599999999999</v>
      </c>
      <c r="E34" s="66">
        <f t="shared" si="0"/>
        <v>16</v>
      </c>
      <c r="F34" s="65">
        <f>VLOOKUP($A34,'Return Data'!$B$7:$R$2292,11,0)</f>
        <v>29.720300000000002</v>
      </c>
      <c r="G34" s="66">
        <f t="shared" si="1"/>
        <v>5</v>
      </c>
      <c r="H34" s="65">
        <f>VLOOKUP($A34,'Return Data'!$B$7:$R$2292,12,0)</f>
        <v>47.485799999999998</v>
      </c>
      <c r="I34" s="66">
        <f t="shared" si="2"/>
        <v>1</v>
      </c>
      <c r="J34" s="65">
        <f>VLOOKUP($A34,'Return Data'!$B$7:$R$2292,13,0)</f>
        <v>82.033900000000003</v>
      </c>
      <c r="K34" s="66">
        <f t="shared" si="3"/>
        <v>2</v>
      </c>
      <c r="L34" s="65">
        <f>VLOOKUP($A34,'Return Data'!$B$7:$R$2292,17,0)</f>
        <v>54.5852</v>
      </c>
      <c r="M34" s="66">
        <f t="shared" si="8"/>
        <v>1</v>
      </c>
      <c r="N34" s="65">
        <f>VLOOKUP($A34,'Return Data'!$B$7:$R$2292,14,0)</f>
        <v>34.984900000000003</v>
      </c>
      <c r="O34" s="66">
        <f t="shared" si="10"/>
        <v>1</v>
      </c>
      <c r="P34" s="65">
        <f>VLOOKUP($A34,'Return Data'!$B$7:$R$2292,15,0)</f>
        <v>23.6419</v>
      </c>
      <c r="Q34" s="66">
        <f t="shared" si="11"/>
        <v>1</v>
      </c>
      <c r="R34" s="65">
        <f>VLOOKUP($A34,'Return Data'!$B$7:$R$2292,16,0)</f>
        <v>19.827999999999999</v>
      </c>
      <c r="S34" s="67">
        <f t="shared" si="6"/>
        <v>4</v>
      </c>
    </row>
    <row r="35" spans="1:19" x14ac:dyDescent="0.3">
      <c r="A35" s="63" t="s">
        <v>1813</v>
      </c>
      <c r="B35" s="64">
        <f>VLOOKUP($A35,'Return Data'!$B$7:$R$2292,3,0)</f>
        <v>44477</v>
      </c>
      <c r="C35" s="65">
        <f>VLOOKUP($A35,'Return Data'!$B$7:$R$2292,4,0)</f>
        <v>77.4285</v>
      </c>
      <c r="D35" s="65">
        <f>VLOOKUP($A35,'Return Data'!$B$7:$R$2292,10,0)</f>
        <v>11.4368</v>
      </c>
      <c r="E35" s="66">
        <f t="shared" si="0"/>
        <v>26</v>
      </c>
      <c r="F35" s="65">
        <f>VLOOKUP($A35,'Return Data'!$B$7:$R$2292,11,0)</f>
        <v>21.828499999999998</v>
      </c>
      <c r="G35" s="66">
        <f t="shared" si="1"/>
        <v>27</v>
      </c>
      <c r="H35" s="65">
        <f>VLOOKUP($A35,'Return Data'!$B$7:$R$2292,12,0)</f>
        <v>28.155100000000001</v>
      </c>
      <c r="I35" s="66">
        <f t="shared" si="2"/>
        <v>23</v>
      </c>
      <c r="J35" s="65">
        <f>VLOOKUP($A35,'Return Data'!$B$7:$R$2292,13,0)</f>
        <v>61.410899999999998</v>
      </c>
      <c r="K35" s="66">
        <f t="shared" si="3"/>
        <v>15</v>
      </c>
      <c r="L35" s="65">
        <f>VLOOKUP($A35,'Return Data'!$B$7:$R$2292,17,0)</f>
        <v>26.452200000000001</v>
      </c>
      <c r="M35" s="66">
        <f t="shared" si="8"/>
        <v>23</v>
      </c>
      <c r="N35" s="65">
        <f>VLOOKUP($A35,'Return Data'!$B$7:$R$2292,14,0)</f>
        <v>22.0885</v>
      </c>
      <c r="O35" s="66">
        <f t="shared" si="10"/>
        <v>17</v>
      </c>
      <c r="P35" s="65">
        <f>VLOOKUP($A35,'Return Data'!$B$7:$R$2292,15,0)</f>
        <v>14.9747</v>
      </c>
      <c r="Q35" s="66">
        <f t="shared" si="11"/>
        <v>13</v>
      </c>
      <c r="R35" s="65">
        <f>VLOOKUP($A35,'Return Data'!$B$7:$R$2292,16,0)</f>
        <v>13.582100000000001</v>
      </c>
      <c r="S35" s="67">
        <f t="shared" si="6"/>
        <v>30</v>
      </c>
    </row>
    <row r="36" spans="1:19" x14ac:dyDescent="0.3">
      <c r="A36" s="63" t="s">
        <v>1815</v>
      </c>
      <c r="B36" s="64">
        <f>VLOOKUP($A36,'Return Data'!$B$7:$R$2292,3,0)</f>
        <v>44477</v>
      </c>
      <c r="C36" s="65">
        <f>VLOOKUP($A36,'Return Data'!$B$7:$R$2292,4,0)</f>
        <v>14.940099999999999</v>
      </c>
      <c r="D36" s="65">
        <f>VLOOKUP($A36,'Return Data'!$B$7:$R$2292,10,0)</f>
        <v>11.7159</v>
      </c>
      <c r="E36" s="66">
        <f t="shared" si="0"/>
        <v>25</v>
      </c>
      <c r="F36" s="65">
        <f>VLOOKUP($A36,'Return Data'!$B$7:$R$2292,11,0)</f>
        <v>17.734100000000002</v>
      </c>
      <c r="G36" s="66">
        <f t="shared" si="1"/>
        <v>31</v>
      </c>
      <c r="H36" s="65">
        <f>VLOOKUP($A36,'Return Data'!$B$7:$R$2292,12,0)</f>
        <v>19.5428</v>
      </c>
      <c r="I36" s="66">
        <f t="shared" si="2"/>
        <v>32</v>
      </c>
      <c r="J36" s="65">
        <f>VLOOKUP($A36,'Return Data'!$B$7:$R$2292,13,0)</f>
        <v>41.656599999999997</v>
      </c>
      <c r="K36" s="66">
        <f t="shared" si="3"/>
        <v>33</v>
      </c>
      <c r="L36" s="65">
        <f>VLOOKUP($A36,'Return Data'!$B$7:$R$2292,17,0)</f>
        <v>21.312799999999999</v>
      </c>
      <c r="M36" s="66">
        <f t="shared" si="8"/>
        <v>29</v>
      </c>
      <c r="N36" s="65"/>
      <c r="O36" s="66"/>
      <c r="P36" s="65"/>
      <c r="Q36" s="66"/>
      <c r="R36" s="65">
        <f>VLOOKUP($A36,'Return Data'!$B$7:$R$2292,16,0)</f>
        <v>14.1668</v>
      </c>
      <c r="S36" s="67">
        <f t="shared" si="6"/>
        <v>27</v>
      </c>
    </row>
    <row r="37" spans="1:19" x14ac:dyDescent="0.3">
      <c r="A37" s="63" t="s">
        <v>1278</v>
      </c>
      <c r="B37" s="64">
        <f>VLOOKUP($A37,'Return Data'!$B$7:$R$2292,3,0)</f>
        <v>44477</v>
      </c>
      <c r="C37" s="65">
        <f>VLOOKUP($A37,'Return Data'!$B$7:$R$2292,4,0)</f>
        <v>16.844899999999999</v>
      </c>
      <c r="D37" s="65">
        <f>VLOOKUP($A37,'Return Data'!$B$7:$R$2292,10,0)</f>
        <v>13.106199999999999</v>
      </c>
      <c r="E37" s="66">
        <f t="shared" si="0"/>
        <v>18</v>
      </c>
      <c r="F37" s="65">
        <f>VLOOKUP($A37,'Return Data'!$B$7:$R$2292,11,0)</f>
        <v>25.304200000000002</v>
      </c>
      <c r="G37" s="66">
        <f t="shared" si="1"/>
        <v>13</v>
      </c>
      <c r="H37" s="65">
        <f>VLOOKUP($A37,'Return Data'!$B$7:$R$2292,12,0)</f>
        <v>34.476300000000002</v>
      </c>
      <c r="I37" s="66">
        <f t="shared" si="2"/>
        <v>10</v>
      </c>
      <c r="J37" s="65">
        <f>VLOOKUP($A37,'Return Data'!$B$7:$R$2292,13,0)</f>
        <v>60.678600000000003</v>
      </c>
      <c r="K37" s="66">
        <f t="shared" si="3"/>
        <v>18</v>
      </c>
      <c r="L37" s="65"/>
      <c r="M37" s="66"/>
      <c r="N37" s="65"/>
      <c r="O37" s="66"/>
      <c r="P37" s="65"/>
      <c r="Q37" s="66"/>
      <c r="R37" s="65">
        <f>VLOOKUP($A37,'Return Data'!$B$7:$R$2292,16,0)</f>
        <v>28.3325</v>
      </c>
      <c r="S37" s="67">
        <f t="shared" si="6"/>
        <v>1</v>
      </c>
    </row>
    <row r="38" spans="1:19" x14ac:dyDescent="0.3">
      <c r="A38" s="102" t="s">
        <v>1793</v>
      </c>
      <c r="B38" s="64">
        <f>VLOOKUP($A38,'Return Data'!$B$7:$R$2292,3,0)</f>
        <v>44477</v>
      </c>
      <c r="C38" s="65">
        <f>VLOOKUP($A38,'Return Data'!$B$7:$R$2292,4,0)</f>
        <v>16.610800000000001</v>
      </c>
      <c r="D38" s="65">
        <f>VLOOKUP($A38,'Return Data'!$B$7:$R$2292,10,0)</f>
        <v>13.964600000000001</v>
      </c>
      <c r="E38" s="66">
        <f t="shared" si="0"/>
        <v>13</v>
      </c>
      <c r="F38" s="65">
        <f>VLOOKUP($A38,'Return Data'!$B$7:$R$2292,11,0)</f>
        <v>22.893699999999999</v>
      </c>
      <c r="G38" s="66">
        <f t="shared" si="1"/>
        <v>25</v>
      </c>
      <c r="H38" s="65">
        <f>VLOOKUP($A38,'Return Data'!$B$7:$R$2292,12,0)</f>
        <v>25.023</v>
      </c>
      <c r="I38" s="66">
        <f t="shared" si="2"/>
        <v>27</v>
      </c>
      <c r="J38" s="65">
        <f>VLOOKUP($A38,'Return Data'!$B$7:$R$2292,13,0)</f>
        <v>46.209000000000003</v>
      </c>
      <c r="K38" s="66">
        <f t="shared" si="3"/>
        <v>30</v>
      </c>
      <c r="L38" s="65">
        <f>VLOOKUP($A38,'Return Data'!$B$7:$R$2292,17,0)</f>
        <v>26.005400000000002</v>
      </c>
      <c r="M38" s="66">
        <f>RANK(L38,L$8:L$41,0)</f>
        <v>24</v>
      </c>
      <c r="N38" s="65"/>
      <c r="O38" s="66"/>
      <c r="P38" s="65"/>
      <c r="Q38" s="66"/>
      <c r="R38" s="65">
        <f>VLOOKUP($A38,'Return Data'!$B$7:$R$2292,16,0)</f>
        <v>17.8459</v>
      </c>
      <c r="S38" s="67">
        <f t="shared" si="6"/>
        <v>13</v>
      </c>
    </row>
    <row r="39" spans="1:19" x14ac:dyDescent="0.3">
      <c r="A39" s="63" t="s">
        <v>1817</v>
      </c>
      <c r="B39" s="64">
        <f>VLOOKUP($A39,'Return Data'!$B$7:$R$2292,3,0)</f>
        <v>44477</v>
      </c>
      <c r="C39" s="65">
        <f>VLOOKUP($A39,'Return Data'!$B$7:$R$2292,4,0)</f>
        <v>151.93</v>
      </c>
      <c r="D39" s="65">
        <f>VLOOKUP($A39,'Return Data'!$B$7:$R$2292,10,0)</f>
        <v>11.0762</v>
      </c>
      <c r="E39" s="66">
        <f t="shared" si="0"/>
        <v>27</v>
      </c>
      <c r="F39" s="65">
        <f>VLOOKUP($A39,'Return Data'!$B$7:$R$2292,11,0)</f>
        <v>17.756900000000002</v>
      </c>
      <c r="G39" s="66">
        <f t="shared" si="1"/>
        <v>30</v>
      </c>
      <c r="H39" s="65">
        <f>VLOOKUP($A39,'Return Data'!$B$7:$R$2292,12,0)</f>
        <v>22.781600000000001</v>
      </c>
      <c r="I39" s="66">
        <f t="shared" si="2"/>
        <v>31</v>
      </c>
      <c r="J39" s="65">
        <f>VLOOKUP($A39,'Return Data'!$B$7:$R$2292,13,0)</f>
        <v>43.6419</v>
      </c>
      <c r="K39" s="66">
        <f t="shared" si="3"/>
        <v>31</v>
      </c>
      <c r="L39" s="65">
        <f>VLOOKUP($A39,'Return Data'!$B$7:$R$2292,17,0)</f>
        <v>20.474900000000002</v>
      </c>
      <c r="M39" s="66">
        <f>RANK(L39,L$8:L$41,0)</f>
        <v>31</v>
      </c>
      <c r="N39" s="65">
        <f>VLOOKUP($A39,'Return Data'!$B$7:$R$2292,14,0)</f>
        <v>13.863899999999999</v>
      </c>
      <c r="O39" s="66">
        <f>RANK(N39,N$8:N$41,0)</f>
        <v>29</v>
      </c>
      <c r="P39" s="65">
        <f>VLOOKUP($A39,'Return Data'!$B$7:$R$2292,15,0)</f>
        <v>9.3964999999999996</v>
      </c>
      <c r="Q39" s="66">
        <f>RANK(P39,P$8:P$41,0)</f>
        <v>27</v>
      </c>
      <c r="R39" s="65">
        <f>VLOOKUP($A39,'Return Data'!$B$7:$R$2292,16,0)</f>
        <v>10.317399999999999</v>
      </c>
      <c r="S39" s="67">
        <f t="shared" si="6"/>
        <v>33</v>
      </c>
    </row>
    <row r="40" spans="1:19" x14ac:dyDescent="0.3">
      <c r="A40" s="63" t="s">
        <v>1803</v>
      </c>
      <c r="B40" s="64">
        <f>VLOOKUP($A40,'Return Data'!$B$7:$R$2292,3,0)</f>
        <v>44477</v>
      </c>
      <c r="C40" s="65">
        <f>VLOOKUP($A40,'Return Data'!$B$7:$R$2292,4,0)</f>
        <v>34.619999999999997</v>
      </c>
      <c r="D40" s="65">
        <f>VLOOKUP($A40,'Return Data'!$B$7:$R$2292,10,0)</f>
        <v>13.844099999999999</v>
      </c>
      <c r="E40" s="66">
        <f t="shared" si="0"/>
        <v>14</v>
      </c>
      <c r="F40" s="65">
        <f>VLOOKUP($A40,'Return Data'!$B$7:$R$2292,11,0)</f>
        <v>27.232600000000001</v>
      </c>
      <c r="G40" s="66">
        <f t="shared" si="1"/>
        <v>11</v>
      </c>
      <c r="H40" s="65">
        <f>VLOOKUP($A40,'Return Data'!$B$7:$R$2292,12,0)</f>
        <v>33.978299999999997</v>
      </c>
      <c r="I40" s="66">
        <f t="shared" si="2"/>
        <v>12</v>
      </c>
      <c r="J40" s="65">
        <f>VLOOKUP($A40,'Return Data'!$B$7:$R$2292,13,0)</f>
        <v>61.2483</v>
      </c>
      <c r="K40" s="66">
        <f t="shared" si="3"/>
        <v>17</v>
      </c>
      <c r="L40" s="65">
        <f>VLOOKUP($A40,'Return Data'!$B$7:$R$2292,17,0)</f>
        <v>34.311999999999998</v>
      </c>
      <c r="M40" s="66">
        <f>RANK(L40,L$8:L$41,0)</f>
        <v>8</v>
      </c>
      <c r="N40" s="65">
        <f>VLOOKUP($A40,'Return Data'!$B$7:$R$2292,14,0)</f>
        <v>24.916899999999998</v>
      </c>
      <c r="O40" s="66">
        <f>RANK(N40,N$8:N$41,0)</f>
        <v>10</v>
      </c>
      <c r="P40" s="65">
        <f>VLOOKUP($A40,'Return Data'!$B$7:$R$2292,15,0)</f>
        <v>15.9293</v>
      </c>
      <c r="Q40" s="66">
        <f>RANK(P40,P$8:P$41,0)</f>
        <v>10</v>
      </c>
      <c r="R40" s="65">
        <f>VLOOKUP($A40,'Return Data'!$B$7:$R$2292,16,0)</f>
        <v>12.765000000000001</v>
      </c>
      <c r="S40" s="67">
        <f t="shared" si="6"/>
        <v>32</v>
      </c>
    </row>
    <row r="41" spans="1:19" x14ac:dyDescent="0.3">
      <c r="A41" s="63" t="s">
        <v>1876</v>
      </c>
      <c r="B41" s="64">
        <f>VLOOKUP($A41,'Return Data'!$B$7:$R$2292,3,0)</f>
        <v>44477</v>
      </c>
      <c r="C41" s="65">
        <f>VLOOKUP($A41,'Return Data'!$B$7:$R$2292,4,0)</f>
        <v>269.67180000000002</v>
      </c>
      <c r="D41" s="65">
        <f>VLOOKUP($A41,'Return Data'!$B$7:$R$2292,10,0)</f>
        <v>14.627800000000001</v>
      </c>
      <c r="E41" s="66">
        <f t="shared" si="0"/>
        <v>10</v>
      </c>
      <c r="F41" s="65">
        <f>VLOOKUP($A41,'Return Data'!$B$7:$R$2292,11,0)</f>
        <v>24.122199999999999</v>
      </c>
      <c r="G41" s="66">
        <f t="shared" si="1"/>
        <v>19</v>
      </c>
      <c r="H41" s="65">
        <f>VLOOKUP($A41,'Return Data'!$B$7:$R$2292,12,0)</f>
        <v>29.4726</v>
      </c>
      <c r="I41" s="66">
        <f t="shared" si="2"/>
        <v>20</v>
      </c>
      <c r="J41" s="65">
        <f>VLOOKUP($A41,'Return Data'!$B$7:$R$2292,13,0)</f>
        <v>66.133600000000001</v>
      </c>
      <c r="K41" s="66">
        <f t="shared" si="3"/>
        <v>12</v>
      </c>
      <c r="L41" s="65">
        <f>VLOOKUP($A41,'Return Data'!$B$7:$R$2292,17,0)</f>
        <v>39.372</v>
      </c>
      <c r="M41" s="66">
        <f>RANK(L41,L$8:L$41,0)</f>
        <v>5</v>
      </c>
      <c r="N41" s="65">
        <f>VLOOKUP($A41,'Return Data'!$B$7:$R$2292,14,0)</f>
        <v>28.042999999999999</v>
      </c>
      <c r="O41" s="66">
        <f>RANK(N41,N$8:N$41,0)</f>
        <v>5</v>
      </c>
      <c r="P41" s="65">
        <f>VLOOKUP($A41,'Return Data'!$B$7:$R$2292,15,0)</f>
        <v>19.386600000000001</v>
      </c>
      <c r="Q41" s="66">
        <f>RANK(P41,P$8:P$41,0)</f>
        <v>4</v>
      </c>
      <c r="R41" s="65">
        <f>VLOOKUP($A41,'Return Data'!$B$7:$R$2292,16,0)</f>
        <v>16.866299999999999</v>
      </c>
      <c r="S41" s="67">
        <f t="shared" si="6"/>
        <v>17</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13.036158823529414</v>
      </c>
      <c r="E43" s="74"/>
      <c r="F43" s="75">
        <f>AVERAGE(F8:F41)</f>
        <v>24.193223529411764</v>
      </c>
      <c r="G43" s="74"/>
      <c r="H43" s="75">
        <f>AVERAGE(H8:H41)</f>
        <v>31.319844117647069</v>
      </c>
      <c r="I43" s="74"/>
      <c r="J43" s="75">
        <f>AVERAGE(J8:J41)</f>
        <v>60.983505882352951</v>
      </c>
      <c r="K43" s="74"/>
      <c r="L43" s="75">
        <f>AVERAGE(L8:L41)</f>
        <v>30.626106250000003</v>
      </c>
      <c r="M43" s="74"/>
      <c r="N43" s="75">
        <f>AVERAGE(N8:N41)</f>
        <v>22.988017241379303</v>
      </c>
      <c r="O43" s="74"/>
      <c r="P43" s="75">
        <f>AVERAGE(P8:P41)</f>
        <v>15.362555555555558</v>
      </c>
      <c r="Q43" s="74"/>
      <c r="R43" s="75">
        <f>AVERAGE(R8:R41)</f>
        <v>16.818099999999998</v>
      </c>
      <c r="S43" s="76"/>
    </row>
    <row r="44" spans="1:19" x14ac:dyDescent="0.3">
      <c r="A44" s="73" t="s">
        <v>28</v>
      </c>
      <c r="B44" s="74"/>
      <c r="C44" s="74"/>
      <c r="D44" s="75">
        <f>MIN(D8:D41)</f>
        <v>4.5473999999999997</v>
      </c>
      <c r="E44" s="74"/>
      <c r="F44" s="75">
        <f>MIN(F8:F41)</f>
        <v>13.463900000000001</v>
      </c>
      <c r="G44" s="74"/>
      <c r="H44" s="75">
        <f>MIN(H8:H41)</f>
        <v>16.997900000000001</v>
      </c>
      <c r="I44" s="74"/>
      <c r="J44" s="75">
        <f>MIN(J8:J41)</f>
        <v>39.283700000000003</v>
      </c>
      <c r="K44" s="74"/>
      <c r="L44" s="75">
        <f>MIN(L8:L41)</f>
        <v>19.010200000000001</v>
      </c>
      <c r="M44" s="74"/>
      <c r="N44" s="75">
        <f>MIN(N8:N41)</f>
        <v>13.863899999999999</v>
      </c>
      <c r="O44" s="74"/>
      <c r="P44" s="75">
        <f>MIN(P8:P41)</f>
        <v>9.3964999999999996</v>
      </c>
      <c r="Q44" s="74"/>
      <c r="R44" s="75">
        <f>MIN(R8:R41)</f>
        <v>9.4555000000000007</v>
      </c>
      <c r="S44" s="76"/>
    </row>
    <row r="45" spans="1:19" ht="15" thickBot="1" x14ac:dyDescent="0.35">
      <c r="A45" s="77" t="s">
        <v>29</v>
      </c>
      <c r="B45" s="78"/>
      <c r="C45" s="78"/>
      <c r="D45" s="79">
        <f>MAX(D8:D41)</f>
        <v>19.613700000000001</v>
      </c>
      <c r="E45" s="78"/>
      <c r="F45" s="79">
        <f>MAX(F8:F41)</f>
        <v>32.490099999999998</v>
      </c>
      <c r="G45" s="78"/>
      <c r="H45" s="79">
        <f>MAX(H8:H41)</f>
        <v>47.485799999999998</v>
      </c>
      <c r="I45" s="78"/>
      <c r="J45" s="79">
        <f>MAX(J8:J41)</f>
        <v>84.902900000000002</v>
      </c>
      <c r="K45" s="78"/>
      <c r="L45" s="79">
        <f>MAX(L8:L41)</f>
        <v>54.5852</v>
      </c>
      <c r="M45" s="78"/>
      <c r="N45" s="79">
        <f>MAX(N8:N41)</f>
        <v>34.984900000000003</v>
      </c>
      <c r="O45" s="78"/>
      <c r="P45" s="79">
        <f>MAX(P8:P41)</f>
        <v>23.6419</v>
      </c>
      <c r="Q45" s="78"/>
      <c r="R45" s="79">
        <f>MAX(R8:R41)</f>
        <v>28.3325</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Data'!$B$7:$R$2292,3,0)</f>
        <v>44477</v>
      </c>
      <c r="C8" s="65">
        <f>VLOOKUP($A8,'Return Data'!$B$7:$R$2292,4,0)</f>
        <v>75.543000000000006</v>
      </c>
      <c r="D8" s="65">
        <f>VLOOKUP($A8,'Return Data'!$B$7:$R$2292,10,0)</f>
        <v>11.9323</v>
      </c>
      <c r="E8" s="66">
        <f t="shared" ref="E8:E21" si="0">RANK(D8,D$8:D$21,0)</f>
        <v>11</v>
      </c>
      <c r="F8" s="65">
        <f>VLOOKUP($A8,'Return Data'!$B$7:$R$2292,11,0)</f>
        <v>23.425599999999999</v>
      </c>
      <c r="G8" s="66">
        <f t="shared" ref="G8:G21" si="1">RANK(F8,F$8:F$21,0)</f>
        <v>8</v>
      </c>
      <c r="H8" s="65">
        <f>VLOOKUP($A8,'Return Data'!$B$7:$R$2292,12,0)</f>
        <v>33.9681</v>
      </c>
      <c r="I8" s="66">
        <f t="shared" ref="I8:I21" si="2">RANK(H8,H$8:H$21,0)</f>
        <v>6</v>
      </c>
      <c r="J8" s="65">
        <f>VLOOKUP($A8,'Return Data'!$B$7:$R$2292,13,0)</f>
        <v>65.756799999999998</v>
      </c>
      <c r="K8" s="66">
        <f t="shared" ref="K8:K21" si="3">RANK(J8,J$8:J$21,0)</f>
        <v>6</v>
      </c>
      <c r="L8" s="65">
        <f>VLOOKUP($A8,'Return Data'!$B$7:$R$2292,17,0)</f>
        <v>31.2681</v>
      </c>
      <c r="M8" s="66">
        <f t="shared" ref="M8:M21" si="4">RANK(L8,L$8:L$21,0)</f>
        <v>8</v>
      </c>
      <c r="N8" s="65">
        <f>VLOOKUP($A8,'Return Data'!$B$7:$R$2292,14,0)</f>
        <v>15.2529</v>
      </c>
      <c r="O8" s="66">
        <f t="shared" ref="O8:O19" si="5">RANK(N8,N$8:N$21,0)</f>
        <v>11</v>
      </c>
      <c r="P8" s="65">
        <f>VLOOKUP($A8,'Return Data'!$B$7:$R$2292,15,0)</f>
        <v>9.3043999999999993</v>
      </c>
      <c r="Q8" s="66">
        <f>RANK(P8,P$8:P$21,0)</f>
        <v>11</v>
      </c>
      <c r="R8" s="65">
        <f>VLOOKUP($A8,'Return Data'!$B$7:$R$2292,16,0)</f>
        <v>16.104099999999999</v>
      </c>
      <c r="S8" s="67">
        <f t="shared" ref="S8:S21" si="6">RANK(R8,R$8:R$21,0)</f>
        <v>10</v>
      </c>
    </row>
    <row r="9" spans="1:20" x14ac:dyDescent="0.3">
      <c r="A9" s="63" t="s">
        <v>31</v>
      </c>
      <c r="B9" s="64">
        <f>VLOOKUP($A9,'Return Data'!$B$7:$R$2292,3,0)</f>
        <v>44477</v>
      </c>
      <c r="C9" s="65">
        <f>VLOOKUP($A9,'Return Data'!$B$7:$R$2292,4,0)</f>
        <v>438.73</v>
      </c>
      <c r="D9" s="65">
        <f>VLOOKUP($A9,'Return Data'!$B$7:$R$2292,10,0)</f>
        <v>13.535</v>
      </c>
      <c r="E9" s="66">
        <f t="shared" si="0"/>
        <v>7</v>
      </c>
      <c r="F9" s="65">
        <f>VLOOKUP($A9,'Return Data'!$B$7:$R$2292,11,0)</f>
        <v>24.716799999999999</v>
      </c>
      <c r="G9" s="66">
        <f t="shared" si="1"/>
        <v>6</v>
      </c>
      <c r="H9" s="65">
        <f>VLOOKUP($A9,'Return Data'!$B$7:$R$2292,12,0)</f>
        <v>30.827500000000001</v>
      </c>
      <c r="I9" s="66">
        <f t="shared" si="2"/>
        <v>8</v>
      </c>
      <c r="J9" s="65">
        <f>VLOOKUP($A9,'Return Data'!$B$7:$R$2292,13,0)</f>
        <v>58.843899999999998</v>
      </c>
      <c r="K9" s="66">
        <f t="shared" si="3"/>
        <v>10</v>
      </c>
      <c r="L9" s="65">
        <f>VLOOKUP($A9,'Return Data'!$B$7:$R$2292,17,0)</f>
        <v>28.332699999999999</v>
      </c>
      <c r="M9" s="66">
        <f t="shared" si="4"/>
        <v>11</v>
      </c>
      <c r="N9" s="65">
        <f>VLOOKUP($A9,'Return Data'!$B$7:$R$2292,14,0)</f>
        <v>17.553100000000001</v>
      </c>
      <c r="O9" s="66">
        <f t="shared" si="5"/>
        <v>10</v>
      </c>
      <c r="P9" s="65">
        <f>VLOOKUP($A9,'Return Data'!$B$7:$R$2292,15,0)</f>
        <v>13.736499999999999</v>
      </c>
      <c r="Q9" s="66">
        <f>RANK(P9,P$8:P$21,0)</f>
        <v>8</v>
      </c>
      <c r="R9" s="65">
        <f>VLOOKUP($A9,'Return Data'!$B$7:$R$2292,16,0)</f>
        <v>14.6257</v>
      </c>
      <c r="S9" s="67">
        <f t="shared" si="6"/>
        <v>12</v>
      </c>
    </row>
    <row r="10" spans="1:20" x14ac:dyDescent="0.3">
      <c r="A10" s="63" t="s">
        <v>32</v>
      </c>
      <c r="B10" s="64">
        <f>VLOOKUP($A10,'Return Data'!$B$7:$R$2292,3,0)</f>
        <v>44477</v>
      </c>
      <c r="C10" s="65">
        <f>VLOOKUP($A10,'Return Data'!$B$7:$R$2292,4,0)</f>
        <v>248.88</v>
      </c>
      <c r="D10" s="65">
        <f>VLOOKUP($A10,'Return Data'!$B$7:$R$2292,10,0)</f>
        <v>16.12</v>
      </c>
      <c r="E10" s="66">
        <f t="shared" si="0"/>
        <v>1</v>
      </c>
      <c r="F10" s="65">
        <f>VLOOKUP($A10,'Return Data'!$B$7:$R$2292,11,0)</f>
        <v>26.194099999999999</v>
      </c>
      <c r="G10" s="66">
        <f t="shared" si="1"/>
        <v>3</v>
      </c>
      <c r="H10" s="65">
        <f>VLOOKUP($A10,'Return Data'!$B$7:$R$2292,12,0)</f>
        <v>35.209400000000002</v>
      </c>
      <c r="I10" s="66">
        <f t="shared" si="2"/>
        <v>5</v>
      </c>
      <c r="J10" s="65">
        <f>VLOOKUP($A10,'Return Data'!$B$7:$R$2292,13,0)</f>
        <v>65.853700000000003</v>
      </c>
      <c r="K10" s="66">
        <f t="shared" si="3"/>
        <v>5</v>
      </c>
      <c r="L10" s="65">
        <f>VLOOKUP($A10,'Return Data'!$B$7:$R$2292,17,0)</f>
        <v>35.589100000000002</v>
      </c>
      <c r="M10" s="66">
        <f t="shared" si="4"/>
        <v>2</v>
      </c>
      <c r="N10" s="65">
        <f>VLOOKUP($A10,'Return Data'!$B$7:$R$2292,14,0)</f>
        <v>20.857700000000001</v>
      </c>
      <c r="O10" s="66">
        <f t="shared" si="5"/>
        <v>6</v>
      </c>
      <c r="P10" s="65">
        <f>VLOOKUP($A10,'Return Data'!$B$7:$R$2292,15,0)</f>
        <v>14.5596</v>
      </c>
      <c r="Q10" s="66">
        <f>RANK(P10,P$8:P$21,0)</f>
        <v>6</v>
      </c>
      <c r="R10" s="65">
        <f>VLOOKUP($A10,'Return Data'!$B$7:$R$2292,16,0)</f>
        <v>20.606200000000001</v>
      </c>
      <c r="S10" s="67">
        <f t="shared" si="6"/>
        <v>2</v>
      </c>
    </row>
    <row r="11" spans="1:20" x14ac:dyDescent="0.3">
      <c r="A11" s="63" t="s">
        <v>33</v>
      </c>
      <c r="B11" s="64">
        <f>VLOOKUP($A11,'Return Data'!$B$7:$R$2292,3,0)</f>
        <v>44477</v>
      </c>
      <c r="C11" s="65">
        <f>VLOOKUP($A11,'Return Data'!$B$7:$R$2292,4,0)</f>
        <v>16.28</v>
      </c>
      <c r="D11" s="65">
        <f>VLOOKUP($A11,'Return Data'!$B$7:$R$2292,10,0)</f>
        <v>12.7424</v>
      </c>
      <c r="E11" s="66">
        <f t="shared" si="0"/>
        <v>10</v>
      </c>
      <c r="F11" s="65">
        <f>VLOOKUP($A11,'Return Data'!$B$7:$R$2292,11,0)</f>
        <v>23.146699999999999</v>
      </c>
      <c r="G11" s="66">
        <f t="shared" si="1"/>
        <v>9</v>
      </c>
      <c r="H11" s="65">
        <f>VLOOKUP($A11,'Return Data'!$B$7:$R$2292,12,0)</f>
        <v>33.115299999999998</v>
      </c>
      <c r="I11" s="66">
        <f t="shared" si="2"/>
        <v>7</v>
      </c>
      <c r="J11" s="65">
        <f>VLOOKUP($A11,'Return Data'!$B$7:$R$2292,13,0)</f>
        <v>59.451500000000003</v>
      </c>
      <c r="K11" s="66">
        <f t="shared" si="3"/>
        <v>8</v>
      </c>
      <c r="L11" s="65">
        <f>VLOOKUP($A11,'Return Data'!$B$7:$R$2292,17,0)</f>
        <v>28.799199999999999</v>
      </c>
      <c r="M11" s="66">
        <f t="shared" si="4"/>
        <v>9</v>
      </c>
      <c r="N11" s="65">
        <f>VLOOKUP($A11,'Return Data'!$B$7:$R$2292,14,0)</f>
        <v>17.818100000000001</v>
      </c>
      <c r="O11" s="66">
        <f t="shared" si="5"/>
        <v>9</v>
      </c>
      <c r="P11" s="65"/>
      <c r="Q11" s="66"/>
      <c r="R11" s="65">
        <f>VLOOKUP($A11,'Return Data'!$B$7:$R$2292,16,0)</f>
        <v>16.807500000000001</v>
      </c>
      <c r="S11" s="67">
        <f t="shared" si="6"/>
        <v>6</v>
      </c>
    </row>
    <row r="12" spans="1:20" x14ac:dyDescent="0.3">
      <c r="A12" s="63" t="s">
        <v>34</v>
      </c>
      <c r="B12" s="64">
        <f>VLOOKUP($A12,'Return Data'!$B$7:$R$2292,3,0)</f>
        <v>44477</v>
      </c>
      <c r="C12" s="65">
        <f>VLOOKUP($A12,'Return Data'!$B$7:$R$2292,4,0)</f>
        <v>87.27</v>
      </c>
      <c r="D12" s="65">
        <f>VLOOKUP($A12,'Return Data'!$B$7:$R$2292,10,0)</f>
        <v>13.4703</v>
      </c>
      <c r="E12" s="66">
        <f t="shared" si="0"/>
        <v>8</v>
      </c>
      <c r="F12" s="65">
        <f>VLOOKUP($A12,'Return Data'!$B$7:$R$2292,11,0)</f>
        <v>29.423100000000002</v>
      </c>
      <c r="G12" s="66">
        <f t="shared" si="1"/>
        <v>1</v>
      </c>
      <c r="H12" s="65">
        <f>VLOOKUP($A12,'Return Data'!$B$7:$R$2292,12,0)</f>
        <v>50.284100000000002</v>
      </c>
      <c r="I12" s="66">
        <f t="shared" si="2"/>
        <v>1</v>
      </c>
      <c r="J12" s="65">
        <f>VLOOKUP($A12,'Return Data'!$B$7:$R$2292,13,0)</f>
        <v>93.890199999999993</v>
      </c>
      <c r="K12" s="66">
        <f t="shared" si="3"/>
        <v>1</v>
      </c>
      <c r="L12" s="65">
        <f>VLOOKUP($A12,'Return Data'!$B$7:$R$2292,17,0)</f>
        <v>40.431600000000003</v>
      </c>
      <c r="M12" s="66">
        <f t="shared" si="4"/>
        <v>1</v>
      </c>
      <c r="N12" s="65">
        <f>VLOOKUP($A12,'Return Data'!$B$7:$R$2292,14,0)</f>
        <v>23.600899999999999</v>
      </c>
      <c r="O12" s="66">
        <f t="shared" si="5"/>
        <v>2</v>
      </c>
      <c r="P12" s="65">
        <f>VLOOKUP($A12,'Return Data'!$B$7:$R$2292,15,0)</f>
        <v>16.807600000000001</v>
      </c>
      <c r="Q12" s="66">
        <f t="shared" ref="Q12:Q19" si="7">RANK(P12,P$8:P$21,0)</f>
        <v>1</v>
      </c>
      <c r="R12" s="65">
        <f>VLOOKUP($A12,'Return Data'!$B$7:$R$2292,16,0)</f>
        <v>17.272200000000002</v>
      </c>
      <c r="S12" s="67">
        <f t="shared" si="6"/>
        <v>5</v>
      </c>
    </row>
    <row r="13" spans="1:20" x14ac:dyDescent="0.3">
      <c r="A13" s="63" t="s">
        <v>35</v>
      </c>
      <c r="B13" s="64">
        <f>VLOOKUP($A13,'Return Data'!$B$7:$R$2292,3,0)</f>
        <v>44477</v>
      </c>
      <c r="C13" s="65">
        <f>VLOOKUP($A13,'Return Data'!$B$7:$R$2292,4,0)</f>
        <v>17.297499999999999</v>
      </c>
      <c r="D13" s="65">
        <f>VLOOKUP($A13,'Return Data'!$B$7:$R$2292,10,0)</f>
        <v>11.1386</v>
      </c>
      <c r="E13" s="66">
        <f t="shared" si="0"/>
        <v>12</v>
      </c>
      <c r="F13" s="65">
        <f>VLOOKUP($A13,'Return Data'!$B$7:$R$2292,11,0)</f>
        <v>20.6494</v>
      </c>
      <c r="G13" s="66">
        <f t="shared" si="1"/>
        <v>13</v>
      </c>
      <c r="H13" s="65">
        <f>VLOOKUP($A13,'Return Data'!$B$7:$R$2292,12,0)</f>
        <v>23.617999999999999</v>
      </c>
      <c r="I13" s="66">
        <f t="shared" si="2"/>
        <v>13</v>
      </c>
      <c r="J13" s="65">
        <f>VLOOKUP($A13,'Return Data'!$B$7:$R$2292,13,0)</f>
        <v>52.147500000000001</v>
      </c>
      <c r="K13" s="66">
        <f t="shared" si="3"/>
        <v>12</v>
      </c>
      <c r="L13" s="65">
        <f>VLOOKUP($A13,'Return Data'!$B$7:$R$2292,17,0)</f>
        <v>25.557099999999998</v>
      </c>
      <c r="M13" s="66">
        <f t="shared" si="4"/>
        <v>12</v>
      </c>
      <c r="N13" s="65">
        <f>VLOOKUP($A13,'Return Data'!$B$7:$R$2292,14,0)</f>
        <v>14.891500000000001</v>
      </c>
      <c r="O13" s="66">
        <f t="shared" si="5"/>
        <v>12</v>
      </c>
      <c r="P13" s="65">
        <f>VLOOKUP($A13,'Return Data'!$B$7:$R$2292,15,0)</f>
        <v>8.8697999999999997</v>
      </c>
      <c r="Q13" s="66">
        <f t="shared" si="7"/>
        <v>12</v>
      </c>
      <c r="R13" s="65">
        <f>VLOOKUP($A13,'Return Data'!$B$7:$R$2292,16,0)</f>
        <v>9.4146000000000001</v>
      </c>
      <c r="S13" s="67">
        <f t="shared" si="6"/>
        <v>14</v>
      </c>
    </row>
    <row r="14" spans="1:20" x14ac:dyDescent="0.3">
      <c r="A14" s="63" t="s">
        <v>36</v>
      </c>
      <c r="B14" s="64">
        <f>VLOOKUP($A14,'Return Data'!$B$7:$R$2292,3,0)</f>
        <v>44477</v>
      </c>
      <c r="C14" s="65">
        <f>VLOOKUP($A14,'Return Data'!$B$7:$R$2292,4,0)</f>
        <v>420.56463459676701</v>
      </c>
      <c r="D14" s="65">
        <f>VLOOKUP($A14,'Return Data'!$B$7:$R$2292,10,0)</f>
        <v>13.6328</v>
      </c>
      <c r="E14" s="66">
        <f t="shared" si="0"/>
        <v>6</v>
      </c>
      <c r="F14" s="65">
        <f>VLOOKUP($A14,'Return Data'!$B$7:$R$2292,11,0)</f>
        <v>21.9467</v>
      </c>
      <c r="G14" s="66">
        <f t="shared" si="1"/>
        <v>10</v>
      </c>
      <c r="H14" s="65">
        <f>VLOOKUP($A14,'Return Data'!$B$7:$R$2292,12,0)</f>
        <v>30.245799999999999</v>
      </c>
      <c r="I14" s="66">
        <f t="shared" si="2"/>
        <v>10</v>
      </c>
      <c r="J14" s="65">
        <f>VLOOKUP($A14,'Return Data'!$B$7:$R$2292,13,0)</f>
        <v>67.561000000000007</v>
      </c>
      <c r="K14" s="66">
        <f t="shared" si="3"/>
        <v>4</v>
      </c>
      <c r="L14" s="65">
        <f>VLOOKUP($A14,'Return Data'!$B$7:$R$2292,17,0)</f>
        <v>28.744599999999998</v>
      </c>
      <c r="M14" s="66">
        <f t="shared" si="4"/>
        <v>10</v>
      </c>
      <c r="N14" s="65">
        <f>VLOOKUP($A14,'Return Data'!$B$7:$R$2292,14,0)</f>
        <v>22.747299999999999</v>
      </c>
      <c r="O14" s="66">
        <f t="shared" si="5"/>
        <v>3</v>
      </c>
      <c r="P14" s="65">
        <f>VLOOKUP($A14,'Return Data'!$B$7:$R$2292,15,0)</f>
        <v>14.776199999999999</v>
      </c>
      <c r="Q14" s="66">
        <f t="shared" si="7"/>
        <v>5</v>
      </c>
      <c r="R14" s="65">
        <f>VLOOKUP($A14,'Return Data'!$B$7:$R$2292,16,0)</f>
        <v>16.584399999999999</v>
      </c>
      <c r="S14" s="67">
        <f t="shared" si="6"/>
        <v>8</v>
      </c>
    </row>
    <row r="15" spans="1:20" x14ac:dyDescent="0.3">
      <c r="A15" s="63" t="s">
        <v>37</v>
      </c>
      <c r="B15" s="64">
        <f>VLOOKUP($A15,'Return Data'!$B$7:$R$2292,3,0)</f>
        <v>44477</v>
      </c>
      <c r="C15" s="65">
        <f>VLOOKUP($A15,'Return Data'!$B$7:$R$2292,4,0)</f>
        <v>58.96</v>
      </c>
      <c r="D15" s="65">
        <f>VLOOKUP($A15,'Return Data'!$B$7:$R$2292,10,0)</f>
        <v>14.763999999999999</v>
      </c>
      <c r="E15" s="66">
        <f t="shared" si="0"/>
        <v>2</v>
      </c>
      <c r="F15" s="65">
        <f>VLOOKUP($A15,'Return Data'!$B$7:$R$2292,11,0)</f>
        <v>26.112300000000001</v>
      </c>
      <c r="G15" s="66">
        <f t="shared" si="1"/>
        <v>4</v>
      </c>
      <c r="H15" s="65">
        <f>VLOOKUP($A15,'Return Data'!$B$7:$R$2292,12,0)</f>
        <v>37.218400000000003</v>
      </c>
      <c r="I15" s="66">
        <f t="shared" si="2"/>
        <v>3</v>
      </c>
      <c r="J15" s="65">
        <f>VLOOKUP($A15,'Return Data'!$B$7:$R$2292,13,0)</f>
        <v>64.969200000000001</v>
      </c>
      <c r="K15" s="66">
        <f t="shared" si="3"/>
        <v>7</v>
      </c>
      <c r="L15" s="65">
        <f>VLOOKUP($A15,'Return Data'!$B$7:$R$2292,17,0)</f>
        <v>33.200499999999998</v>
      </c>
      <c r="M15" s="66">
        <f t="shared" si="4"/>
        <v>5</v>
      </c>
      <c r="N15" s="65">
        <f>VLOOKUP($A15,'Return Data'!$B$7:$R$2292,14,0)</f>
        <v>21.7879</v>
      </c>
      <c r="O15" s="66">
        <f t="shared" si="5"/>
        <v>5</v>
      </c>
      <c r="P15" s="65">
        <f>VLOOKUP($A15,'Return Data'!$B$7:$R$2292,15,0)</f>
        <v>14.791</v>
      </c>
      <c r="Q15" s="66">
        <f t="shared" si="7"/>
        <v>3</v>
      </c>
      <c r="R15" s="65">
        <f>VLOOKUP($A15,'Return Data'!$B$7:$R$2292,16,0)</f>
        <v>16.290700000000001</v>
      </c>
      <c r="S15" s="67">
        <f t="shared" si="6"/>
        <v>9</v>
      </c>
    </row>
    <row r="16" spans="1:20" x14ac:dyDescent="0.3">
      <c r="A16" s="63" t="s">
        <v>38</v>
      </c>
      <c r="B16" s="64">
        <f>VLOOKUP($A16,'Return Data'!$B$7:$R$2292,3,0)</f>
        <v>44477</v>
      </c>
      <c r="C16" s="65">
        <f>VLOOKUP($A16,'Return Data'!$B$7:$R$2292,4,0)</f>
        <v>125.32989999999999</v>
      </c>
      <c r="D16" s="65">
        <f>VLOOKUP($A16,'Return Data'!$B$7:$R$2292,10,0)</f>
        <v>14.304600000000001</v>
      </c>
      <c r="E16" s="66">
        <f t="shared" si="0"/>
        <v>3</v>
      </c>
      <c r="F16" s="65">
        <f>VLOOKUP($A16,'Return Data'!$B$7:$R$2292,11,0)</f>
        <v>28.645299999999999</v>
      </c>
      <c r="G16" s="66">
        <f t="shared" si="1"/>
        <v>2</v>
      </c>
      <c r="H16" s="65">
        <f>VLOOKUP($A16,'Return Data'!$B$7:$R$2292,12,0)</f>
        <v>36.8369</v>
      </c>
      <c r="I16" s="66">
        <f t="shared" si="2"/>
        <v>4</v>
      </c>
      <c r="J16" s="65">
        <f>VLOOKUP($A16,'Return Data'!$B$7:$R$2292,13,0)</f>
        <v>71.228800000000007</v>
      </c>
      <c r="K16" s="66">
        <f t="shared" si="3"/>
        <v>3</v>
      </c>
      <c r="L16" s="65">
        <f>VLOOKUP($A16,'Return Data'!$B$7:$R$2292,17,0)</f>
        <v>33.516500000000001</v>
      </c>
      <c r="M16" s="66">
        <f t="shared" si="4"/>
        <v>4</v>
      </c>
      <c r="N16" s="65">
        <f>VLOOKUP($A16,'Return Data'!$B$7:$R$2292,14,0)</f>
        <v>24.732500000000002</v>
      </c>
      <c r="O16" s="66">
        <f t="shared" si="5"/>
        <v>1</v>
      </c>
      <c r="P16" s="65">
        <f>VLOOKUP($A16,'Return Data'!$B$7:$R$2292,15,0)</f>
        <v>16.332899999999999</v>
      </c>
      <c r="Q16" s="66">
        <f t="shared" si="7"/>
        <v>2</v>
      </c>
      <c r="R16" s="65">
        <f>VLOOKUP($A16,'Return Data'!$B$7:$R$2292,16,0)</f>
        <v>16.729099999999999</v>
      </c>
      <c r="S16" s="67">
        <f t="shared" si="6"/>
        <v>7</v>
      </c>
    </row>
    <row r="17" spans="1:19" x14ac:dyDescent="0.3">
      <c r="A17" s="63" t="s">
        <v>39</v>
      </c>
      <c r="B17" s="64">
        <f>VLOOKUP($A17,'Return Data'!$B$7:$R$2292,3,0)</f>
        <v>44477</v>
      </c>
      <c r="C17" s="65">
        <f>VLOOKUP($A17,'Return Data'!$B$7:$R$2292,4,0)</f>
        <v>77.63</v>
      </c>
      <c r="D17" s="65">
        <f>VLOOKUP($A17,'Return Data'!$B$7:$R$2292,10,0)</f>
        <v>7.8494000000000002</v>
      </c>
      <c r="E17" s="66">
        <f t="shared" si="0"/>
        <v>14</v>
      </c>
      <c r="F17" s="65">
        <f>VLOOKUP($A17,'Return Data'!$B$7:$R$2292,11,0)</f>
        <v>16.1952</v>
      </c>
      <c r="G17" s="66">
        <f t="shared" si="1"/>
        <v>14</v>
      </c>
      <c r="H17" s="65">
        <f>VLOOKUP($A17,'Return Data'!$B$7:$R$2292,12,0)</f>
        <v>22.1174</v>
      </c>
      <c r="I17" s="66">
        <f t="shared" si="2"/>
        <v>14</v>
      </c>
      <c r="J17" s="65">
        <f>VLOOKUP($A17,'Return Data'!$B$7:$R$2292,13,0)</f>
        <v>51.502699999999997</v>
      </c>
      <c r="K17" s="66">
        <f t="shared" si="3"/>
        <v>13</v>
      </c>
      <c r="L17" s="65">
        <f>VLOOKUP($A17,'Return Data'!$B$7:$R$2292,17,0)</f>
        <v>24.740200000000002</v>
      </c>
      <c r="M17" s="66">
        <f t="shared" si="4"/>
        <v>13</v>
      </c>
      <c r="N17" s="65">
        <f>VLOOKUP($A17,'Return Data'!$B$7:$R$2292,14,0)</f>
        <v>14.741</v>
      </c>
      <c r="O17" s="66">
        <f t="shared" si="5"/>
        <v>13</v>
      </c>
      <c r="P17" s="65">
        <f>VLOOKUP($A17,'Return Data'!$B$7:$R$2292,15,0)</f>
        <v>11.0465</v>
      </c>
      <c r="Q17" s="66">
        <f t="shared" si="7"/>
        <v>10</v>
      </c>
      <c r="R17" s="65">
        <f>VLOOKUP($A17,'Return Data'!$B$7:$R$2292,16,0)</f>
        <v>13.8528</v>
      </c>
      <c r="S17" s="67">
        <f t="shared" si="6"/>
        <v>13</v>
      </c>
    </row>
    <row r="18" spans="1:19" x14ac:dyDescent="0.3">
      <c r="A18" s="63" t="s">
        <v>40</v>
      </c>
      <c r="B18" s="64">
        <f>VLOOKUP($A18,'Return Data'!$B$7:$R$2292,3,0)</f>
        <v>44477</v>
      </c>
      <c r="C18" s="65">
        <f>VLOOKUP($A18,'Return Data'!$B$7:$R$2292,4,0)</f>
        <v>200.8433</v>
      </c>
      <c r="D18" s="65">
        <f>VLOOKUP($A18,'Return Data'!$B$7:$R$2292,10,0)</f>
        <v>14.2873</v>
      </c>
      <c r="E18" s="66">
        <f t="shared" si="0"/>
        <v>4</v>
      </c>
      <c r="F18" s="65">
        <f>VLOOKUP($A18,'Return Data'!$B$7:$R$2292,11,0)</f>
        <v>21.473199999999999</v>
      </c>
      <c r="G18" s="66">
        <f t="shared" si="1"/>
        <v>11</v>
      </c>
      <c r="H18" s="65">
        <f>VLOOKUP($A18,'Return Data'!$B$7:$R$2292,12,0)</f>
        <v>24.870999999999999</v>
      </c>
      <c r="I18" s="66">
        <f t="shared" si="2"/>
        <v>12</v>
      </c>
      <c r="J18" s="65">
        <f>VLOOKUP($A18,'Return Data'!$B$7:$R$2292,13,0)</f>
        <v>46.238900000000001</v>
      </c>
      <c r="K18" s="66">
        <f t="shared" si="3"/>
        <v>14</v>
      </c>
      <c r="L18" s="65">
        <f>VLOOKUP($A18,'Return Data'!$B$7:$R$2292,17,0)</f>
        <v>24.7073</v>
      </c>
      <c r="M18" s="66">
        <f t="shared" si="4"/>
        <v>14</v>
      </c>
      <c r="N18" s="65">
        <f>VLOOKUP($A18,'Return Data'!$B$7:$R$2292,14,0)</f>
        <v>18.051500000000001</v>
      </c>
      <c r="O18" s="66">
        <f t="shared" si="5"/>
        <v>8</v>
      </c>
      <c r="P18" s="65">
        <f>VLOOKUP($A18,'Return Data'!$B$7:$R$2292,15,0)</f>
        <v>13.8484</v>
      </c>
      <c r="Q18" s="66">
        <f t="shared" si="7"/>
        <v>7</v>
      </c>
      <c r="R18" s="65">
        <f>VLOOKUP($A18,'Return Data'!$B$7:$R$2292,16,0)</f>
        <v>18.9497</v>
      </c>
      <c r="S18" s="67">
        <f t="shared" si="6"/>
        <v>3</v>
      </c>
    </row>
    <row r="19" spans="1:19" x14ac:dyDescent="0.3">
      <c r="A19" s="63" t="s">
        <v>43</v>
      </c>
      <c r="B19" s="64">
        <f>VLOOKUP($A19,'Return Data'!$B$7:$R$2292,3,0)</f>
        <v>44477</v>
      </c>
      <c r="C19" s="65">
        <f>VLOOKUP($A19,'Return Data'!$B$7:$R$2292,4,0)</f>
        <v>400.04050000000001</v>
      </c>
      <c r="D19" s="65">
        <f>VLOOKUP($A19,'Return Data'!$B$7:$R$2292,10,0)</f>
        <v>13.208</v>
      </c>
      <c r="E19" s="66">
        <f t="shared" si="0"/>
        <v>9</v>
      </c>
      <c r="F19" s="65">
        <f>VLOOKUP($A19,'Return Data'!$B$7:$R$2292,11,0)</f>
        <v>25.8292</v>
      </c>
      <c r="G19" s="66">
        <f t="shared" si="1"/>
        <v>5</v>
      </c>
      <c r="H19" s="65">
        <f>VLOOKUP($A19,'Return Data'!$B$7:$R$2292,12,0)</f>
        <v>40.6892</v>
      </c>
      <c r="I19" s="66">
        <f t="shared" si="2"/>
        <v>2</v>
      </c>
      <c r="J19" s="65">
        <f>VLOOKUP($A19,'Return Data'!$B$7:$R$2292,13,0)</f>
        <v>83.994399999999999</v>
      </c>
      <c r="K19" s="66">
        <f t="shared" si="3"/>
        <v>2</v>
      </c>
      <c r="L19" s="65">
        <f>VLOOKUP($A19,'Return Data'!$B$7:$R$2292,17,0)</f>
        <v>34.011200000000002</v>
      </c>
      <c r="M19" s="66">
        <f t="shared" si="4"/>
        <v>3</v>
      </c>
      <c r="N19" s="65">
        <f>VLOOKUP($A19,'Return Data'!$B$7:$R$2292,14,0)</f>
        <v>20.610199999999999</v>
      </c>
      <c r="O19" s="66">
        <f t="shared" si="5"/>
        <v>7</v>
      </c>
      <c r="P19" s="65">
        <f>VLOOKUP($A19,'Return Data'!$B$7:$R$2292,15,0)</f>
        <v>12.925700000000001</v>
      </c>
      <c r="Q19" s="66">
        <f t="shared" si="7"/>
        <v>9</v>
      </c>
      <c r="R19" s="65">
        <f>VLOOKUP($A19,'Return Data'!$B$7:$R$2292,16,0)</f>
        <v>17.8064</v>
      </c>
      <c r="S19" s="67">
        <f t="shared" si="6"/>
        <v>4</v>
      </c>
    </row>
    <row r="20" spans="1:19" x14ac:dyDescent="0.3">
      <c r="A20" s="63" t="s">
        <v>44</v>
      </c>
      <c r="B20" s="64">
        <f>VLOOKUP($A20,'Return Data'!$B$7:$R$2292,3,0)</f>
        <v>44477</v>
      </c>
      <c r="C20" s="65">
        <f>VLOOKUP($A20,'Return Data'!$B$7:$R$2292,4,0)</f>
        <v>17.04</v>
      </c>
      <c r="D20" s="65">
        <f>VLOOKUP($A20,'Return Data'!$B$7:$R$2292,10,0)</f>
        <v>13.903700000000001</v>
      </c>
      <c r="E20" s="66">
        <f t="shared" si="0"/>
        <v>5</v>
      </c>
      <c r="F20" s="65">
        <f>VLOOKUP($A20,'Return Data'!$B$7:$R$2292,11,0)</f>
        <v>23.747299999999999</v>
      </c>
      <c r="G20" s="66">
        <f t="shared" si="1"/>
        <v>7</v>
      </c>
      <c r="H20" s="65">
        <f>VLOOKUP($A20,'Return Data'!$B$7:$R$2292,12,0)</f>
        <v>30.275200000000002</v>
      </c>
      <c r="I20" s="66">
        <f t="shared" si="2"/>
        <v>9</v>
      </c>
      <c r="J20" s="65">
        <f>VLOOKUP($A20,'Return Data'!$B$7:$R$2292,13,0)</f>
        <v>58.955199999999998</v>
      </c>
      <c r="K20" s="66">
        <f t="shared" si="3"/>
        <v>9</v>
      </c>
      <c r="L20" s="65">
        <f>VLOOKUP($A20,'Return Data'!$B$7:$R$2292,17,0)</f>
        <v>31.296199999999999</v>
      </c>
      <c r="M20" s="66">
        <f t="shared" si="4"/>
        <v>7</v>
      </c>
      <c r="N20" s="65"/>
      <c r="O20" s="66"/>
      <c r="P20" s="65"/>
      <c r="Q20" s="66"/>
      <c r="R20" s="65">
        <f>VLOOKUP($A20,'Return Data'!$B$7:$R$2292,16,0)</f>
        <v>20.6128</v>
      </c>
      <c r="S20" s="67">
        <f t="shared" si="6"/>
        <v>1</v>
      </c>
    </row>
    <row r="21" spans="1:19" x14ac:dyDescent="0.3">
      <c r="A21" s="63" t="s">
        <v>45</v>
      </c>
      <c r="B21" s="64">
        <f>VLOOKUP($A21,'Return Data'!$B$7:$R$2292,3,0)</f>
        <v>44477</v>
      </c>
      <c r="C21" s="65">
        <f>VLOOKUP($A21,'Return Data'!$B$7:$R$2292,4,0)</f>
        <v>101.4984</v>
      </c>
      <c r="D21" s="65">
        <f>VLOOKUP($A21,'Return Data'!$B$7:$R$2292,10,0)</f>
        <v>10.4498</v>
      </c>
      <c r="E21" s="66">
        <f t="shared" si="0"/>
        <v>13</v>
      </c>
      <c r="F21" s="65">
        <f>VLOOKUP($A21,'Return Data'!$B$7:$R$2292,11,0)</f>
        <v>21.1601</v>
      </c>
      <c r="G21" s="66">
        <f t="shared" si="1"/>
        <v>12</v>
      </c>
      <c r="H21" s="65">
        <f>VLOOKUP($A21,'Return Data'!$B$7:$R$2292,12,0)</f>
        <v>27.027000000000001</v>
      </c>
      <c r="I21" s="66">
        <f t="shared" si="2"/>
        <v>11</v>
      </c>
      <c r="J21" s="65">
        <f>VLOOKUP($A21,'Return Data'!$B$7:$R$2292,13,0)</f>
        <v>58.490699999999997</v>
      </c>
      <c r="K21" s="66">
        <f t="shared" si="3"/>
        <v>11</v>
      </c>
      <c r="L21" s="65">
        <f>VLOOKUP($A21,'Return Data'!$B$7:$R$2292,17,0)</f>
        <v>31.729299999999999</v>
      </c>
      <c r="M21" s="66">
        <f t="shared" si="4"/>
        <v>6</v>
      </c>
      <c r="N21" s="65">
        <f>VLOOKUP($A21,'Return Data'!$B$7:$R$2292,14,0)</f>
        <v>22.058700000000002</v>
      </c>
      <c r="O21" s="66">
        <f>RANK(N21,N$8:N$21,0)</f>
        <v>4</v>
      </c>
      <c r="P21" s="65">
        <f>VLOOKUP($A21,'Return Data'!$B$7:$R$2292,15,0)</f>
        <v>14.7903</v>
      </c>
      <c r="Q21" s="66">
        <f>RANK(P21,P$8:P$21,0)</f>
        <v>4</v>
      </c>
      <c r="R21" s="65">
        <f>VLOOKUP($A21,'Return Data'!$B$7:$R$2292,16,0)</f>
        <v>15.3484</v>
      </c>
      <c r="S21" s="67">
        <f t="shared" si="6"/>
        <v>11</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12.952728571428571</v>
      </c>
      <c r="E23" s="74"/>
      <c r="F23" s="75">
        <f>AVERAGE(F8:F21)</f>
        <v>23.761785714285715</v>
      </c>
      <c r="G23" s="74"/>
      <c r="H23" s="75">
        <f>AVERAGE(H8:H21)</f>
        <v>32.59309285714285</v>
      </c>
      <c r="I23" s="74"/>
      <c r="J23" s="75">
        <f>AVERAGE(J8:J21)</f>
        <v>64.206035714285704</v>
      </c>
      <c r="K23" s="74"/>
      <c r="L23" s="75">
        <f>AVERAGE(L8:L21)</f>
        <v>30.851685714285715</v>
      </c>
      <c r="M23" s="74"/>
      <c r="N23" s="75">
        <f>AVERAGE(N8:N21)</f>
        <v>19.592561538461535</v>
      </c>
      <c r="O23" s="74"/>
      <c r="P23" s="75">
        <f>AVERAGE(P8:P21)</f>
        <v>13.482408333333332</v>
      </c>
      <c r="Q23" s="74"/>
      <c r="R23" s="75">
        <f>AVERAGE(R8:R21)</f>
        <v>16.500328571428572</v>
      </c>
      <c r="S23" s="76"/>
    </row>
    <row r="24" spans="1:19" x14ac:dyDescent="0.3">
      <c r="A24" s="73" t="s">
        <v>28</v>
      </c>
      <c r="B24" s="74"/>
      <c r="C24" s="74"/>
      <c r="D24" s="75">
        <f>MIN(D8:D21)</f>
        <v>7.8494000000000002</v>
      </c>
      <c r="E24" s="74"/>
      <c r="F24" s="75">
        <f>MIN(F8:F21)</f>
        <v>16.1952</v>
      </c>
      <c r="G24" s="74"/>
      <c r="H24" s="75">
        <f>MIN(H8:H21)</f>
        <v>22.1174</v>
      </c>
      <c r="I24" s="74"/>
      <c r="J24" s="75">
        <f>MIN(J8:J21)</f>
        <v>46.238900000000001</v>
      </c>
      <c r="K24" s="74"/>
      <c r="L24" s="75">
        <f>MIN(L8:L21)</f>
        <v>24.7073</v>
      </c>
      <c r="M24" s="74"/>
      <c r="N24" s="75">
        <f>MIN(N8:N21)</f>
        <v>14.741</v>
      </c>
      <c r="O24" s="74"/>
      <c r="P24" s="75">
        <f>MIN(P8:P21)</f>
        <v>8.8697999999999997</v>
      </c>
      <c r="Q24" s="74"/>
      <c r="R24" s="75">
        <f>MIN(R8:R21)</f>
        <v>9.4146000000000001</v>
      </c>
      <c r="S24" s="76"/>
    </row>
    <row r="25" spans="1:19" ht="15" thickBot="1" x14ac:dyDescent="0.35">
      <c r="A25" s="77" t="s">
        <v>29</v>
      </c>
      <c r="B25" s="78"/>
      <c r="C25" s="78"/>
      <c r="D25" s="79">
        <f>MAX(D8:D21)</f>
        <v>16.12</v>
      </c>
      <c r="E25" s="78"/>
      <c r="F25" s="79">
        <f>MAX(F8:F21)</f>
        <v>29.423100000000002</v>
      </c>
      <c r="G25" s="78"/>
      <c r="H25" s="79">
        <f>MAX(H8:H21)</f>
        <v>50.284100000000002</v>
      </c>
      <c r="I25" s="78"/>
      <c r="J25" s="79">
        <f>MAX(J8:J21)</f>
        <v>93.890199999999993</v>
      </c>
      <c r="K25" s="78"/>
      <c r="L25" s="79">
        <f>MAX(L8:L21)</f>
        <v>40.431600000000003</v>
      </c>
      <c r="M25" s="78"/>
      <c r="N25" s="79">
        <f>MAX(N8:N21)</f>
        <v>24.732500000000002</v>
      </c>
      <c r="O25" s="78"/>
      <c r="P25" s="79">
        <f>MAX(P8:P21)</f>
        <v>16.807600000000001</v>
      </c>
      <c r="Q25" s="78"/>
      <c r="R25" s="79">
        <f>MAX(R8:R21)</f>
        <v>20.6128</v>
      </c>
      <c r="S25" s="80"/>
    </row>
    <row r="26" spans="1:19" x14ac:dyDescent="0.3">
      <c r="A26" s="112" t="s">
        <v>432</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1900</v>
      </c>
      <c r="B8" s="64">
        <f>VLOOKUP($A8,'Return Data'!$B$7:$R$2292,3,0)</f>
        <v>44477</v>
      </c>
      <c r="C8" s="65">
        <f>VLOOKUP($A8,'Return Data'!$B$7:$R$2292,4,0)</f>
        <v>760.61</v>
      </c>
      <c r="D8" s="65">
        <f>VLOOKUP($A8,'Return Data'!$B$7:$R$2292,10,0)</f>
        <v>16.923400000000001</v>
      </c>
      <c r="E8" s="66">
        <f>RANK(D8,D$8:D$34,0)</f>
        <v>3</v>
      </c>
      <c r="F8" s="65">
        <f>VLOOKUP($A8,'Return Data'!$B$7:$R$2292,11,0)</f>
        <v>27.058499999999999</v>
      </c>
      <c r="G8" s="66">
        <f>RANK(F8,F$8:F$34,0)</f>
        <v>10</v>
      </c>
      <c r="H8" s="65">
        <f>VLOOKUP($A8,'Return Data'!$B$7:$R$2292,12,0)</f>
        <v>35.947000000000003</v>
      </c>
      <c r="I8" s="66">
        <f>RANK(H8,H$8:H$34,0)</f>
        <v>9</v>
      </c>
      <c r="J8" s="65">
        <f>VLOOKUP($A8,'Return Data'!$B$7:$R$2292,13,0)</f>
        <v>70.659000000000006</v>
      </c>
      <c r="K8" s="66">
        <f>RANK(J8,J$8:J$34,0)</f>
        <v>7</v>
      </c>
      <c r="L8" s="65">
        <f>VLOOKUP($A8,'Return Data'!$B$7:$R$2292,17,0)</f>
        <v>36.5931</v>
      </c>
      <c r="M8" s="66">
        <f>RANK(L8,L$8:L$34,0)</f>
        <v>6</v>
      </c>
      <c r="N8" s="65">
        <f>VLOOKUP($A8,'Return Data'!$B$7:$R$2292,14,0)</f>
        <v>25.391200000000001</v>
      </c>
      <c r="O8" s="66">
        <f>RANK(N8,N$8:N$34,0)</f>
        <v>7</v>
      </c>
      <c r="P8" s="65">
        <f>VLOOKUP($A8,'Return Data'!$B$7:$R$2292,15,0)</f>
        <v>15.638500000000001</v>
      </c>
      <c r="Q8" s="66">
        <f>RANK(P8,P$8:P$34,0)</f>
        <v>17</v>
      </c>
      <c r="R8" s="65">
        <f>VLOOKUP($A8,'Return Data'!$B$7:$R$2292,16,0)</f>
        <v>19.129100000000001</v>
      </c>
      <c r="S8" s="67">
        <f>RANK(R8,R$8:R$34,0)</f>
        <v>10</v>
      </c>
    </row>
    <row r="9" spans="1:20" x14ac:dyDescent="0.3">
      <c r="A9" s="63" t="s">
        <v>900</v>
      </c>
      <c r="B9" s="64">
        <f>VLOOKUP($A9,'Return Data'!$B$7:$R$2292,3,0)</f>
        <v>44477</v>
      </c>
      <c r="C9" s="65">
        <f>VLOOKUP($A9,'Return Data'!$B$7:$R$2292,4,0)</f>
        <v>22.64</v>
      </c>
      <c r="D9" s="65">
        <f>VLOOKUP($A9,'Return Data'!$B$7:$R$2292,10,0)</f>
        <v>14.170400000000001</v>
      </c>
      <c r="E9" s="66">
        <f t="shared" ref="E9:E34" si="0">RANK(D9,D$8:D$34,0)</f>
        <v>13</v>
      </c>
      <c r="F9" s="65">
        <f>VLOOKUP($A9,'Return Data'!$B$7:$R$2292,11,0)</f>
        <v>32.552700000000002</v>
      </c>
      <c r="G9" s="66">
        <f t="shared" ref="G9:G34" si="1">RANK(F9,F$8:F$34,0)</f>
        <v>1</v>
      </c>
      <c r="H9" s="65">
        <f>VLOOKUP($A9,'Return Data'!$B$7:$R$2292,12,0)</f>
        <v>42.929299999999998</v>
      </c>
      <c r="I9" s="66">
        <f t="shared" ref="I9:I34" si="2">RANK(H9,H$8:H$34,0)</f>
        <v>1</v>
      </c>
      <c r="J9" s="65">
        <f>VLOOKUP($A9,'Return Data'!$B$7:$R$2292,13,0)</f>
        <v>76.323999999999998</v>
      </c>
      <c r="K9" s="66">
        <f t="shared" ref="K9:K34" si="3">RANK(J9,J$8:J$34,0)</f>
        <v>3</v>
      </c>
      <c r="L9" s="65">
        <f>VLOOKUP($A9,'Return Data'!$B$7:$R$2292,17,0)</f>
        <v>41.537100000000002</v>
      </c>
      <c r="M9" s="66">
        <f t="shared" ref="M9:M34" si="4">RANK(L9,L$8:L$34,0)</f>
        <v>1</v>
      </c>
      <c r="N9" s="65"/>
      <c r="O9" s="66"/>
      <c r="P9" s="65"/>
      <c r="Q9" s="66"/>
      <c r="R9" s="65">
        <f>VLOOKUP($A9,'Return Data'!$B$7:$R$2292,16,0)</f>
        <v>31.738700000000001</v>
      </c>
      <c r="S9" s="67">
        <f t="shared" ref="S9:S34" si="5">RANK(R9,R$8:R$34,0)</f>
        <v>3</v>
      </c>
    </row>
    <row r="10" spans="1:20" x14ac:dyDescent="0.3">
      <c r="A10" s="63" t="s">
        <v>902</v>
      </c>
      <c r="B10" s="64">
        <f>VLOOKUP($A10,'Return Data'!$B$7:$R$2292,3,0)</f>
        <v>44477</v>
      </c>
      <c r="C10" s="65">
        <f>VLOOKUP($A10,'Return Data'!$B$7:$R$2292,4,0)</f>
        <v>62.73</v>
      </c>
      <c r="D10" s="65">
        <f>VLOOKUP($A10,'Return Data'!$B$7:$R$2292,10,0)</f>
        <v>12.2182</v>
      </c>
      <c r="E10" s="66">
        <f t="shared" si="0"/>
        <v>18</v>
      </c>
      <c r="F10" s="65">
        <f>VLOOKUP($A10,'Return Data'!$B$7:$R$2292,11,0)</f>
        <v>27.4482</v>
      </c>
      <c r="G10" s="66">
        <f t="shared" si="1"/>
        <v>7</v>
      </c>
      <c r="H10" s="65">
        <f>VLOOKUP($A10,'Return Data'!$B$7:$R$2292,12,0)</f>
        <v>31.564599999999999</v>
      </c>
      <c r="I10" s="66">
        <f t="shared" si="2"/>
        <v>21</v>
      </c>
      <c r="J10" s="65">
        <f>VLOOKUP($A10,'Return Data'!$B$7:$R$2292,13,0)</f>
        <v>59.8217</v>
      </c>
      <c r="K10" s="66">
        <f t="shared" si="3"/>
        <v>23</v>
      </c>
      <c r="L10" s="65">
        <f>VLOOKUP($A10,'Return Data'!$B$7:$R$2292,17,0)</f>
        <v>32.252200000000002</v>
      </c>
      <c r="M10" s="66">
        <f t="shared" si="4"/>
        <v>14</v>
      </c>
      <c r="N10" s="65">
        <f>VLOOKUP($A10,'Return Data'!$B$7:$R$2292,14,0)</f>
        <v>24.636600000000001</v>
      </c>
      <c r="O10" s="66">
        <f t="shared" ref="O10:O34" si="6">RANK(N10,N$8:N$34,0)</f>
        <v>11</v>
      </c>
      <c r="P10" s="65">
        <f>VLOOKUP($A10,'Return Data'!$B$7:$R$2292,15,0)</f>
        <v>14.7685</v>
      </c>
      <c r="Q10" s="66">
        <f t="shared" ref="Q10:Q34" si="7">RANK(P10,P$8:P$34,0)</f>
        <v>18</v>
      </c>
      <c r="R10" s="65">
        <f>VLOOKUP($A10,'Return Data'!$B$7:$R$2292,16,0)</f>
        <v>14.977</v>
      </c>
      <c r="S10" s="67">
        <f t="shared" si="5"/>
        <v>24</v>
      </c>
    </row>
    <row r="11" spans="1:20" x14ac:dyDescent="0.3">
      <c r="A11" s="63" t="s">
        <v>904</v>
      </c>
      <c r="B11" s="64">
        <f>VLOOKUP($A11,'Return Data'!$B$7:$R$2292,3,0)</f>
        <v>44477</v>
      </c>
      <c r="C11" s="65">
        <f>VLOOKUP($A11,'Return Data'!$B$7:$R$2292,4,0)</f>
        <v>183.28</v>
      </c>
      <c r="D11" s="65">
        <f>VLOOKUP($A11,'Return Data'!$B$7:$R$2292,10,0)</f>
        <v>14.178900000000001</v>
      </c>
      <c r="E11" s="66">
        <f t="shared" si="0"/>
        <v>12</v>
      </c>
      <c r="F11" s="65">
        <f>VLOOKUP($A11,'Return Data'!$B$7:$R$2292,11,0)</f>
        <v>28.060400000000001</v>
      </c>
      <c r="G11" s="66">
        <f t="shared" si="1"/>
        <v>5</v>
      </c>
      <c r="H11" s="65">
        <f>VLOOKUP($A11,'Return Data'!$B$7:$R$2292,12,0)</f>
        <v>34.685499999999998</v>
      </c>
      <c r="I11" s="66">
        <f t="shared" si="2"/>
        <v>12</v>
      </c>
      <c r="J11" s="65">
        <f>VLOOKUP($A11,'Return Data'!$B$7:$R$2292,13,0)</f>
        <v>65.609499999999997</v>
      </c>
      <c r="K11" s="66">
        <f t="shared" si="3"/>
        <v>15</v>
      </c>
      <c r="L11" s="65">
        <f>VLOOKUP($A11,'Return Data'!$B$7:$R$2292,17,0)</f>
        <v>38.868099999999998</v>
      </c>
      <c r="M11" s="66">
        <f t="shared" si="4"/>
        <v>3</v>
      </c>
      <c r="N11" s="65">
        <f>VLOOKUP($A11,'Return Data'!$B$7:$R$2292,14,0)</f>
        <v>27.764500000000002</v>
      </c>
      <c r="O11" s="66">
        <f t="shared" si="6"/>
        <v>2</v>
      </c>
      <c r="P11" s="65">
        <f>VLOOKUP($A11,'Return Data'!$B$7:$R$2292,15,0)</f>
        <v>19.706499999999998</v>
      </c>
      <c r="Q11" s="66">
        <f t="shared" si="7"/>
        <v>2</v>
      </c>
      <c r="R11" s="65">
        <f>VLOOKUP($A11,'Return Data'!$B$7:$R$2292,16,0)</f>
        <v>24.02</v>
      </c>
      <c r="S11" s="67">
        <f t="shared" si="5"/>
        <v>6</v>
      </c>
    </row>
    <row r="12" spans="1:20" x14ac:dyDescent="0.3">
      <c r="A12" s="63" t="s">
        <v>906</v>
      </c>
      <c r="B12" s="64">
        <f>VLOOKUP($A12,'Return Data'!$B$7:$R$2292,3,0)</f>
        <v>44477</v>
      </c>
      <c r="C12" s="65">
        <f>VLOOKUP($A12,'Return Data'!$B$7:$R$2292,4,0)</f>
        <v>398.06200000000001</v>
      </c>
      <c r="D12" s="65">
        <f>VLOOKUP($A12,'Return Data'!$B$7:$R$2292,10,0)</f>
        <v>10.2475</v>
      </c>
      <c r="E12" s="66">
        <f t="shared" si="0"/>
        <v>25</v>
      </c>
      <c r="F12" s="65">
        <f>VLOOKUP($A12,'Return Data'!$B$7:$R$2292,11,0)</f>
        <v>23.875599999999999</v>
      </c>
      <c r="G12" s="66">
        <f t="shared" si="1"/>
        <v>21</v>
      </c>
      <c r="H12" s="65">
        <f>VLOOKUP($A12,'Return Data'!$B$7:$R$2292,12,0)</f>
        <v>32.8827</v>
      </c>
      <c r="I12" s="66">
        <f t="shared" si="2"/>
        <v>18</v>
      </c>
      <c r="J12" s="65">
        <f>VLOOKUP($A12,'Return Data'!$B$7:$R$2292,13,0)</f>
        <v>66.782700000000006</v>
      </c>
      <c r="K12" s="66">
        <f t="shared" si="3"/>
        <v>13</v>
      </c>
      <c r="L12" s="65">
        <f>VLOOKUP($A12,'Return Data'!$B$7:$R$2292,17,0)</f>
        <v>31.8306</v>
      </c>
      <c r="M12" s="66">
        <f t="shared" si="4"/>
        <v>15</v>
      </c>
      <c r="N12" s="65">
        <f>VLOOKUP($A12,'Return Data'!$B$7:$R$2292,14,0)</f>
        <v>24.958400000000001</v>
      </c>
      <c r="O12" s="66">
        <f t="shared" si="6"/>
        <v>9</v>
      </c>
      <c r="P12" s="65">
        <f>VLOOKUP($A12,'Return Data'!$B$7:$R$2292,15,0)</f>
        <v>16.773700000000002</v>
      </c>
      <c r="Q12" s="66">
        <f t="shared" si="7"/>
        <v>9</v>
      </c>
      <c r="R12" s="65">
        <f>VLOOKUP($A12,'Return Data'!$B$7:$R$2292,16,0)</f>
        <v>18.376000000000001</v>
      </c>
      <c r="S12" s="67">
        <f t="shared" si="5"/>
        <v>13</v>
      </c>
    </row>
    <row r="13" spans="1:20" x14ac:dyDescent="0.3">
      <c r="A13" s="63" t="s">
        <v>908</v>
      </c>
      <c r="B13" s="64">
        <f>VLOOKUP($A13,'Return Data'!$B$7:$R$2292,3,0)</f>
        <v>44477</v>
      </c>
      <c r="C13" s="65">
        <f>VLOOKUP($A13,'Return Data'!$B$7:$R$2292,4,0)</f>
        <v>59.322000000000003</v>
      </c>
      <c r="D13" s="65">
        <f>VLOOKUP($A13,'Return Data'!$B$7:$R$2292,10,0)</f>
        <v>12.4161</v>
      </c>
      <c r="E13" s="66">
        <f t="shared" si="0"/>
        <v>17</v>
      </c>
      <c r="F13" s="65">
        <f>VLOOKUP($A13,'Return Data'!$B$7:$R$2292,11,0)</f>
        <v>24.037099999999999</v>
      </c>
      <c r="G13" s="66">
        <f t="shared" si="1"/>
        <v>20</v>
      </c>
      <c r="H13" s="65">
        <f>VLOOKUP($A13,'Return Data'!$B$7:$R$2292,12,0)</f>
        <v>34.051900000000003</v>
      </c>
      <c r="I13" s="66">
        <f t="shared" si="2"/>
        <v>14</v>
      </c>
      <c r="J13" s="65">
        <f>VLOOKUP($A13,'Return Data'!$B$7:$R$2292,13,0)</f>
        <v>64.7971</v>
      </c>
      <c r="K13" s="66">
        <f t="shared" si="3"/>
        <v>17</v>
      </c>
      <c r="L13" s="65">
        <f>VLOOKUP($A13,'Return Data'!$B$7:$R$2292,17,0)</f>
        <v>33.952399999999997</v>
      </c>
      <c r="M13" s="66">
        <f t="shared" si="4"/>
        <v>8</v>
      </c>
      <c r="N13" s="65">
        <f>VLOOKUP($A13,'Return Data'!$B$7:$R$2292,14,0)</f>
        <v>25.735900000000001</v>
      </c>
      <c r="O13" s="66">
        <f t="shared" si="6"/>
        <v>4</v>
      </c>
      <c r="P13" s="65">
        <f>VLOOKUP($A13,'Return Data'!$B$7:$R$2292,15,0)</f>
        <v>18.195399999999999</v>
      </c>
      <c r="Q13" s="66">
        <f t="shared" si="7"/>
        <v>5</v>
      </c>
      <c r="R13" s="65">
        <f>VLOOKUP($A13,'Return Data'!$B$7:$R$2292,16,0)</f>
        <v>17.616299999999999</v>
      </c>
      <c r="S13" s="67">
        <f t="shared" si="5"/>
        <v>16</v>
      </c>
    </row>
    <row r="14" spans="1:20" x14ac:dyDescent="0.3">
      <c r="A14" s="63" t="s">
        <v>911</v>
      </c>
      <c r="B14" s="64">
        <f>VLOOKUP($A14,'Return Data'!$B$7:$R$2292,3,0)</f>
        <v>44477</v>
      </c>
      <c r="C14" s="65">
        <f>VLOOKUP($A14,'Return Data'!$B$7:$R$2292,4,0)</f>
        <v>133.99250000000001</v>
      </c>
      <c r="D14" s="65">
        <f>VLOOKUP($A14,'Return Data'!$B$7:$R$2292,10,0)</f>
        <v>11.2905</v>
      </c>
      <c r="E14" s="66">
        <f t="shared" si="0"/>
        <v>21</v>
      </c>
      <c r="F14" s="65">
        <f>VLOOKUP($A14,'Return Data'!$B$7:$R$2292,11,0)</f>
        <v>26.428899999999999</v>
      </c>
      <c r="G14" s="66">
        <f t="shared" si="1"/>
        <v>12</v>
      </c>
      <c r="H14" s="65">
        <f>VLOOKUP($A14,'Return Data'!$B$7:$R$2292,12,0)</f>
        <v>33.8705</v>
      </c>
      <c r="I14" s="66">
        <f t="shared" si="2"/>
        <v>15</v>
      </c>
      <c r="J14" s="65">
        <f>VLOOKUP($A14,'Return Data'!$B$7:$R$2292,13,0)</f>
        <v>72.974299999999999</v>
      </c>
      <c r="K14" s="66">
        <f t="shared" si="3"/>
        <v>6</v>
      </c>
      <c r="L14" s="65">
        <f>VLOOKUP($A14,'Return Data'!$B$7:$R$2292,17,0)</f>
        <v>30.790900000000001</v>
      </c>
      <c r="M14" s="66">
        <f t="shared" si="4"/>
        <v>18</v>
      </c>
      <c r="N14" s="65">
        <f>VLOOKUP($A14,'Return Data'!$B$7:$R$2292,14,0)</f>
        <v>21.186499999999999</v>
      </c>
      <c r="O14" s="66">
        <f t="shared" si="6"/>
        <v>21</v>
      </c>
      <c r="P14" s="65">
        <f>VLOOKUP($A14,'Return Data'!$B$7:$R$2292,15,0)</f>
        <v>14.036099999999999</v>
      </c>
      <c r="Q14" s="66">
        <f t="shared" si="7"/>
        <v>21</v>
      </c>
      <c r="R14" s="65">
        <f>VLOOKUP($A14,'Return Data'!$B$7:$R$2292,16,0)</f>
        <v>16.277799999999999</v>
      </c>
      <c r="S14" s="67">
        <f t="shared" si="5"/>
        <v>21</v>
      </c>
    </row>
    <row r="15" spans="1:20" x14ac:dyDescent="0.3">
      <c r="A15" s="63" t="s">
        <v>2029</v>
      </c>
      <c r="B15" s="64">
        <f>VLOOKUP($A15,'Return Data'!$B$7:$R$2292,3,0)</f>
        <v>44477</v>
      </c>
      <c r="C15" s="65">
        <f>VLOOKUP($A15,'Return Data'!$B$7:$R$2292,4,0)</f>
        <v>193.44300000000001</v>
      </c>
      <c r="D15" s="65">
        <f>VLOOKUP($A15,'Return Data'!$B$7:$R$2292,10,0)</f>
        <v>15.256500000000001</v>
      </c>
      <c r="E15" s="66">
        <f t="shared" si="0"/>
        <v>9</v>
      </c>
      <c r="F15" s="65">
        <f>VLOOKUP($A15,'Return Data'!$B$7:$R$2292,11,0)</f>
        <v>28.033300000000001</v>
      </c>
      <c r="G15" s="66">
        <f t="shared" si="1"/>
        <v>6</v>
      </c>
      <c r="H15" s="65">
        <f>VLOOKUP($A15,'Return Data'!$B$7:$R$2292,12,0)</f>
        <v>41.159100000000002</v>
      </c>
      <c r="I15" s="66">
        <f t="shared" si="2"/>
        <v>3</v>
      </c>
      <c r="J15" s="65">
        <f>VLOOKUP($A15,'Return Data'!$B$7:$R$2292,13,0)</f>
        <v>76.849199999999996</v>
      </c>
      <c r="K15" s="66">
        <f t="shared" si="3"/>
        <v>2</v>
      </c>
      <c r="L15" s="65">
        <f>VLOOKUP($A15,'Return Data'!$B$7:$R$2292,17,0)</f>
        <v>33.975200000000001</v>
      </c>
      <c r="M15" s="66">
        <f t="shared" si="4"/>
        <v>7</v>
      </c>
      <c r="N15" s="65">
        <f>VLOOKUP($A15,'Return Data'!$B$7:$R$2292,14,0)</f>
        <v>23.394100000000002</v>
      </c>
      <c r="O15" s="66">
        <f t="shared" si="6"/>
        <v>15</v>
      </c>
      <c r="P15" s="65">
        <f>VLOOKUP($A15,'Return Data'!$B$7:$R$2292,15,0)</f>
        <v>15.6927</v>
      </c>
      <c r="Q15" s="66">
        <f t="shared" si="7"/>
        <v>16</v>
      </c>
      <c r="R15" s="65">
        <f>VLOOKUP($A15,'Return Data'!$B$7:$R$2292,16,0)</f>
        <v>12.8611</v>
      </c>
      <c r="S15" s="67">
        <f t="shared" si="5"/>
        <v>27</v>
      </c>
    </row>
    <row r="16" spans="1:20" x14ac:dyDescent="0.3">
      <c r="A16" s="63" t="s">
        <v>912</v>
      </c>
      <c r="B16" s="64">
        <f>VLOOKUP($A16,'Return Data'!$B$7:$R$2292,3,0)</f>
        <v>44477</v>
      </c>
      <c r="C16" s="65">
        <f>VLOOKUP($A16,'Return Data'!$B$7:$R$2292,4,0)</f>
        <v>17.1632</v>
      </c>
      <c r="D16" s="65">
        <f>VLOOKUP($A16,'Return Data'!$B$7:$R$2292,10,0)</f>
        <v>14.5152</v>
      </c>
      <c r="E16" s="66">
        <f t="shared" si="0"/>
        <v>10</v>
      </c>
      <c r="F16" s="65">
        <f>VLOOKUP($A16,'Return Data'!$B$7:$R$2292,11,0)</f>
        <v>26.6433</v>
      </c>
      <c r="G16" s="66">
        <f t="shared" si="1"/>
        <v>11</v>
      </c>
      <c r="H16" s="65">
        <f>VLOOKUP($A16,'Return Data'!$B$7:$R$2292,12,0)</f>
        <v>33.0749</v>
      </c>
      <c r="I16" s="66">
        <f t="shared" si="2"/>
        <v>17</v>
      </c>
      <c r="J16" s="65">
        <f>VLOOKUP($A16,'Return Data'!$B$7:$R$2292,13,0)</f>
        <v>65.197599999999994</v>
      </c>
      <c r="K16" s="66">
        <f t="shared" si="3"/>
        <v>16</v>
      </c>
      <c r="L16" s="65">
        <f>VLOOKUP($A16,'Return Data'!$B$7:$R$2292,17,0)</f>
        <v>33.055500000000002</v>
      </c>
      <c r="M16" s="66">
        <f t="shared" si="4"/>
        <v>11</v>
      </c>
      <c r="N16" s="65"/>
      <c r="O16" s="66"/>
      <c r="P16" s="65"/>
      <c r="Q16" s="66"/>
      <c r="R16" s="65">
        <f>VLOOKUP($A16,'Return Data'!$B$7:$R$2292,16,0)</f>
        <v>23.757400000000001</v>
      </c>
      <c r="S16" s="67">
        <f t="shared" si="5"/>
        <v>7</v>
      </c>
    </row>
    <row r="17" spans="1:19" x14ac:dyDescent="0.3">
      <c r="A17" s="63" t="s">
        <v>915</v>
      </c>
      <c r="B17" s="64">
        <f>VLOOKUP($A17,'Return Data'!$B$7:$R$2292,3,0)</f>
        <v>44477</v>
      </c>
      <c r="C17" s="65">
        <f>VLOOKUP($A17,'Return Data'!$B$7:$R$2292,4,0)</f>
        <v>585.70000000000005</v>
      </c>
      <c r="D17" s="65">
        <f>VLOOKUP($A17,'Return Data'!$B$7:$R$2292,10,0)</f>
        <v>18.481200000000001</v>
      </c>
      <c r="E17" s="66">
        <f t="shared" si="0"/>
        <v>1</v>
      </c>
      <c r="F17" s="65">
        <f>VLOOKUP($A17,'Return Data'!$B$7:$R$2292,11,0)</f>
        <v>30.091999999999999</v>
      </c>
      <c r="G17" s="66">
        <f t="shared" si="1"/>
        <v>4</v>
      </c>
      <c r="H17" s="65">
        <f>VLOOKUP($A17,'Return Data'!$B$7:$R$2292,12,0)</f>
        <v>40.560099999999998</v>
      </c>
      <c r="I17" s="66">
        <f t="shared" si="2"/>
        <v>4</v>
      </c>
      <c r="J17" s="65">
        <f>VLOOKUP($A17,'Return Data'!$B$7:$R$2292,13,0)</f>
        <v>79.239199999999997</v>
      </c>
      <c r="K17" s="66">
        <f t="shared" si="3"/>
        <v>1</v>
      </c>
      <c r="L17" s="65">
        <f>VLOOKUP($A17,'Return Data'!$B$7:$R$2292,17,0)</f>
        <v>33.771500000000003</v>
      </c>
      <c r="M17" s="66">
        <f t="shared" si="4"/>
        <v>9</v>
      </c>
      <c r="N17" s="65">
        <f>VLOOKUP($A17,'Return Data'!$B$7:$R$2292,14,0)</f>
        <v>23.231000000000002</v>
      </c>
      <c r="O17" s="66">
        <f t="shared" si="6"/>
        <v>16</v>
      </c>
      <c r="P17" s="65">
        <f>VLOOKUP($A17,'Return Data'!$B$7:$R$2292,15,0)</f>
        <v>16.1723</v>
      </c>
      <c r="Q17" s="66">
        <f t="shared" si="7"/>
        <v>12</v>
      </c>
      <c r="R17" s="65">
        <f>VLOOKUP($A17,'Return Data'!$B$7:$R$2292,16,0)</f>
        <v>16.4223</v>
      </c>
      <c r="S17" s="67">
        <f t="shared" si="5"/>
        <v>19</v>
      </c>
    </row>
    <row r="18" spans="1:19" x14ac:dyDescent="0.3">
      <c r="A18" s="63" t="s">
        <v>916</v>
      </c>
      <c r="B18" s="64">
        <f>VLOOKUP($A18,'Return Data'!$B$7:$R$2292,3,0)</f>
        <v>44477</v>
      </c>
      <c r="C18" s="65">
        <f>VLOOKUP($A18,'Return Data'!$B$7:$R$2292,4,0)</f>
        <v>78.48</v>
      </c>
      <c r="D18" s="65">
        <f>VLOOKUP($A18,'Return Data'!$B$7:$R$2292,10,0)</f>
        <v>11.082800000000001</v>
      </c>
      <c r="E18" s="66">
        <f t="shared" si="0"/>
        <v>23</v>
      </c>
      <c r="F18" s="65">
        <f>VLOOKUP($A18,'Return Data'!$B$7:$R$2292,11,0)</f>
        <v>22.9709</v>
      </c>
      <c r="G18" s="66">
        <f t="shared" si="1"/>
        <v>22</v>
      </c>
      <c r="H18" s="65">
        <f>VLOOKUP($A18,'Return Data'!$B$7:$R$2292,12,0)</f>
        <v>31.4133</v>
      </c>
      <c r="I18" s="66">
        <f t="shared" si="2"/>
        <v>22</v>
      </c>
      <c r="J18" s="65">
        <f>VLOOKUP($A18,'Return Data'!$B$7:$R$2292,13,0)</f>
        <v>60.688000000000002</v>
      </c>
      <c r="K18" s="66">
        <f t="shared" si="3"/>
        <v>22</v>
      </c>
      <c r="L18" s="65">
        <f>VLOOKUP($A18,'Return Data'!$B$7:$R$2292,17,0)</f>
        <v>30.6921</v>
      </c>
      <c r="M18" s="66">
        <f t="shared" si="4"/>
        <v>19</v>
      </c>
      <c r="N18" s="65">
        <f>VLOOKUP($A18,'Return Data'!$B$7:$R$2292,14,0)</f>
        <v>21.446300000000001</v>
      </c>
      <c r="O18" s="66">
        <f t="shared" si="6"/>
        <v>20</v>
      </c>
      <c r="P18" s="65">
        <f>VLOOKUP($A18,'Return Data'!$B$7:$R$2292,15,0)</f>
        <v>15.705500000000001</v>
      </c>
      <c r="Q18" s="66">
        <f t="shared" si="7"/>
        <v>15</v>
      </c>
      <c r="R18" s="65">
        <f>VLOOKUP($A18,'Return Data'!$B$7:$R$2292,16,0)</f>
        <v>15.129</v>
      </c>
      <c r="S18" s="67">
        <f t="shared" si="5"/>
        <v>23</v>
      </c>
    </row>
    <row r="19" spans="1:19" x14ac:dyDescent="0.3">
      <c r="A19" s="63" t="s">
        <v>919</v>
      </c>
      <c r="B19" s="64">
        <f>VLOOKUP($A19,'Return Data'!$B$7:$R$2292,3,0)</f>
        <v>44477</v>
      </c>
      <c r="C19" s="65">
        <f>VLOOKUP($A19,'Return Data'!$B$7:$R$2292,4,0)</f>
        <v>60.66</v>
      </c>
      <c r="D19" s="65">
        <f>VLOOKUP($A19,'Return Data'!$B$7:$R$2292,10,0)</f>
        <v>11.507400000000001</v>
      </c>
      <c r="E19" s="66">
        <f t="shared" si="0"/>
        <v>20</v>
      </c>
      <c r="F19" s="65">
        <f>VLOOKUP($A19,'Return Data'!$B$7:$R$2292,11,0)</f>
        <v>22.495999999999999</v>
      </c>
      <c r="G19" s="66">
        <f t="shared" si="1"/>
        <v>24</v>
      </c>
      <c r="H19" s="65">
        <f>VLOOKUP($A19,'Return Data'!$B$7:$R$2292,12,0)</f>
        <v>27.063300000000002</v>
      </c>
      <c r="I19" s="66">
        <f t="shared" si="2"/>
        <v>26</v>
      </c>
      <c r="J19" s="65">
        <f>VLOOKUP($A19,'Return Data'!$B$7:$R$2292,13,0)</f>
        <v>51.422899999999998</v>
      </c>
      <c r="K19" s="66">
        <f t="shared" si="3"/>
        <v>26</v>
      </c>
      <c r="L19" s="65">
        <f>VLOOKUP($A19,'Return Data'!$B$7:$R$2292,17,0)</f>
        <v>27.731400000000001</v>
      </c>
      <c r="M19" s="66">
        <f t="shared" si="4"/>
        <v>24</v>
      </c>
      <c r="N19" s="65">
        <f>VLOOKUP($A19,'Return Data'!$B$7:$R$2292,14,0)</f>
        <v>22.241499999999998</v>
      </c>
      <c r="O19" s="66">
        <f t="shared" si="6"/>
        <v>17</v>
      </c>
      <c r="P19" s="65">
        <f>VLOOKUP($A19,'Return Data'!$B$7:$R$2292,15,0)</f>
        <v>17.823699999999999</v>
      </c>
      <c r="Q19" s="66">
        <f t="shared" si="7"/>
        <v>6</v>
      </c>
      <c r="R19" s="65">
        <f>VLOOKUP($A19,'Return Data'!$B$7:$R$2292,16,0)</f>
        <v>18.424800000000001</v>
      </c>
      <c r="S19" s="67">
        <f t="shared" si="5"/>
        <v>12</v>
      </c>
    </row>
    <row r="20" spans="1:19" x14ac:dyDescent="0.3">
      <c r="A20" s="63" t="s">
        <v>921</v>
      </c>
      <c r="B20" s="64">
        <f>VLOOKUP($A20,'Return Data'!$B$7:$R$2292,3,0)</f>
        <v>44477</v>
      </c>
      <c r="C20" s="65">
        <f>VLOOKUP($A20,'Return Data'!$B$7:$R$2292,4,0)</f>
        <v>216.87</v>
      </c>
      <c r="D20" s="65">
        <f>VLOOKUP($A20,'Return Data'!$B$7:$R$2292,10,0)</f>
        <v>10.1456</v>
      </c>
      <c r="E20" s="66">
        <f t="shared" si="0"/>
        <v>26</v>
      </c>
      <c r="F20" s="65">
        <f>VLOOKUP($A20,'Return Data'!$B$7:$R$2292,11,0)</f>
        <v>18.847899999999999</v>
      </c>
      <c r="G20" s="66">
        <f t="shared" si="1"/>
        <v>27</v>
      </c>
      <c r="H20" s="65">
        <f>VLOOKUP($A20,'Return Data'!$B$7:$R$2292,12,0)</f>
        <v>27.761500000000002</v>
      </c>
      <c r="I20" s="66">
        <f t="shared" si="2"/>
        <v>25</v>
      </c>
      <c r="J20" s="65">
        <f>VLOOKUP($A20,'Return Data'!$B$7:$R$2292,13,0)</f>
        <v>55.5259</v>
      </c>
      <c r="K20" s="66">
        <f t="shared" si="3"/>
        <v>24</v>
      </c>
      <c r="L20" s="65">
        <f>VLOOKUP($A20,'Return Data'!$B$7:$R$2292,17,0)</f>
        <v>32.373399999999997</v>
      </c>
      <c r="M20" s="66">
        <f t="shared" si="4"/>
        <v>13</v>
      </c>
      <c r="N20" s="65">
        <f>VLOOKUP($A20,'Return Data'!$B$7:$R$2292,14,0)</f>
        <v>25.1371</v>
      </c>
      <c r="O20" s="66">
        <f t="shared" si="6"/>
        <v>8</v>
      </c>
      <c r="P20" s="65">
        <f>VLOOKUP($A20,'Return Data'!$B$7:$R$2292,15,0)</f>
        <v>17.021699999999999</v>
      </c>
      <c r="Q20" s="66">
        <f t="shared" si="7"/>
        <v>8</v>
      </c>
      <c r="R20" s="65">
        <f>VLOOKUP($A20,'Return Data'!$B$7:$R$2292,16,0)</f>
        <v>18.003399999999999</v>
      </c>
      <c r="S20" s="67">
        <f t="shared" si="5"/>
        <v>15</v>
      </c>
    </row>
    <row r="21" spans="1:19" x14ac:dyDescent="0.3">
      <c r="A21" s="63" t="s">
        <v>922</v>
      </c>
      <c r="B21" s="64">
        <f>VLOOKUP($A21,'Return Data'!$B$7:$R$2292,3,0)</f>
        <v>44477</v>
      </c>
      <c r="C21" s="65">
        <f>VLOOKUP($A21,'Return Data'!$B$7:$R$2292,4,0)</f>
        <v>76.778999999999996</v>
      </c>
      <c r="D21" s="65">
        <f>VLOOKUP($A21,'Return Data'!$B$7:$R$2292,10,0)</f>
        <v>13.665800000000001</v>
      </c>
      <c r="E21" s="66">
        <f t="shared" si="0"/>
        <v>15</v>
      </c>
      <c r="F21" s="65">
        <f>VLOOKUP($A21,'Return Data'!$B$7:$R$2292,11,0)</f>
        <v>22.620799999999999</v>
      </c>
      <c r="G21" s="66">
        <f t="shared" si="1"/>
        <v>23</v>
      </c>
      <c r="H21" s="65">
        <f>VLOOKUP($A21,'Return Data'!$B$7:$R$2292,12,0)</f>
        <v>24.945499999999999</v>
      </c>
      <c r="I21" s="66">
        <f t="shared" si="2"/>
        <v>27</v>
      </c>
      <c r="J21" s="65">
        <f>VLOOKUP($A21,'Return Data'!$B$7:$R$2292,13,0)</f>
        <v>47.015799999999999</v>
      </c>
      <c r="K21" s="66">
        <f t="shared" si="3"/>
        <v>27</v>
      </c>
      <c r="L21" s="65">
        <f>VLOOKUP($A21,'Return Data'!$B$7:$R$2292,17,0)</f>
        <v>27.7957</v>
      </c>
      <c r="M21" s="66">
        <f t="shared" si="4"/>
        <v>23</v>
      </c>
      <c r="N21" s="65">
        <f>VLOOKUP($A21,'Return Data'!$B$7:$R$2292,14,0)</f>
        <v>19.270299999999999</v>
      </c>
      <c r="O21" s="66">
        <f t="shared" si="6"/>
        <v>22</v>
      </c>
      <c r="P21" s="65">
        <f>VLOOKUP($A21,'Return Data'!$B$7:$R$2292,15,0)</f>
        <v>14.159000000000001</v>
      </c>
      <c r="Q21" s="66">
        <f t="shared" si="7"/>
        <v>20</v>
      </c>
      <c r="R21" s="65">
        <f>VLOOKUP($A21,'Return Data'!$B$7:$R$2292,16,0)</f>
        <v>15.5937</v>
      </c>
      <c r="S21" s="67">
        <f t="shared" si="5"/>
        <v>22</v>
      </c>
    </row>
    <row r="22" spans="1:19" x14ac:dyDescent="0.3">
      <c r="A22" s="63" t="s">
        <v>924</v>
      </c>
      <c r="B22" s="64">
        <f>VLOOKUP($A22,'Return Data'!$B$7:$R$2292,3,0)</f>
        <v>44477</v>
      </c>
      <c r="C22" s="65">
        <f>VLOOKUP($A22,'Return Data'!$B$7:$R$2292,4,0)</f>
        <v>27.229099999999999</v>
      </c>
      <c r="D22" s="65">
        <f>VLOOKUP($A22,'Return Data'!$B$7:$R$2292,10,0)</f>
        <v>15.705</v>
      </c>
      <c r="E22" s="66">
        <f t="shared" si="0"/>
        <v>7</v>
      </c>
      <c r="F22" s="65">
        <f>VLOOKUP($A22,'Return Data'!$B$7:$R$2292,11,0)</f>
        <v>27.179400000000001</v>
      </c>
      <c r="G22" s="66">
        <f t="shared" si="1"/>
        <v>8</v>
      </c>
      <c r="H22" s="65">
        <f>VLOOKUP($A22,'Return Data'!$B$7:$R$2292,12,0)</f>
        <v>33.1907</v>
      </c>
      <c r="I22" s="66">
        <f t="shared" si="2"/>
        <v>16</v>
      </c>
      <c r="J22" s="65">
        <f>VLOOKUP($A22,'Return Data'!$B$7:$R$2292,13,0)</f>
        <v>60.998899999999999</v>
      </c>
      <c r="K22" s="66">
        <f t="shared" si="3"/>
        <v>21</v>
      </c>
      <c r="L22" s="65">
        <f>VLOOKUP($A22,'Return Data'!$B$7:$R$2292,17,0)</f>
        <v>30.866599999999998</v>
      </c>
      <c r="M22" s="66">
        <f t="shared" si="4"/>
        <v>17</v>
      </c>
      <c r="N22" s="65">
        <f>VLOOKUP($A22,'Return Data'!$B$7:$R$2292,14,0)</f>
        <v>25.4956</v>
      </c>
      <c r="O22" s="66">
        <f t="shared" si="6"/>
        <v>6</v>
      </c>
      <c r="P22" s="65">
        <f>VLOOKUP($A22,'Return Data'!$B$7:$R$2292,15,0)</f>
        <v>17.682200000000002</v>
      </c>
      <c r="Q22" s="66">
        <f t="shared" si="7"/>
        <v>7</v>
      </c>
      <c r="R22" s="65">
        <f>VLOOKUP($A22,'Return Data'!$B$7:$R$2292,16,0)</f>
        <v>16.331099999999999</v>
      </c>
      <c r="S22" s="67">
        <f t="shared" si="5"/>
        <v>20</v>
      </c>
    </row>
    <row r="23" spans="1:19" x14ac:dyDescent="0.3">
      <c r="A23" s="63" t="s">
        <v>926</v>
      </c>
      <c r="B23" s="64">
        <f>VLOOKUP($A23,'Return Data'!$B$7:$R$2292,3,0)</f>
        <v>44477</v>
      </c>
      <c r="C23" s="65">
        <f>VLOOKUP($A23,'Return Data'!$B$7:$R$2292,4,0)</f>
        <v>17.7912</v>
      </c>
      <c r="D23" s="65">
        <f>VLOOKUP($A23,'Return Data'!$B$7:$R$2292,10,0)</f>
        <v>16.8721</v>
      </c>
      <c r="E23" s="66">
        <f t="shared" si="0"/>
        <v>4</v>
      </c>
      <c r="F23" s="65">
        <f>VLOOKUP($A23,'Return Data'!$B$7:$R$2292,11,0)</f>
        <v>30.471299999999999</v>
      </c>
      <c r="G23" s="66">
        <f t="shared" si="1"/>
        <v>3</v>
      </c>
      <c r="H23" s="65">
        <f>VLOOKUP($A23,'Return Data'!$B$7:$R$2292,12,0)</f>
        <v>42.853000000000002</v>
      </c>
      <c r="I23" s="66">
        <f t="shared" si="2"/>
        <v>2</v>
      </c>
      <c r="J23" s="65">
        <f>VLOOKUP($A23,'Return Data'!$B$7:$R$2292,13,0)</f>
        <v>74.440600000000003</v>
      </c>
      <c r="K23" s="66">
        <f t="shared" si="3"/>
        <v>4</v>
      </c>
      <c r="L23" s="65"/>
      <c r="M23" s="66"/>
      <c r="N23" s="65"/>
      <c r="O23" s="66"/>
      <c r="P23" s="65"/>
      <c r="Q23" s="66"/>
      <c r="R23" s="65">
        <f>VLOOKUP($A23,'Return Data'!$B$7:$R$2292,16,0)</f>
        <v>38.335500000000003</v>
      </c>
      <c r="S23" s="67">
        <f t="shared" si="5"/>
        <v>1</v>
      </c>
    </row>
    <row r="24" spans="1:19" x14ac:dyDescent="0.3">
      <c r="A24" s="63" t="s">
        <v>928</v>
      </c>
      <c r="B24" s="64">
        <f>VLOOKUP($A24,'Return Data'!$B$7:$R$2292,3,0)</f>
        <v>44477</v>
      </c>
      <c r="C24" s="65">
        <f>VLOOKUP($A24,'Return Data'!$B$7:$R$2292,4,0)</f>
        <v>108.873</v>
      </c>
      <c r="D24" s="65">
        <f>VLOOKUP($A24,'Return Data'!$B$7:$R$2292,10,0)</f>
        <v>14.082000000000001</v>
      </c>
      <c r="E24" s="66">
        <f t="shared" si="0"/>
        <v>14</v>
      </c>
      <c r="F24" s="65">
        <f>VLOOKUP($A24,'Return Data'!$B$7:$R$2292,11,0)</f>
        <v>26.417200000000001</v>
      </c>
      <c r="G24" s="66">
        <f t="shared" si="1"/>
        <v>13</v>
      </c>
      <c r="H24" s="65">
        <f>VLOOKUP($A24,'Return Data'!$B$7:$R$2292,12,0)</f>
        <v>37.2926</v>
      </c>
      <c r="I24" s="66">
        <f t="shared" si="2"/>
        <v>7</v>
      </c>
      <c r="J24" s="65">
        <f>VLOOKUP($A24,'Return Data'!$B$7:$R$2292,13,0)</f>
        <v>70.377600000000001</v>
      </c>
      <c r="K24" s="66">
        <f t="shared" si="3"/>
        <v>8</v>
      </c>
      <c r="L24" s="65">
        <f>VLOOKUP($A24,'Return Data'!$B$7:$R$2292,17,0)</f>
        <v>40.8887</v>
      </c>
      <c r="M24" s="66">
        <f t="shared" si="4"/>
        <v>2</v>
      </c>
      <c r="N24" s="65">
        <f>VLOOKUP($A24,'Return Data'!$B$7:$R$2292,14,0)</f>
        <v>31.382899999999999</v>
      </c>
      <c r="O24" s="66">
        <f t="shared" si="6"/>
        <v>1</v>
      </c>
      <c r="P24" s="65">
        <f>VLOOKUP($A24,'Return Data'!$B$7:$R$2292,15,0)</f>
        <v>21.933499999999999</v>
      </c>
      <c r="Q24" s="66">
        <f t="shared" si="7"/>
        <v>1</v>
      </c>
      <c r="R24" s="65">
        <f>VLOOKUP($A24,'Return Data'!$B$7:$R$2292,16,0)</f>
        <v>26.319900000000001</v>
      </c>
      <c r="S24" s="67">
        <f t="shared" si="5"/>
        <v>5</v>
      </c>
    </row>
    <row r="25" spans="1:19" x14ac:dyDescent="0.3">
      <c r="A25" s="63" t="s">
        <v>930</v>
      </c>
      <c r="B25" s="64">
        <f>VLOOKUP($A25,'Return Data'!$B$7:$R$2292,3,0)</f>
        <v>44477</v>
      </c>
      <c r="C25" s="65">
        <f>VLOOKUP($A25,'Return Data'!$B$7:$R$2292,4,0)</f>
        <v>17.2408</v>
      </c>
      <c r="D25" s="65">
        <f>VLOOKUP($A25,'Return Data'!$B$7:$R$2292,10,0)</f>
        <v>12.0282</v>
      </c>
      <c r="E25" s="66">
        <f t="shared" si="0"/>
        <v>19</v>
      </c>
      <c r="F25" s="65">
        <f>VLOOKUP($A25,'Return Data'!$B$7:$R$2292,11,0)</f>
        <v>25.267399999999999</v>
      </c>
      <c r="G25" s="66">
        <f t="shared" si="1"/>
        <v>19</v>
      </c>
      <c r="H25" s="65">
        <f>VLOOKUP($A25,'Return Data'!$B$7:$R$2292,12,0)</f>
        <v>34.925699999999999</v>
      </c>
      <c r="I25" s="66">
        <f t="shared" si="2"/>
        <v>11</v>
      </c>
      <c r="J25" s="65">
        <f>VLOOKUP($A25,'Return Data'!$B$7:$R$2292,13,0)</f>
        <v>70.356899999999996</v>
      </c>
      <c r="K25" s="66">
        <f t="shared" si="3"/>
        <v>9</v>
      </c>
      <c r="L25" s="65"/>
      <c r="M25" s="66"/>
      <c r="N25" s="65"/>
      <c r="O25" s="66"/>
      <c r="P25" s="65"/>
      <c r="Q25" s="66"/>
      <c r="R25" s="65">
        <f>VLOOKUP($A25,'Return Data'!$B$7:$R$2292,16,0)</f>
        <v>31.7011</v>
      </c>
      <c r="S25" s="67">
        <f t="shared" si="5"/>
        <v>4</v>
      </c>
    </row>
    <row r="26" spans="1:19" x14ac:dyDescent="0.3">
      <c r="A26" s="63" t="s">
        <v>2017</v>
      </c>
      <c r="B26" s="64">
        <f>VLOOKUP($A26,'Return Data'!$B$7:$R$2292,3,0)</f>
        <v>44477</v>
      </c>
      <c r="C26" s="65">
        <f>VLOOKUP($A26,'Return Data'!$B$7:$R$2292,4,0)</f>
        <v>27.2621</v>
      </c>
      <c r="D26" s="65">
        <f>VLOOKUP($A26,'Return Data'!$B$7:$R$2292,10,0)</f>
        <v>15.964499999999999</v>
      </c>
      <c r="E26" s="66">
        <f t="shared" si="0"/>
        <v>6</v>
      </c>
      <c r="F26" s="65">
        <f>VLOOKUP($A26,'Return Data'!$B$7:$R$2292,11,0)</f>
        <v>25.792400000000001</v>
      </c>
      <c r="G26" s="66">
        <f t="shared" si="1"/>
        <v>17</v>
      </c>
      <c r="H26" s="65">
        <f>VLOOKUP($A26,'Return Data'!$B$7:$R$2292,12,0)</f>
        <v>37.731900000000003</v>
      </c>
      <c r="I26" s="66">
        <f t="shared" si="2"/>
        <v>6</v>
      </c>
      <c r="J26" s="65">
        <f>VLOOKUP($A26,'Return Data'!$B$7:$R$2292,13,0)</f>
        <v>67.741</v>
      </c>
      <c r="K26" s="66">
        <f t="shared" si="3"/>
        <v>11</v>
      </c>
      <c r="L26" s="65">
        <f>VLOOKUP($A26,'Return Data'!$B$7:$R$2292,17,0)</f>
        <v>30.6877</v>
      </c>
      <c r="M26" s="66">
        <f t="shared" si="4"/>
        <v>20</v>
      </c>
      <c r="N26" s="65">
        <f>VLOOKUP($A26,'Return Data'!$B$7:$R$2292,14,0)</f>
        <v>25.5563</v>
      </c>
      <c r="O26" s="66">
        <f t="shared" si="6"/>
        <v>5</v>
      </c>
      <c r="P26" s="65">
        <f>VLOOKUP($A26,'Return Data'!$B$7:$R$2292,15,0)</f>
        <v>16.6464</v>
      </c>
      <c r="Q26" s="66">
        <f t="shared" si="7"/>
        <v>10</v>
      </c>
      <c r="R26" s="65">
        <f>VLOOKUP($A26,'Return Data'!$B$7:$R$2292,16,0)</f>
        <v>18.732099999999999</v>
      </c>
      <c r="S26" s="67">
        <f t="shared" si="5"/>
        <v>11</v>
      </c>
    </row>
    <row r="27" spans="1:19" x14ac:dyDescent="0.3">
      <c r="A27" s="63" t="s">
        <v>933</v>
      </c>
      <c r="B27" s="64">
        <f>VLOOKUP($A27,'Return Data'!$B$7:$R$2292,3,0)</f>
        <v>44477</v>
      </c>
      <c r="C27" s="65">
        <f>VLOOKUP($A27,'Return Data'!$B$7:$R$2292,4,0)</f>
        <v>897.85619999999994</v>
      </c>
      <c r="D27" s="65">
        <f>VLOOKUP($A27,'Return Data'!$B$7:$R$2292,10,0)</f>
        <v>15.6532</v>
      </c>
      <c r="E27" s="66">
        <f t="shared" si="0"/>
        <v>8</v>
      </c>
      <c r="F27" s="65">
        <f>VLOOKUP($A27,'Return Data'!$B$7:$R$2292,11,0)</f>
        <v>25.884399999999999</v>
      </c>
      <c r="G27" s="66">
        <f t="shared" si="1"/>
        <v>16</v>
      </c>
      <c r="H27" s="65">
        <f>VLOOKUP($A27,'Return Data'!$B$7:$R$2292,12,0)</f>
        <v>32.497900000000001</v>
      </c>
      <c r="I27" s="66">
        <f t="shared" si="2"/>
        <v>19</v>
      </c>
      <c r="J27" s="65">
        <f>VLOOKUP($A27,'Return Data'!$B$7:$R$2292,13,0)</f>
        <v>65.947999999999993</v>
      </c>
      <c r="K27" s="66">
        <f t="shared" si="3"/>
        <v>14</v>
      </c>
      <c r="L27" s="65">
        <f>VLOOKUP($A27,'Return Data'!$B$7:$R$2292,17,0)</f>
        <v>31.69</v>
      </c>
      <c r="M27" s="66">
        <f t="shared" si="4"/>
        <v>16</v>
      </c>
      <c r="N27" s="65">
        <f>VLOOKUP($A27,'Return Data'!$B$7:$R$2292,14,0)</f>
        <v>21.9176</v>
      </c>
      <c r="O27" s="66">
        <f t="shared" si="6"/>
        <v>18</v>
      </c>
      <c r="P27" s="65">
        <f>VLOOKUP($A27,'Return Data'!$B$7:$R$2292,15,0)</f>
        <v>13.4993</v>
      </c>
      <c r="Q27" s="66">
        <f t="shared" si="7"/>
        <v>22</v>
      </c>
      <c r="R27" s="65">
        <f>VLOOKUP($A27,'Return Data'!$B$7:$R$2292,16,0)</f>
        <v>14.5824</v>
      </c>
      <c r="S27" s="67">
        <f t="shared" si="5"/>
        <v>26</v>
      </c>
    </row>
    <row r="28" spans="1:19" x14ac:dyDescent="0.3">
      <c r="A28" s="63" t="s">
        <v>935</v>
      </c>
      <c r="B28" s="64">
        <f>VLOOKUP($A28,'Return Data'!$B$7:$R$2292,3,0)</f>
        <v>44477</v>
      </c>
      <c r="C28" s="65">
        <f>VLOOKUP($A28,'Return Data'!$B$7:$R$2292,4,0)</f>
        <v>201.25</v>
      </c>
      <c r="D28" s="65">
        <f>VLOOKUP($A28,'Return Data'!$B$7:$R$2292,10,0)</f>
        <v>14.190899999999999</v>
      </c>
      <c r="E28" s="66">
        <f t="shared" si="0"/>
        <v>11</v>
      </c>
      <c r="F28" s="65">
        <f>VLOOKUP($A28,'Return Data'!$B$7:$R$2292,11,0)</f>
        <v>27.067799999999998</v>
      </c>
      <c r="G28" s="66">
        <f t="shared" si="1"/>
        <v>9</v>
      </c>
      <c r="H28" s="65">
        <f>VLOOKUP($A28,'Return Data'!$B$7:$R$2292,12,0)</f>
        <v>35.476300000000002</v>
      </c>
      <c r="I28" s="66">
        <f t="shared" si="2"/>
        <v>10</v>
      </c>
      <c r="J28" s="65">
        <f>VLOOKUP($A28,'Return Data'!$B$7:$R$2292,13,0)</f>
        <v>68.989800000000002</v>
      </c>
      <c r="K28" s="66">
        <f t="shared" si="3"/>
        <v>10</v>
      </c>
      <c r="L28" s="65">
        <f>VLOOKUP($A28,'Return Data'!$B$7:$R$2292,17,0)</f>
        <v>38.110999999999997</v>
      </c>
      <c r="M28" s="66">
        <f t="shared" si="4"/>
        <v>4</v>
      </c>
      <c r="N28" s="65">
        <f>VLOOKUP($A28,'Return Data'!$B$7:$R$2292,14,0)</f>
        <v>26.612100000000002</v>
      </c>
      <c r="O28" s="66">
        <f t="shared" si="6"/>
        <v>3</v>
      </c>
      <c r="P28" s="65">
        <f>VLOOKUP($A28,'Return Data'!$B$7:$R$2292,15,0)</f>
        <v>18.283300000000001</v>
      </c>
      <c r="Q28" s="66">
        <f t="shared" si="7"/>
        <v>4</v>
      </c>
      <c r="R28" s="65">
        <f>VLOOKUP($A28,'Return Data'!$B$7:$R$2292,16,0)</f>
        <v>22.380199999999999</v>
      </c>
      <c r="S28" s="67">
        <f t="shared" si="5"/>
        <v>8</v>
      </c>
    </row>
    <row r="29" spans="1:19" x14ac:dyDescent="0.3">
      <c r="A29" s="63" t="s">
        <v>937</v>
      </c>
      <c r="B29" s="64">
        <f>VLOOKUP($A29,'Return Data'!$B$7:$R$2292,3,0)</f>
        <v>44477</v>
      </c>
      <c r="C29" s="65">
        <f>VLOOKUP($A29,'Return Data'!$B$7:$R$2292,4,0)</f>
        <v>67.803700000000006</v>
      </c>
      <c r="D29" s="65">
        <f>VLOOKUP($A29,'Return Data'!$B$7:$R$2292,10,0)</f>
        <v>12.4346</v>
      </c>
      <c r="E29" s="66">
        <f t="shared" si="0"/>
        <v>16</v>
      </c>
      <c r="F29" s="65">
        <f>VLOOKUP($A29,'Return Data'!$B$7:$R$2292,11,0)</f>
        <v>22.196999999999999</v>
      </c>
      <c r="G29" s="66">
        <f t="shared" si="1"/>
        <v>25</v>
      </c>
      <c r="H29" s="65">
        <f>VLOOKUP($A29,'Return Data'!$B$7:$R$2292,12,0)</f>
        <v>30.262</v>
      </c>
      <c r="I29" s="66">
        <f t="shared" si="2"/>
        <v>23</v>
      </c>
      <c r="J29" s="65">
        <f>VLOOKUP($A29,'Return Data'!$B$7:$R$2292,13,0)</f>
        <v>64.242800000000003</v>
      </c>
      <c r="K29" s="66">
        <f t="shared" si="3"/>
        <v>18</v>
      </c>
      <c r="L29" s="65">
        <f>VLOOKUP($A29,'Return Data'!$B$7:$R$2292,17,0)</f>
        <v>37.697899999999997</v>
      </c>
      <c r="M29" s="66">
        <f t="shared" si="4"/>
        <v>5</v>
      </c>
      <c r="N29" s="65">
        <f>VLOOKUP($A29,'Return Data'!$B$7:$R$2292,14,0)</f>
        <v>24.474799999999998</v>
      </c>
      <c r="O29" s="66">
        <f t="shared" si="6"/>
        <v>12</v>
      </c>
      <c r="P29" s="65">
        <f>VLOOKUP($A29,'Return Data'!$B$7:$R$2292,15,0)</f>
        <v>16.2318</v>
      </c>
      <c r="Q29" s="66">
        <f t="shared" si="7"/>
        <v>11</v>
      </c>
      <c r="R29" s="65">
        <f>VLOOKUP($A29,'Return Data'!$B$7:$R$2292,16,0)</f>
        <v>19.232800000000001</v>
      </c>
      <c r="S29" s="67">
        <f t="shared" si="5"/>
        <v>9</v>
      </c>
    </row>
    <row r="30" spans="1:19" x14ac:dyDescent="0.3">
      <c r="A30" s="63" t="s">
        <v>1904</v>
      </c>
      <c r="B30" s="64">
        <f>VLOOKUP($A30,'Return Data'!$B$7:$R$2292,3,0)</f>
        <v>44477</v>
      </c>
      <c r="C30" s="65">
        <f>VLOOKUP($A30,'Return Data'!$B$7:$R$2292,4,0)</f>
        <v>383.72120000000001</v>
      </c>
      <c r="D30" s="65">
        <f>VLOOKUP($A30,'Return Data'!$B$7:$R$2292,10,0)</f>
        <v>9.0665999999999993</v>
      </c>
      <c r="E30" s="66">
        <f t="shared" si="0"/>
        <v>27</v>
      </c>
      <c r="F30" s="65">
        <f>VLOOKUP($A30,'Return Data'!$B$7:$R$2292,11,0)</f>
        <v>25.974599999999999</v>
      </c>
      <c r="G30" s="66">
        <f t="shared" si="1"/>
        <v>15</v>
      </c>
      <c r="H30" s="65">
        <f>VLOOKUP($A30,'Return Data'!$B$7:$R$2292,12,0)</f>
        <v>32.247399999999999</v>
      </c>
      <c r="I30" s="66">
        <f t="shared" si="2"/>
        <v>20</v>
      </c>
      <c r="J30" s="65">
        <f>VLOOKUP($A30,'Return Data'!$B$7:$R$2292,13,0)</f>
        <v>67.510999999999996</v>
      </c>
      <c r="K30" s="66">
        <f t="shared" si="3"/>
        <v>12</v>
      </c>
      <c r="L30" s="65">
        <f>VLOOKUP($A30,'Return Data'!$B$7:$R$2292,17,0)</f>
        <v>32.516300000000001</v>
      </c>
      <c r="M30" s="66">
        <f t="shared" si="4"/>
        <v>12</v>
      </c>
      <c r="N30" s="65">
        <f>VLOOKUP($A30,'Return Data'!$B$7:$R$2292,14,0)</f>
        <v>23.417899999999999</v>
      </c>
      <c r="O30" s="66">
        <f t="shared" si="6"/>
        <v>14</v>
      </c>
      <c r="P30" s="65">
        <f>VLOOKUP($A30,'Return Data'!$B$7:$R$2292,15,0)</f>
        <v>16.037700000000001</v>
      </c>
      <c r="Q30" s="66">
        <f t="shared" si="7"/>
        <v>13</v>
      </c>
      <c r="R30" s="65">
        <f>VLOOKUP($A30,'Return Data'!$B$7:$R$2292,16,0)</f>
        <v>18.182600000000001</v>
      </c>
      <c r="S30" s="67">
        <f t="shared" si="5"/>
        <v>14</v>
      </c>
    </row>
    <row r="31" spans="1:19" x14ac:dyDescent="0.3">
      <c r="A31" s="63" t="s">
        <v>939</v>
      </c>
      <c r="B31" s="64">
        <f>VLOOKUP($A31,'Return Data'!$B$7:$R$2292,3,0)</f>
        <v>44477</v>
      </c>
      <c r="C31" s="65">
        <f>VLOOKUP($A31,'Return Data'!$B$7:$R$2292,4,0)</f>
        <v>60.026299999999999</v>
      </c>
      <c r="D31" s="65">
        <f>VLOOKUP($A31,'Return Data'!$B$7:$R$2292,10,0)</f>
        <v>16.1111</v>
      </c>
      <c r="E31" s="66">
        <f t="shared" si="0"/>
        <v>5</v>
      </c>
      <c r="F31" s="65">
        <f>VLOOKUP($A31,'Return Data'!$B$7:$R$2292,11,0)</f>
        <v>26.2972</v>
      </c>
      <c r="G31" s="66">
        <f t="shared" si="1"/>
        <v>14</v>
      </c>
      <c r="H31" s="65">
        <f>VLOOKUP($A31,'Return Data'!$B$7:$R$2292,12,0)</f>
        <v>36.052</v>
      </c>
      <c r="I31" s="66">
        <f t="shared" si="2"/>
        <v>8</v>
      </c>
      <c r="J31" s="65">
        <f>VLOOKUP($A31,'Return Data'!$B$7:$R$2292,13,0)</f>
        <v>64.200999999999993</v>
      </c>
      <c r="K31" s="66">
        <f t="shared" si="3"/>
        <v>19</v>
      </c>
      <c r="L31" s="65">
        <f>VLOOKUP($A31,'Return Data'!$B$7:$R$2292,17,0)</f>
        <v>29.2864</v>
      </c>
      <c r="M31" s="66">
        <f t="shared" si="4"/>
        <v>21</v>
      </c>
      <c r="N31" s="65">
        <f>VLOOKUP($A31,'Return Data'!$B$7:$R$2292,14,0)</f>
        <v>23.565200000000001</v>
      </c>
      <c r="O31" s="66">
        <f t="shared" si="6"/>
        <v>13</v>
      </c>
      <c r="P31" s="65">
        <f>VLOOKUP($A31,'Return Data'!$B$7:$R$2292,15,0)</f>
        <v>18.319600000000001</v>
      </c>
      <c r="Q31" s="66">
        <f t="shared" si="7"/>
        <v>3</v>
      </c>
      <c r="R31" s="65">
        <f>VLOOKUP($A31,'Return Data'!$B$7:$R$2292,16,0)</f>
        <v>16.841999999999999</v>
      </c>
      <c r="S31" s="67">
        <f t="shared" si="5"/>
        <v>18</v>
      </c>
    </row>
    <row r="32" spans="1:19" x14ac:dyDescent="0.3">
      <c r="A32" s="63" t="s">
        <v>941</v>
      </c>
      <c r="B32" s="64">
        <f>VLOOKUP($A32,'Return Data'!$B$7:$R$2292,3,0)</f>
        <v>44477</v>
      </c>
      <c r="C32" s="65">
        <f>VLOOKUP($A32,'Return Data'!$B$7:$R$2292,4,0)</f>
        <v>364.17419999999998</v>
      </c>
      <c r="D32" s="65">
        <f>VLOOKUP($A32,'Return Data'!$B$7:$R$2292,10,0)</f>
        <v>11.039899999999999</v>
      </c>
      <c r="E32" s="66">
        <f t="shared" si="0"/>
        <v>24</v>
      </c>
      <c r="F32" s="65">
        <f>VLOOKUP($A32,'Return Data'!$B$7:$R$2292,11,0)</f>
        <v>19.1602</v>
      </c>
      <c r="G32" s="66">
        <f t="shared" si="1"/>
        <v>26</v>
      </c>
      <c r="H32" s="65">
        <f>VLOOKUP($A32,'Return Data'!$B$7:$R$2292,12,0)</f>
        <v>29.486599999999999</v>
      </c>
      <c r="I32" s="66">
        <f t="shared" si="2"/>
        <v>24</v>
      </c>
      <c r="J32" s="65">
        <f>VLOOKUP($A32,'Return Data'!$B$7:$R$2292,13,0)</f>
        <v>55.3797</v>
      </c>
      <c r="K32" s="66">
        <f t="shared" si="3"/>
        <v>25</v>
      </c>
      <c r="L32" s="65">
        <f>VLOOKUP($A32,'Return Data'!$B$7:$R$2292,17,0)</f>
        <v>28.801300000000001</v>
      </c>
      <c r="M32" s="66">
        <f t="shared" si="4"/>
        <v>22</v>
      </c>
      <c r="N32" s="65">
        <f>VLOOKUP($A32,'Return Data'!$B$7:$R$2292,14,0)</f>
        <v>24.675599999999999</v>
      </c>
      <c r="O32" s="66">
        <f t="shared" si="6"/>
        <v>10</v>
      </c>
      <c r="P32" s="65">
        <f>VLOOKUP($A32,'Return Data'!$B$7:$R$2292,15,0)</f>
        <v>15.7936</v>
      </c>
      <c r="Q32" s="66">
        <f t="shared" si="7"/>
        <v>14</v>
      </c>
      <c r="R32" s="65">
        <f>VLOOKUP($A32,'Return Data'!$B$7:$R$2292,16,0)</f>
        <v>17.456800000000001</v>
      </c>
      <c r="S32" s="67">
        <f t="shared" si="5"/>
        <v>17</v>
      </c>
    </row>
    <row r="33" spans="1:19" x14ac:dyDescent="0.3">
      <c r="A33" s="63" t="s">
        <v>942</v>
      </c>
      <c r="B33" s="64">
        <f>VLOOKUP($A33,'Return Data'!$B$7:$R$2292,3,0)</f>
        <v>44477</v>
      </c>
      <c r="C33" s="65">
        <f>VLOOKUP($A33,'Return Data'!$B$7:$R$2292,4,0)</f>
        <v>17.54</v>
      </c>
      <c r="D33" s="65">
        <f>VLOOKUP($A33,'Return Data'!$B$7:$R$2292,10,0)</f>
        <v>17.7972</v>
      </c>
      <c r="E33" s="66">
        <f t="shared" si="0"/>
        <v>2</v>
      </c>
      <c r="F33" s="65">
        <f>VLOOKUP($A33,'Return Data'!$B$7:$R$2292,11,0)</f>
        <v>30.700399999999998</v>
      </c>
      <c r="G33" s="66">
        <f t="shared" si="1"/>
        <v>2</v>
      </c>
      <c r="H33" s="65">
        <f>VLOOKUP($A33,'Return Data'!$B$7:$R$2292,12,0)</f>
        <v>34.406100000000002</v>
      </c>
      <c r="I33" s="66">
        <f t="shared" si="2"/>
        <v>13</v>
      </c>
      <c r="J33" s="65">
        <f>VLOOKUP($A33,'Return Data'!$B$7:$R$2292,13,0)</f>
        <v>61.213200000000001</v>
      </c>
      <c r="K33" s="66">
        <f t="shared" si="3"/>
        <v>20</v>
      </c>
      <c r="L33" s="65"/>
      <c r="M33" s="66"/>
      <c r="N33" s="65"/>
      <c r="O33" s="66"/>
      <c r="P33" s="65"/>
      <c r="Q33" s="66"/>
      <c r="R33" s="65">
        <f>VLOOKUP($A33,'Return Data'!$B$7:$R$2292,16,0)</f>
        <v>35.689399999999999</v>
      </c>
      <c r="S33" s="67">
        <f t="shared" si="5"/>
        <v>2</v>
      </c>
    </row>
    <row r="34" spans="1:19" x14ac:dyDescent="0.3">
      <c r="A34" s="63" t="s">
        <v>944</v>
      </c>
      <c r="B34" s="64">
        <f>VLOOKUP($A34,'Return Data'!$B$7:$R$2292,3,0)</f>
        <v>44477</v>
      </c>
      <c r="C34" s="65">
        <f>VLOOKUP($A34,'Return Data'!$B$7:$R$2292,4,0)</f>
        <v>104.7384</v>
      </c>
      <c r="D34" s="65">
        <f>VLOOKUP($A34,'Return Data'!$B$7:$R$2292,10,0)</f>
        <v>11.146599999999999</v>
      </c>
      <c r="E34" s="66">
        <f t="shared" si="0"/>
        <v>22</v>
      </c>
      <c r="F34" s="65">
        <f>VLOOKUP($A34,'Return Data'!$B$7:$R$2292,11,0)</f>
        <v>25.653099999999998</v>
      </c>
      <c r="G34" s="66">
        <f t="shared" si="1"/>
        <v>18</v>
      </c>
      <c r="H34" s="65">
        <f>VLOOKUP($A34,'Return Data'!$B$7:$R$2292,12,0)</f>
        <v>37.934399999999997</v>
      </c>
      <c r="I34" s="66">
        <f t="shared" si="2"/>
        <v>5</v>
      </c>
      <c r="J34" s="65">
        <f>VLOOKUP($A34,'Return Data'!$B$7:$R$2292,13,0)</f>
        <v>73.339399999999998</v>
      </c>
      <c r="K34" s="66">
        <f t="shared" si="3"/>
        <v>5</v>
      </c>
      <c r="L34" s="65">
        <f>VLOOKUP($A34,'Return Data'!$B$7:$R$2292,17,0)</f>
        <v>33.5777</v>
      </c>
      <c r="M34" s="66">
        <f t="shared" si="4"/>
        <v>10</v>
      </c>
      <c r="N34" s="65">
        <f>VLOOKUP($A34,'Return Data'!$B$7:$R$2292,14,0)</f>
        <v>21.7103</v>
      </c>
      <c r="O34" s="66">
        <f t="shared" si="6"/>
        <v>19</v>
      </c>
      <c r="P34" s="65">
        <f>VLOOKUP($A34,'Return Data'!$B$7:$R$2292,15,0)</f>
        <v>14.1738</v>
      </c>
      <c r="Q34" s="66">
        <f t="shared" si="7"/>
        <v>19</v>
      </c>
      <c r="R34" s="65">
        <f>VLOOKUP($A34,'Return Data'!$B$7:$R$2292,16,0)</f>
        <v>14.6988</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13.636718518518515</v>
      </c>
      <c r="E36" s="74"/>
      <c r="F36" s="75">
        <f>AVERAGE(F8:F34)</f>
        <v>25.897333333333332</v>
      </c>
      <c r="G36" s="74"/>
      <c r="H36" s="75">
        <f>AVERAGE(H8:H34)</f>
        <v>34.306140740740744</v>
      </c>
      <c r="I36" s="74"/>
      <c r="J36" s="75">
        <f>AVERAGE(J8:J34)</f>
        <v>65.838770370370369</v>
      </c>
      <c r="K36" s="74"/>
      <c r="L36" s="75">
        <f>AVERAGE(L8:L34)</f>
        <v>33.305950000000003</v>
      </c>
      <c r="M36" s="74"/>
      <c r="N36" s="75">
        <f>AVERAGE(N8:N34)</f>
        <v>24.236440909090913</v>
      </c>
      <c r="O36" s="74"/>
      <c r="P36" s="75">
        <f>AVERAGE(P8:P34)</f>
        <v>16.558854545454551</v>
      </c>
      <c r="Q36" s="74"/>
      <c r="R36" s="75">
        <f>AVERAGE(R8:R34)</f>
        <v>20.47449259259259</v>
      </c>
      <c r="S36" s="76"/>
    </row>
    <row r="37" spans="1:19" x14ac:dyDescent="0.3">
      <c r="A37" s="73" t="s">
        <v>28</v>
      </c>
      <c r="B37" s="74"/>
      <c r="C37" s="74"/>
      <c r="D37" s="75">
        <f>MIN(D8:D34)</f>
        <v>9.0665999999999993</v>
      </c>
      <c r="E37" s="74"/>
      <c r="F37" s="75">
        <f>MIN(F8:F34)</f>
        <v>18.847899999999999</v>
      </c>
      <c r="G37" s="74"/>
      <c r="H37" s="75">
        <f>MIN(H8:H34)</f>
        <v>24.945499999999999</v>
      </c>
      <c r="I37" s="74"/>
      <c r="J37" s="75">
        <f>MIN(J8:J34)</f>
        <v>47.015799999999999</v>
      </c>
      <c r="K37" s="74"/>
      <c r="L37" s="75">
        <f>MIN(L8:L34)</f>
        <v>27.731400000000001</v>
      </c>
      <c r="M37" s="74"/>
      <c r="N37" s="75">
        <f>MIN(N8:N34)</f>
        <v>19.270299999999999</v>
      </c>
      <c r="O37" s="74"/>
      <c r="P37" s="75">
        <f>MIN(P8:P34)</f>
        <v>13.4993</v>
      </c>
      <c r="Q37" s="74"/>
      <c r="R37" s="75">
        <f>MIN(R8:R34)</f>
        <v>12.8611</v>
      </c>
      <c r="S37" s="76"/>
    </row>
    <row r="38" spans="1:19" ht="15" thickBot="1" x14ac:dyDescent="0.35">
      <c r="A38" s="77" t="s">
        <v>29</v>
      </c>
      <c r="B38" s="78"/>
      <c r="C38" s="78"/>
      <c r="D38" s="79">
        <f>MAX(D8:D34)</f>
        <v>18.481200000000001</v>
      </c>
      <c r="E38" s="78"/>
      <c r="F38" s="79">
        <f>MAX(F8:F34)</f>
        <v>32.552700000000002</v>
      </c>
      <c r="G38" s="78"/>
      <c r="H38" s="79">
        <f>MAX(H8:H34)</f>
        <v>42.929299999999998</v>
      </c>
      <c r="I38" s="78"/>
      <c r="J38" s="79">
        <f>MAX(J8:J34)</f>
        <v>79.239199999999997</v>
      </c>
      <c r="K38" s="78"/>
      <c r="L38" s="79">
        <f>MAX(L8:L34)</f>
        <v>41.537100000000002</v>
      </c>
      <c r="M38" s="78"/>
      <c r="N38" s="79">
        <f>MAX(N8:N34)</f>
        <v>31.382899999999999</v>
      </c>
      <c r="O38" s="78"/>
      <c r="P38" s="79">
        <f>MAX(P8:P34)</f>
        <v>21.933499999999999</v>
      </c>
      <c r="Q38" s="78"/>
      <c r="R38" s="79">
        <f>MAX(R8:R34)</f>
        <v>38.335500000000003</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1899</v>
      </c>
      <c r="B8" s="64">
        <f>VLOOKUP($A8,'Return Data'!$B$7:$R$2292,3,0)</f>
        <v>44477</v>
      </c>
      <c r="C8" s="65">
        <f>VLOOKUP($A8,'Return Data'!$B$7:$R$2292,4,0)</f>
        <v>851.08236540811004</v>
      </c>
      <c r="D8" s="65">
        <f>VLOOKUP($A8,'Return Data'!$B$7:$R$2292,10,0)</f>
        <v>16.670000000000002</v>
      </c>
      <c r="E8" s="66">
        <f t="shared" ref="E8:E34" si="0">RANK(D8,D$8:D$34,0)</f>
        <v>3</v>
      </c>
      <c r="F8" s="65">
        <f>VLOOKUP($A8,'Return Data'!$B$7:$R$2292,11,0)</f>
        <v>26.517499999999998</v>
      </c>
      <c r="G8" s="66">
        <f t="shared" ref="G8:G34" si="1">RANK(F8,F$8:F$34,0)</f>
        <v>8</v>
      </c>
      <c r="H8" s="65">
        <f>VLOOKUP($A8,'Return Data'!$B$7:$R$2292,12,0)</f>
        <v>35.090400000000002</v>
      </c>
      <c r="I8" s="66">
        <f>RANK(H8,H$8:H$34,0)</f>
        <v>8</v>
      </c>
      <c r="J8" s="65">
        <f>VLOOKUP($A8,'Return Data'!$B$7:$R$2292,13,0)</f>
        <v>69.180400000000006</v>
      </c>
      <c r="K8" s="66">
        <f>RANK(J8,J$8:J$34,0)</f>
        <v>7</v>
      </c>
      <c r="L8" s="65">
        <f>VLOOKUP($A8,'Return Data'!$B$7:$R$2292,17,0)</f>
        <v>35.365000000000002</v>
      </c>
      <c r="M8" s="66">
        <f>RANK(L8,L$8:L$34,0)</f>
        <v>6</v>
      </c>
      <c r="N8" s="65">
        <f>VLOOKUP($A8,'Return Data'!$B$7:$R$2292,14,0)</f>
        <v>24.273</v>
      </c>
      <c r="O8" s="66">
        <f>RANK(N8,N$8:N$34,0)</f>
        <v>4</v>
      </c>
      <c r="P8" s="65">
        <f>VLOOKUP($A8,'Return Data'!$B$7:$R$2292,15,0)</f>
        <v>14.4537</v>
      </c>
      <c r="Q8" s="66">
        <f>RANK(P8,P$8:P$34,0)</f>
        <v>16</v>
      </c>
      <c r="R8" s="65">
        <f>VLOOKUP($A8,'Return Data'!$B$7:$R$2292,16,0)</f>
        <v>18.429400000000001</v>
      </c>
      <c r="S8" s="67">
        <f>RANK(R8,R$8:R$34,0)</f>
        <v>12</v>
      </c>
    </row>
    <row r="9" spans="1:20" x14ac:dyDescent="0.3">
      <c r="A9" s="63" t="s">
        <v>901</v>
      </c>
      <c r="B9" s="64">
        <f>VLOOKUP($A9,'Return Data'!$B$7:$R$2292,3,0)</f>
        <v>44477</v>
      </c>
      <c r="C9" s="65">
        <f>VLOOKUP($A9,'Return Data'!$B$7:$R$2292,4,0)</f>
        <v>21.52</v>
      </c>
      <c r="D9" s="65">
        <f>VLOOKUP($A9,'Return Data'!$B$7:$R$2292,10,0)</f>
        <v>13.682</v>
      </c>
      <c r="E9" s="66">
        <f t="shared" si="0"/>
        <v>14</v>
      </c>
      <c r="F9" s="65">
        <f>VLOOKUP($A9,'Return Data'!$B$7:$R$2292,11,0)</f>
        <v>31.46</v>
      </c>
      <c r="G9" s="66">
        <f t="shared" si="1"/>
        <v>1</v>
      </c>
      <c r="H9" s="65">
        <f>VLOOKUP($A9,'Return Data'!$B$7:$R$2292,12,0)</f>
        <v>41.207299999999996</v>
      </c>
      <c r="I9" s="66">
        <f t="shared" ref="I9:I34" si="2">RANK(H9,H$8:H$34,0)</f>
        <v>1</v>
      </c>
      <c r="J9" s="65">
        <f>VLOOKUP($A9,'Return Data'!$B$7:$R$2292,13,0)</f>
        <v>73.548400000000001</v>
      </c>
      <c r="K9" s="66">
        <f t="shared" ref="K9:K34" si="3">RANK(J9,J$8:J$34,0)</f>
        <v>3</v>
      </c>
      <c r="L9" s="65">
        <f>VLOOKUP($A9,'Return Data'!$B$7:$R$2292,17,0)</f>
        <v>39.300600000000003</v>
      </c>
      <c r="M9" s="66">
        <f t="shared" ref="M9:M34" si="4">RANK(L9,L$8:L$34,0)</f>
        <v>2</v>
      </c>
      <c r="N9" s="65"/>
      <c r="O9" s="66"/>
      <c r="P9" s="65"/>
      <c r="Q9" s="66"/>
      <c r="R9" s="65">
        <f>VLOOKUP($A9,'Return Data'!$B$7:$R$2292,16,0)</f>
        <v>29.5032</v>
      </c>
      <c r="S9" s="67">
        <f t="shared" ref="S9:S34" si="5">RANK(R9,R$8:R$34,0)</f>
        <v>3</v>
      </c>
    </row>
    <row r="10" spans="1:20" x14ac:dyDescent="0.3">
      <c r="A10" s="63" t="s">
        <v>903</v>
      </c>
      <c r="B10" s="64">
        <f>VLOOKUP($A10,'Return Data'!$B$7:$R$2292,3,0)</f>
        <v>44477</v>
      </c>
      <c r="C10" s="65">
        <f>VLOOKUP($A10,'Return Data'!$B$7:$R$2292,4,0)</f>
        <v>56.85</v>
      </c>
      <c r="D10" s="65">
        <f>VLOOKUP($A10,'Return Data'!$B$7:$R$2292,10,0)</f>
        <v>11.9756</v>
      </c>
      <c r="E10" s="66">
        <f t="shared" si="0"/>
        <v>16</v>
      </c>
      <c r="F10" s="65">
        <f>VLOOKUP($A10,'Return Data'!$B$7:$R$2292,11,0)</f>
        <v>26.869</v>
      </c>
      <c r="G10" s="66">
        <f t="shared" si="1"/>
        <v>7</v>
      </c>
      <c r="H10" s="65">
        <f>VLOOKUP($A10,'Return Data'!$B$7:$R$2292,12,0)</f>
        <v>30.6296</v>
      </c>
      <c r="I10" s="66">
        <f t="shared" si="2"/>
        <v>21</v>
      </c>
      <c r="J10" s="65">
        <f>VLOOKUP($A10,'Return Data'!$B$7:$R$2292,13,0)</f>
        <v>58.224299999999999</v>
      </c>
      <c r="K10" s="66">
        <f t="shared" si="3"/>
        <v>23</v>
      </c>
      <c r="L10" s="65">
        <f>VLOOKUP($A10,'Return Data'!$B$7:$R$2292,17,0)</f>
        <v>30.819600000000001</v>
      </c>
      <c r="M10" s="66">
        <f t="shared" si="4"/>
        <v>15</v>
      </c>
      <c r="N10" s="65">
        <f>VLOOKUP($A10,'Return Data'!$B$7:$R$2292,14,0)</f>
        <v>23.2194</v>
      </c>
      <c r="O10" s="66">
        <f t="shared" ref="O10:O34" si="6">RANK(N10,N$8:N$34,0)</f>
        <v>11</v>
      </c>
      <c r="P10" s="65">
        <f>VLOOKUP($A10,'Return Data'!$B$7:$R$2292,15,0)</f>
        <v>13.448399999999999</v>
      </c>
      <c r="Q10" s="66">
        <f t="shared" ref="Q10:Q34" si="7">RANK(P10,P$8:P$34,0)</f>
        <v>19</v>
      </c>
      <c r="R10" s="65">
        <f>VLOOKUP($A10,'Return Data'!$B$7:$R$2292,16,0)</f>
        <v>14.334899999999999</v>
      </c>
      <c r="S10" s="67">
        <f t="shared" si="5"/>
        <v>18</v>
      </c>
    </row>
    <row r="11" spans="1:20" x14ac:dyDescent="0.3">
      <c r="A11" s="63" t="s">
        <v>905</v>
      </c>
      <c r="B11" s="64">
        <f>VLOOKUP($A11,'Return Data'!$B$7:$R$2292,3,0)</f>
        <v>44477</v>
      </c>
      <c r="C11" s="65">
        <f>VLOOKUP($A11,'Return Data'!$B$7:$R$2292,4,0)</f>
        <v>166.83</v>
      </c>
      <c r="D11" s="65">
        <f>VLOOKUP($A11,'Return Data'!$B$7:$R$2292,10,0)</f>
        <v>13.822699999999999</v>
      </c>
      <c r="E11" s="66">
        <f t="shared" si="0"/>
        <v>12</v>
      </c>
      <c r="F11" s="65">
        <f>VLOOKUP($A11,'Return Data'!$B$7:$R$2292,11,0)</f>
        <v>27.283100000000001</v>
      </c>
      <c r="G11" s="66">
        <f t="shared" si="1"/>
        <v>6</v>
      </c>
      <c r="H11" s="65">
        <f>VLOOKUP($A11,'Return Data'!$B$7:$R$2292,12,0)</f>
        <v>33.474699999999999</v>
      </c>
      <c r="I11" s="66">
        <f t="shared" si="2"/>
        <v>12</v>
      </c>
      <c r="J11" s="65">
        <f>VLOOKUP($A11,'Return Data'!$B$7:$R$2292,13,0)</f>
        <v>63.639000000000003</v>
      </c>
      <c r="K11" s="66">
        <f t="shared" si="3"/>
        <v>15</v>
      </c>
      <c r="L11" s="65">
        <f>VLOOKUP($A11,'Return Data'!$B$7:$R$2292,17,0)</f>
        <v>37.225900000000003</v>
      </c>
      <c r="M11" s="66">
        <f t="shared" si="4"/>
        <v>3</v>
      </c>
      <c r="N11" s="65">
        <f>VLOOKUP($A11,'Return Data'!$B$7:$R$2292,14,0)</f>
        <v>26.281400000000001</v>
      </c>
      <c r="O11" s="66">
        <f t="shared" si="6"/>
        <v>2</v>
      </c>
      <c r="P11" s="65">
        <f>VLOOKUP($A11,'Return Data'!$B$7:$R$2292,15,0)</f>
        <v>18.259499999999999</v>
      </c>
      <c r="Q11" s="66">
        <f t="shared" si="7"/>
        <v>2</v>
      </c>
      <c r="R11" s="65">
        <f>VLOOKUP($A11,'Return Data'!$B$7:$R$2292,16,0)</f>
        <v>18.4894</v>
      </c>
      <c r="S11" s="67">
        <f t="shared" si="5"/>
        <v>11</v>
      </c>
    </row>
    <row r="12" spans="1:20" x14ac:dyDescent="0.3">
      <c r="A12" s="63" t="s">
        <v>907</v>
      </c>
      <c r="B12" s="64">
        <f>VLOOKUP($A12,'Return Data'!$B$7:$R$2292,3,0)</f>
        <v>44477</v>
      </c>
      <c r="C12" s="65">
        <f>VLOOKUP($A12,'Return Data'!$B$7:$R$2292,4,0)</f>
        <v>369.76799999999997</v>
      </c>
      <c r="D12" s="65">
        <f>VLOOKUP($A12,'Return Data'!$B$7:$R$2292,10,0)</f>
        <v>9.9937000000000005</v>
      </c>
      <c r="E12" s="66">
        <f t="shared" si="0"/>
        <v>25</v>
      </c>
      <c r="F12" s="65">
        <f>VLOOKUP($A12,'Return Data'!$B$7:$R$2292,11,0)</f>
        <v>23.2987</v>
      </c>
      <c r="G12" s="66">
        <f t="shared" si="1"/>
        <v>20</v>
      </c>
      <c r="H12" s="65">
        <f>VLOOKUP($A12,'Return Data'!$B$7:$R$2292,12,0)</f>
        <v>31.9511</v>
      </c>
      <c r="I12" s="66">
        <f t="shared" si="2"/>
        <v>17</v>
      </c>
      <c r="J12" s="65">
        <f>VLOOKUP($A12,'Return Data'!$B$7:$R$2292,13,0)</f>
        <v>65.218800000000002</v>
      </c>
      <c r="K12" s="66">
        <f t="shared" si="3"/>
        <v>12</v>
      </c>
      <c r="L12" s="65">
        <f>VLOOKUP($A12,'Return Data'!$B$7:$R$2292,17,0)</f>
        <v>30.599399999999999</v>
      </c>
      <c r="M12" s="66">
        <f t="shared" si="4"/>
        <v>16</v>
      </c>
      <c r="N12" s="65">
        <f>VLOOKUP($A12,'Return Data'!$B$7:$R$2292,14,0)</f>
        <v>23.770800000000001</v>
      </c>
      <c r="O12" s="66">
        <f t="shared" si="6"/>
        <v>7</v>
      </c>
      <c r="P12" s="65">
        <f>VLOOKUP($A12,'Return Data'!$B$7:$R$2292,15,0)</f>
        <v>15.595800000000001</v>
      </c>
      <c r="Q12" s="66">
        <f t="shared" si="7"/>
        <v>10</v>
      </c>
      <c r="R12" s="65">
        <f>VLOOKUP($A12,'Return Data'!$B$7:$R$2292,16,0)</f>
        <v>18.366900000000001</v>
      </c>
      <c r="S12" s="67">
        <f t="shared" si="5"/>
        <v>13</v>
      </c>
    </row>
    <row r="13" spans="1:20" x14ac:dyDescent="0.3">
      <c r="A13" s="63" t="s">
        <v>909</v>
      </c>
      <c r="B13" s="64">
        <f>VLOOKUP($A13,'Return Data'!$B$7:$R$2292,3,0)</f>
        <v>44477</v>
      </c>
      <c r="C13" s="65">
        <f>VLOOKUP($A13,'Return Data'!$B$7:$R$2292,4,0)</f>
        <v>53.442999999999998</v>
      </c>
      <c r="D13" s="65">
        <f>VLOOKUP($A13,'Return Data'!$B$7:$R$2292,10,0)</f>
        <v>11.9718</v>
      </c>
      <c r="E13" s="66">
        <f t="shared" si="0"/>
        <v>17</v>
      </c>
      <c r="F13" s="65">
        <f>VLOOKUP($A13,'Return Data'!$B$7:$R$2292,11,0)</f>
        <v>23.058299999999999</v>
      </c>
      <c r="G13" s="66">
        <f t="shared" si="1"/>
        <v>21</v>
      </c>
      <c r="H13" s="65">
        <f>VLOOKUP($A13,'Return Data'!$B$7:$R$2292,12,0)</f>
        <v>32.497799999999998</v>
      </c>
      <c r="I13" s="66">
        <f t="shared" si="2"/>
        <v>15</v>
      </c>
      <c r="J13" s="65">
        <f>VLOOKUP($A13,'Return Data'!$B$7:$R$2292,13,0)</f>
        <v>62.287799999999997</v>
      </c>
      <c r="K13" s="66">
        <f t="shared" si="3"/>
        <v>17</v>
      </c>
      <c r="L13" s="65">
        <f>VLOOKUP($A13,'Return Data'!$B$7:$R$2292,17,0)</f>
        <v>31.8872</v>
      </c>
      <c r="M13" s="66">
        <f t="shared" si="4"/>
        <v>10</v>
      </c>
      <c r="N13" s="65">
        <f>VLOOKUP($A13,'Return Data'!$B$7:$R$2292,14,0)</f>
        <v>23.811399999999999</v>
      </c>
      <c r="O13" s="66">
        <f t="shared" si="6"/>
        <v>5</v>
      </c>
      <c r="P13" s="65">
        <f>VLOOKUP($A13,'Return Data'!$B$7:$R$2292,15,0)</f>
        <v>16.728400000000001</v>
      </c>
      <c r="Q13" s="66">
        <f t="shared" si="7"/>
        <v>5</v>
      </c>
      <c r="R13" s="65">
        <f>VLOOKUP($A13,'Return Data'!$B$7:$R$2292,16,0)</f>
        <v>12.4085</v>
      </c>
      <c r="S13" s="67">
        <f t="shared" si="5"/>
        <v>27</v>
      </c>
    </row>
    <row r="14" spans="1:20" x14ac:dyDescent="0.3">
      <c r="A14" s="63" t="s">
        <v>910</v>
      </c>
      <c r="B14" s="64">
        <f>VLOOKUP($A14,'Return Data'!$B$7:$R$2292,3,0)</f>
        <v>44477</v>
      </c>
      <c r="C14" s="65">
        <f>VLOOKUP($A14,'Return Data'!$B$7:$R$2292,4,0)</f>
        <v>125.41330000000001</v>
      </c>
      <c r="D14" s="65">
        <f>VLOOKUP($A14,'Return Data'!$B$7:$R$2292,10,0)</f>
        <v>11.090999999999999</v>
      </c>
      <c r="E14" s="66">
        <f t="shared" si="0"/>
        <v>21</v>
      </c>
      <c r="F14" s="65">
        <f>VLOOKUP($A14,'Return Data'!$B$7:$R$2292,11,0)</f>
        <v>25.979800000000001</v>
      </c>
      <c r="G14" s="66">
        <f t="shared" si="1"/>
        <v>11</v>
      </c>
      <c r="H14" s="65">
        <f>VLOOKUP($A14,'Return Data'!$B$7:$R$2292,12,0)</f>
        <v>33.143500000000003</v>
      </c>
      <c r="I14" s="66">
        <f t="shared" si="2"/>
        <v>14</v>
      </c>
      <c r="J14" s="65">
        <f>VLOOKUP($A14,'Return Data'!$B$7:$R$2292,13,0)</f>
        <v>71.671099999999996</v>
      </c>
      <c r="K14" s="66">
        <f t="shared" si="3"/>
        <v>5</v>
      </c>
      <c r="L14" s="65">
        <f>VLOOKUP($A14,'Return Data'!$B$7:$R$2292,17,0)</f>
        <v>29.6693</v>
      </c>
      <c r="M14" s="66">
        <f t="shared" si="4"/>
        <v>17</v>
      </c>
      <c r="N14" s="65">
        <f>VLOOKUP($A14,'Return Data'!$B$7:$R$2292,14,0)</f>
        <v>20.214700000000001</v>
      </c>
      <c r="O14" s="66">
        <f t="shared" si="6"/>
        <v>20</v>
      </c>
      <c r="P14" s="65">
        <f>VLOOKUP($A14,'Return Data'!$B$7:$R$2292,15,0)</f>
        <v>13.1259</v>
      </c>
      <c r="Q14" s="66">
        <f t="shared" si="7"/>
        <v>21</v>
      </c>
      <c r="R14" s="65">
        <f>VLOOKUP($A14,'Return Data'!$B$7:$R$2292,16,0)</f>
        <v>16.442299999999999</v>
      </c>
      <c r="S14" s="67">
        <f t="shared" si="5"/>
        <v>15</v>
      </c>
    </row>
    <row r="15" spans="1:20" x14ac:dyDescent="0.3">
      <c r="A15" s="63" t="s">
        <v>2030</v>
      </c>
      <c r="B15" s="64">
        <f>VLOOKUP($A15,'Return Data'!$B$7:$R$2292,3,0)</f>
        <v>44477</v>
      </c>
      <c r="C15" s="65">
        <f>VLOOKUP($A15,'Return Data'!$B$7:$R$2292,4,0)</f>
        <v>255.603956550709</v>
      </c>
      <c r="D15" s="65">
        <f>VLOOKUP($A15,'Return Data'!$B$7:$R$2292,10,0)</f>
        <v>15.0768</v>
      </c>
      <c r="E15" s="66">
        <f t="shared" si="0"/>
        <v>9</v>
      </c>
      <c r="F15" s="65">
        <f>VLOOKUP($A15,'Return Data'!$B$7:$R$2292,11,0)</f>
        <v>27.642499999999998</v>
      </c>
      <c r="G15" s="66">
        <f t="shared" si="1"/>
        <v>5</v>
      </c>
      <c r="H15" s="65">
        <f>VLOOKUP($A15,'Return Data'!$B$7:$R$2292,12,0)</f>
        <v>40.502299999999998</v>
      </c>
      <c r="I15" s="66">
        <f t="shared" si="2"/>
        <v>3</v>
      </c>
      <c r="J15" s="65">
        <f>VLOOKUP($A15,'Return Data'!$B$7:$R$2292,13,0)</f>
        <v>75.837900000000005</v>
      </c>
      <c r="K15" s="66">
        <f t="shared" si="3"/>
        <v>2</v>
      </c>
      <c r="L15" s="65">
        <f>VLOOKUP($A15,'Return Data'!$B$7:$R$2292,17,0)</f>
        <v>33.405900000000003</v>
      </c>
      <c r="M15" s="66">
        <f t="shared" si="4"/>
        <v>7</v>
      </c>
      <c r="N15" s="65">
        <f>VLOOKUP($A15,'Return Data'!$B$7:$R$2292,14,0)</f>
        <v>22.983499999999999</v>
      </c>
      <c r="O15" s="66">
        <f t="shared" si="6"/>
        <v>13</v>
      </c>
      <c r="P15" s="65">
        <f>VLOOKUP($A15,'Return Data'!$B$7:$R$2292,15,0)</f>
        <v>15.411</v>
      </c>
      <c r="Q15" s="66">
        <f t="shared" si="7"/>
        <v>11</v>
      </c>
      <c r="R15" s="65">
        <f>VLOOKUP($A15,'Return Data'!$B$7:$R$2292,16,0)</f>
        <v>12.433999999999999</v>
      </c>
      <c r="S15" s="67">
        <f t="shared" si="5"/>
        <v>26</v>
      </c>
    </row>
    <row r="16" spans="1:20" x14ac:dyDescent="0.3">
      <c r="A16" s="63" t="s">
        <v>913</v>
      </c>
      <c r="B16" s="64">
        <f>VLOOKUP($A16,'Return Data'!$B$7:$R$2292,3,0)</f>
        <v>44477</v>
      </c>
      <c r="C16" s="65">
        <f>VLOOKUP($A16,'Return Data'!$B$7:$R$2292,4,0)</f>
        <v>16.4604</v>
      </c>
      <c r="D16" s="65">
        <f>VLOOKUP($A16,'Return Data'!$B$7:$R$2292,10,0)</f>
        <v>14.0288</v>
      </c>
      <c r="E16" s="66">
        <f t="shared" si="0"/>
        <v>10</v>
      </c>
      <c r="F16" s="65">
        <f>VLOOKUP($A16,'Return Data'!$B$7:$R$2292,11,0)</f>
        <v>25.575199999999999</v>
      </c>
      <c r="G16" s="66">
        <f t="shared" si="1"/>
        <v>14</v>
      </c>
      <c r="H16" s="65">
        <f>VLOOKUP($A16,'Return Data'!$B$7:$R$2292,12,0)</f>
        <v>31.397300000000001</v>
      </c>
      <c r="I16" s="66">
        <f t="shared" si="2"/>
        <v>20</v>
      </c>
      <c r="J16" s="65">
        <f>VLOOKUP($A16,'Return Data'!$B$7:$R$2292,13,0)</f>
        <v>62.425899999999999</v>
      </c>
      <c r="K16" s="66">
        <f t="shared" si="3"/>
        <v>16</v>
      </c>
      <c r="L16" s="65">
        <f>VLOOKUP($A16,'Return Data'!$B$7:$R$2292,17,0)</f>
        <v>30.8568</v>
      </c>
      <c r="M16" s="66">
        <f t="shared" si="4"/>
        <v>13</v>
      </c>
      <c r="N16" s="65"/>
      <c r="O16" s="66"/>
      <c r="P16" s="65"/>
      <c r="Q16" s="66"/>
      <c r="R16" s="65">
        <f>VLOOKUP($A16,'Return Data'!$B$7:$R$2292,16,0)</f>
        <v>21.732399999999998</v>
      </c>
      <c r="S16" s="67">
        <f t="shared" si="5"/>
        <v>7</v>
      </c>
    </row>
    <row r="17" spans="1:19" x14ac:dyDescent="0.3">
      <c r="A17" s="63" t="s">
        <v>914</v>
      </c>
      <c r="B17" s="64">
        <f>VLOOKUP($A17,'Return Data'!$B$7:$R$2292,3,0)</f>
        <v>44477</v>
      </c>
      <c r="C17" s="65">
        <f>VLOOKUP($A17,'Return Data'!$B$7:$R$2292,4,0)</f>
        <v>541.59</v>
      </c>
      <c r="D17" s="65">
        <f>VLOOKUP($A17,'Return Data'!$B$7:$R$2292,10,0)</f>
        <v>18.245899999999999</v>
      </c>
      <c r="E17" s="66">
        <f t="shared" si="0"/>
        <v>1</v>
      </c>
      <c r="F17" s="65">
        <f>VLOOKUP($A17,'Return Data'!$B$7:$R$2292,11,0)</f>
        <v>29.591799999999999</v>
      </c>
      <c r="G17" s="66">
        <f t="shared" si="1"/>
        <v>3</v>
      </c>
      <c r="H17" s="65">
        <f>VLOOKUP($A17,'Return Data'!$B$7:$R$2292,12,0)</f>
        <v>39.786799999999999</v>
      </c>
      <c r="I17" s="66">
        <f t="shared" si="2"/>
        <v>4</v>
      </c>
      <c r="J17" s="65">
        <f>VLOOKUP($A17,'Return Data'!$B$7:$R$2292,13,0)</f>
        <v>77.879599999999996</v>
      </c>
      <c r="K17" s="66">
        <f t="shared" si="3"/>
        <v>1</v>
      </c>
      <c r="L17" s="65">
        <f>VLOOKUP($A17,'Return Data'!$B$7:$R$2292,17,0)</f>
        <v>32.7545</v>
      </c>
      <c r="M17" s="66">
        <f t="shared" si="4"/>
        <v>9</v>
      </c>
      <c r="N17" s="65">
        <f>VLOOKUP($A17,'Return Data'!$B$7:$R$2292,14,0)</f>
        <v>22.244299999999999</v>
      </c>
      <c r="O17" s="66">
        <f t="shared" si="6"/>
        <v>15</v>
      </c>
      <c r="P17" s="65">
        <f>VLOOKUP($A17,'Return Data'!$B$7:$R$2292,15,0)</f>
        <v>15.0444</v>
      </c>
      <c r="Q17" s="66">
        <f t="shared" si="7"/>
        <v>13</v>
      </c>
      <c r="R17" s="65">
        <f>VLOOKUP($A17,'Return Data'!$B$7:$R$2292,16,0)</f>
        <v>18.7178</v>
      </c>
      <c r="S17" s="67">
        <f t="shared" si="5"/>
        <v>9</v>
      </c>
    </row>
    <row r="18" spans="1:19" x14ac:dyDescent="0.3">
      <c r="A18" s="63" t="s">
        <v>917</v>
      </c>
      <c r="B18" s="64">
        <f>VLOOKUP($A18,'Return Data'!$B$7:$R$2292,3,0)</f>
        <v>44477</v>
      </c>
      <c r="C18" s="65">
        <f>VLOOKUP($A18,'Return Data'!$B$7:$R$2292,4,0)</f>
        <v>70.39</v>
      </c>
      <c r="D18" s="65">
        <f>VLOOKUP($A18,'Return Data'!$B$7:$R$2292,10,0)</f>
        <v>10.745799999999999</v>
      </c>
      <c r="E18" s="66">
        <f t="shared" si="0"/>
        <v>23</v>
      </c>
      <c r="F18" s="65">
        <f>VLOOKUP($A18,'Return Data'!$B$7:$R$2292,11,0)</f>
        <v>22.226099999999999</v>
      </c>
      <c r="G18" s="66">
        <f t="shared" si="1"/>
        <v>22</v>
      </c>
      <c r="H18" s="65">
        <f>VLOOKUP($A18,'Return Data'!$B$7:$R$2292,12,0)</f>
        <v>30.231300000000001</v>
      </c>
      <c r="I18" s="66">
        <f t="shared" si="2"/>
        <v>22</v>
      </c>
      <c r="J18" s="65">
        <f>VLOOKUP($A18,'Return Data'!$B$7:$R$2292,13,0)</f>
        <v>58.7864</v>
      </c>
      <c r="K18" s="66">
        <f t="shared" si="3"/>
        <v>21</v>
      </c>
      <c r="L18" s="65">
        <f>VLOOKUP($A18,'Return Data'!$B$7:$R$2292,17,0)</f>
        <v>29.137499999999999</v>
      </c>
      <c r="M18" s="66">
        <f t="shared" si="4"/>
        <v>18</v>
      </c>
      <c r="N18" s="65">
        <f>VLOOKUP($A18,'Return Data'!$B$7:$R$2292,14,0)</f>
        <v>19.9849</v>
      </c>
      <c r="O18" s="66">
        <f t="shared" si="6"/>
        <v>21</v>
      </c>
      <c r="P18" s="65">
        <f>VLOOKUP($A18,'Return Data'!$B$7:$R$2292,15,0)</f>
        <v>14.1531</v>
      </c>
      <c r="Q18" s="66">
        <f t="shared" si="7"/>
        <v>17</v>
      </c>
      <c r="R18" s="65">
        <f>VLOOKUP($A18,'Return Data'!$B$7:$R$2292,16,0)</f>
        <v>12.8224</v>
      </c>
      <c r="S18" s="67">
        <f t="shared" si="5"/>
        <v>23</v>
      </c>
    </row>
    <row r="19" spans="1:19" x14ac:dyDescent="0.3">
      <c r="A19" s="63" t="s">
        <v>918</v>
      </c>
      <c r="B19" s="64">
        <f>VLOOKUP($A19,'Return Data'!$B$7:$R$2292,3,0)</f>
        <v>44477</v>
      </c>
      <c r="C19" s="65">
        <f>VLOOKUP($A19,'Return Data'!$B$7:$R$2292,4,0)</f>
        <v>53.65</v>
      </c>
      <c r="D19" s="65">
        <f>VLOOKUP($A19,'Return Data'!$B$7:$R$2292,10,0)</f>
        <v>11.1456</v>
      </c>
      <c r="E19" s="66">
        <f t="shared" si="0"/>
        <v>20</v>
      </c>
      <c r="F19" s="65">
        <f>VLOOKUP($A19,'Return Data'!$B$7:$R$2292,11,0)</f>
        <v>21.6829</v>
      </c>
      <c r="G19" s="66">
        <f t="shared" si="1"/>
        <v>24</v>
      </c>
      <c r="H19" s="65">
        <f>VLOOKUP($A19,'Return Data'!$B$7:$R$2292,12,0)</f>
        <v>25.7913</v>
      </c>
      <c r="I19" s="66">
        <f t="shared" si="2"/>
        <v>26</v>
      </c>
      <c r="J19" s="65">
        <f>VLOOKUP($A19,'Return Data'!$B$7:$R$2292,13,0)</f>
        <v>49.359699999999997</v>
      </c>
      <c r="K19" s="66">
        <f t="shared" si="3"/>
        <v>26</v>
      </c>
      <c r="L19" s="65">
        <f>VLOOKUP($A19,'Return Data'!$B$7:$R$2292,17,0)</f>
        <v>26.149899999999999</v>
      </c>
      <c r="M19" s="66">
        <f t="shared" si="4"/>
        <v>24</v>
      </c>
      <c r="N19" s="65">
        <f>VLOOKUP($A19,'Return Data'!$B$7:$R$2292,14,0)</f>
        <v>20.759</v>
      </c>
      <c r="O19" s="66">
        <f t="shared" si="6"/>
        <v>19</v>
      </c>
      <c r="P19" s="65">
        <f>VLOOKUP($A19,'Return Data'!$B$7:$R$2292,15,0)</f>
        <v>16.194099999999999</v>
      </c>
      <c r="Q19" s="66">
        <f t="shared" si="7"/>
        <v>6</v>
      </c>
      <c r="R19" s="65">
        <f>VLOOKUP($A19,'Return Data'!$B$7:$R$2292,16,0)</f>
        <v>12.5816</v>
      </c>
      <c r="S19" s="67">
        <f t="shared" si="5"/>
        <v>24</v>
      </c>
    </row>
    <row r="20" spans="1:19" x14ac:dyDescent="0.3">
      <c r="A20" s="63" t="s">
        <v>920</v>
      </c>
      <c r="B20" s="64">
        <f>VLOOKUP($A20,'Return Data'!$B$7:$R$2292,3,0)</f>
        <v>44477</v>
      </c>
      <c r="C20" s="65">
        <f>VLOOKUP($A20,'Return Data'!$B$7:$R$2292,4,0)</f>
        <v>197.30600000000001</v>
      </c>
      <c r="D20" s="65">
        <f>VLOOKUP($A20,'Return Data'!$B$7:$R$2292,10,0)</f>
        <v>9.8054000000000006</v>
      </c>
      <c r="E20" s="66">
        <f t="shared" si="0"/>
        <v>26</v>
      </c>
      <c r="F20" s="65">
        <f>VLOOKUP($A20,'Return Data'!$B$7:$R$2292,11,0)</f>
        <v>18.130299999999998</v>
      </c>
      <c r="G20" s="66">
        <f t="shared" si="1"/>
        <v>27</v>
      </c>
      <c r="H20" s="65">
        <f>VLOOKUP($A20,'Return Data'!$B$7:$R$2292,12,0)</f>
        <v>26.5991</v>
      </c>
      <c r="I20" s="66">
        <f t="shared" si="2"/>
        <v>25</v>
      </c>
      <c r="J20" s="65">
        <f>VLOOKUP($A20,'Return Data'!$B$7:$R$2292,13,0)</f>
        <v>53.662700000000001</v>
      </c>
      <c r="K20" s="66">
        <f t="shared" si="3"/>
        <v>25</v>
      </c>
      <c r="L20" s="65">
        <f>VLOOKUP($A20,'Return Data'!$B$7:$R$2292,17,0)</f>
        <v>30.846900000000002</v>
      </c>
      <c r="M20" s="66">
        <f t="shared" si="4"/>
        <v>14</v>
      </c>
      <c r="N20" s="65">
        <f>VLOOKUP($A20,'Return Data'!$B$7:$R$2292,14,0)</f>
        <v>23.740600000000001</v>
      </c>
      <c r="O20" s="66">
        <f t="shared" si="6"/>
        <v>8</v>
      </c>
      <c r="P20" s="65">
        <f>VLOOKUP($A20,'Return Data'!$B$7:$R$2292,15,0)</f>
        <v>15.6287</v>
      </c>
      <c r="Q20" s="66">
        <f t="shared" si="7"/>
        <v>9</v>
      </c>
      <c r="R20" s="65">
        <f>VLOOKUP($A20,'Return Data'!$B$7:$R$2292,16,0)</f>
        <v>19.064299999999999</v>
      </c>
      <c r="S20" s="67">
        <f t="shared" si="5"/>
        <v>8</v>
      </c>
    </row>
    <row r="21" spans="1:19" x14ac:dyDescent="0.3">
      <c r="A21" s="63" t="s">
        <v>923</v>
      </c>
      <c r="B21" s="64">
        <f>VLOOKUP($A21,'Return Data'!$B$7:$R$2292,3,0)</f>
        <v>44477</v>
      </c>
      <c r="C21" s="65">
        <f>VLOOKUP($A21,'Return Data'!$B$7:$R$2292,4,0)</f>
        <v>71.765000000000001</v>
      </c>
      <c r="D21" s="65">
        <f>VLOOKUP($A21,'Return Data'!$B$7:$R$2292,10,0)</f>
        <v>13.4015</v>
      </c>
      <c r="E21" s="66">
        <f t="shared" si="0"/>
        <v>15</v>
      </c>
      <c r="F21" s="65">
        <f>VLOOKUP($A21,'Return Data'!$B$7:$R$2292,11,0)</f>
        <v>22.055499999999999</v>
      </c>
      <c r="G21" s="66">
        <f t="shared" si="1"/>
        <v>23</v>
      </c>
      <c r="H21" s="65">
        <f>VLOOKUP($A21,'Return Data'!$B$7:$R$2292,12,0)</f>
        <v>24.111499999999999</v>
      </c>
      <c r="I21" s="66">
        <f t="shared" si="2"/>
        <v>27</v>
      </c>
      <c r="J21" s="65">
        <f>VLOOKUP($A21,'Return Data'!$B$7:$R$2292,13,0)</f>
        <v>45.721699999999998</v>
      </c>
      <c r="K21" s="66">
        <f t="shared" si="3"/>
        <v>27</v>
      </c>
      <c r="L21" s="65">
        <f>VLOOKUP($A21,'Return Data'!$B$7:$R$2292,17,0)</f>
        <v>26.702000000000002</v>
      </c>
      <c r="M21" s="66">
        <f t="shared" si="4"/>
        <v>23</v>
      </c>
      <c r="N21" s="65">
        <f>VLOOKUP($A21,'Return Data'!$B$7:$R$2292,14,0)</f>
        <v>18.247299999999999</v>
      </c>
      <c r="O21" s="66">
        <f t="shared" si="6"/>
        <v>22</v>
      </c>
      <c r="P21" s="65">
        <f>VLOOKUP($A21,'Return Data'!$B$7:$R$2292,15,0)</f>
        <v>13.2118</v>
      </c>
      <c r="Q21" s="66">
        <f t="shared" si="7"/>
        <v>20</v>
      </c>
      <c r="R21" s="65">
        <f>VLOOKUP($A21,'Return Data'!$B$7:$R$2292,16,0)</f>
        <v>13.6602</v>
      </c>
      <c r="S21" s="67">
        <f t="shared" si="5"/>
        <v>19</v>
      </c>
    </row>
    <row r="22" spans="1:19" x14ac:dyDescent="0.3">
      <c r="A22" s="63" t="s">
        <v>925</v>
      </c>
      <c r="B22" s="64">
        <f>VLOOKUP($A22,'Return Data'!$B$7:$R$2292,3,0)</f>
        <v>44477</v>
      </c>
      <c r="C22" s="65">
        <f>VLOOKUP($A22,'Return Data'!$B$7:$R$2292,4,0)</f>
        <v>24.913799999999998</v>
      </c>
      <c r="D22" s="65">
        <f>VLOOKUP($A22,'Return Data'!$B$7:$R$2292,10,0)</f>
        <v>15.239800000000001</v>
      </c>
      <c r="E22" s="66">
        <f t="shared" si="0"/>
        <v>8</v>
      </c>
      <c r="F22" s="65">
        <f>VLOOKUP($A22,'Return Data'!$B$7:$R$2292,11,0)</f>
        <v>26.144500000000001</v>
      </c>
      <c r="G22" s="66">
        <f t="shared" si="1"/>
        <v>10</v>
      </c>
      <c r="H22" s="65">
        <f>VLOOKUP($A22,'Return Data'!$B$7:$R$2292,12,0)</f>
        <v>31.580300000000001</v>
      </c>
      <c r="I22" s="66">
        <f t="shared" si="2"/>
        <v>18</v>
      </c>
      <c r="J22" s="65">
        <f>VLOOKUP($A22,'Return Data'!$B$7:$R$2292,13,0)</f>
        <v>58.446399999999997</v>
      </c>
      <c r="K22" s="66">
        <f t="shared" si="3"/>
        <v>22</v>
      </c>
      <c r="L22" s="65">
        <f>VLOOKUP($A22,'Return Data'!$B$7:$R$2292,17,0)</f>
        <v>28.786999999999999</v>
      </c>
      <c r="M22" s="66">
        <f t="shared" si="4"/>
        <v>19</v>
      </c>
      <c r="N22" s="65">
        <f>VLOOKUP($A22,'Return Data'!$B$7:$R$2292,14,0)</f>
        <v>23.691199999999998</v>
      </c>
      <c r="O22" s="66">
        <f t="shared" si="6"/>
        <v>9</v>
      </c>
      <c r="P22" s="65">
        <f>VLOOKUP($A22,'Return Data'!$B$7:$R$2292,15,0)</f>
        <v>15.9</v>
      </c>
      <c r="Q22" s="66">
        <f t="shared" si="7"/>
        <v>7</v>
      </c>
      <c r="R22" s="65">
        <f>VLOOKUP($A22,'Return Data'!$B$7:$R$2292,16,0)</f>
        <v>14.7804</v>
      </c>
      <c r="S22" s="67">
        <f t="shared" si="5"/>
        <v>17</v>
      </c>
    </row>
    <row r="23" spans="1:19" x14ac:dyDescent="0.3">
      <c r="A23" s="63" t="s">
        <v>927</v>
      </c>
      <c r="B23" s="64">
        <f>VLOOKUP($A23,'Return Data'!$B$7:$R$2292,3,0)</f>
        <v>44477</v>
      </c>
      <c r="C23" s="65">
        <f>VLOOKUP($A23,'Return Data'!$B$7:$R$2292,4,0)</f>
        <v>17.220300000000002</v>
      </c>
      <c r="D23" s="65">
        <f>VLOOKUP($A23,'Return Data'!$B$7:$R$2292,10,0)</f>
        <v>16.303100000000001</v>
      </c>
      <c r="E23" s="66">
        <f t="shared" si="0"/>
        <v>4</v>
      </c>
      <c r="F23" s="65">
        <f>VLOOKUP($A23,'Return Data'!$B$7:$R$2292,11,0)</f>
        <v>29.217500000000001</v>
      </c>
      <c r="G23" s="66">
        <f t="shared" si="1"/>
        <v>4</v>
      </c>
      <c r="H23" s="65">
        <f>VLOOKUP($A23,'Return Data'!$B$7:$R$2292,12,0)</f>
        <v>40.838299999999997</v>
      </c>
      <c r="I23" s="66">
        <f t="shared" si="2"/>
        <v>2</v>
      </c>
      <c r="J23" s="65">
        <f>VLOOKUP($A23,'Return Data'!$B$7:$R$2292,13,0)</f>
        <v>71.192999999999998</v>
      </c>
      <c r="K23" s="66">
        <f t="shared" si="3"/>
        <v>6</v>
      </c>
      <c r="L23" s="65"/>
      <c r="M23" s="66"/>
      <c r="N23" s="65"/>
      <c r="O23" s="66"/>
      <c r="P23" s="65"/>
      <c r="Q23" s="66"/>
      <c r="R23" s="65">
        <f>VLOOKUP($A23,'Return Data'!$B$7:$R$2292,16,0)</f>
        <v>35.817300000000003</v>
      </c>
      <c r="S23" s="67">
        <f t="shared" si="5"/>
        <v>1</v>
      </c>
    </row>
    <row r="24" spans="1:19" x14ac:dyDescent="0.3">
      <c r="A24" s="63" t="s">
        <v>929</v>
      </c>
      <c r="B24" s="64">
        <f>VLOOKUP($A24,'Return Data'!$B$7:$R$2292,3,0)</f>
        <v>44477</v>
      </c>
      <c r="C24" s="65">
        <f>VLOOKUP($A24,'Return Data'!$B$7:$R$2292,4,0)</f>
        <v>100.31</v>
      </c>
      <c r="D24" s="65">
        <f>VLOOKUP($A24,'Return Data'!$B$7:$R$2292,10,0)</f>
        <v>13.7921</v>
      </c>
      <c r="E24" s="66">
        <f t="shared" si="0"/>
        <v>13</v>
      </c>
      <c r="F24" s="65">
        <f>VLOOKUP($A24,'Return Data'!$B$7:$R$2292,11,0)</f>
        <v>25.779</v>
      </c>
      <c r="G24" s="66">
        <f t="shared" si="1"/>
        <v>12</v>
      </c>
      <c r="H24" s="65">
        <f>VLOOKUP($A24,'Return Data'!$B$7:$R$2292,12,0)</f>
        <v>36.242600000000003</v>
      </c>
      <c r="I24" s="66">
        <f t="shared" si="2"/>
        <v>6</v>
      </c>
      <c r="J24" s="65">
        <f>VLOOKUP($A24,'Return Data'!$B$7:$R$2292,13,0)</f>
        <v>68.608099999999993</v>
      </c>
      <c r="K24" s="66">
        <f t="shared" si="3"/>
        <v>8</v>
      </c>
      <c r="L24" s="65">
        <f>VLOOKUP($A24,'Return Data'!$B$7:$R$2292,17,0)</f>
        <v>39.459699999999998</v>
      </c>
      <c r="M24" s="66">
        <f t="shared" si="4"/>
        <v>1</v>
      </c>
      <c r="N24" s="65">
        <f>VLOOKUP($A24,'Return Data'!$B$7:$R$2292,14,0)</f>
        <v>30.0246</v>
      </c>
      <c r="O24" s="66">
        <f t="shared" si="6"/>
        <v>1</v>
      </c>
      <c r="P24" s="65">
        <f>VLOOKUP($A24,'Return Data'!$B$7:$R$2292,15,0)</f>
        <v>20.840699999999998</v>
      </c>
      <c r="Q24" s="66">
        <f t="shared" si="7"/>
        <v>1</v>
      </c>
      <c r="R24" s="65">
        <f>VLOOKUP($A24,'Return Data'!$B$7:$R$2292,16,0)</f>
        <v>22.729500000000002</v>
      </c>
      <c r="S24" s="67">
        <f t="shared" si="5"/>
        <v>6</v>
      </c>
    </row>
    <row r="25" spans="1:19" x14ac:dyDescent="0.3">
      <c r="A25" s="63" t="s">
        <v>931</v>
      </c>
      <c r="B25" s="64">
        <f>VLOOKUP($A25,'Return Data'!$B$7:$R$2292,3,0)</f>
        <v>44477</v>
      </c>
      <c r="C25" s="65">
        <f>VLOOKUP($A25,'Return Data'!$B$7:$R$2292,4,0)</f>
        <v>16.653500000000001</v>
      </c>
      <c r="D25" s="65">
        <f>VLOOKUP($A25,'Return Data'!$B$7:$R$2292,10,0)</f>
        <v>11.539400000000001</v>
      </c>
      <c r="E25" s="66">
        <f t="shared" si="0"/>
        <v>19</v>
      </c>
      <c r="F25" s="65">
        <f>VLOOKUP($A25,'Return Data'!$B$7:$R$2292,11,0)</f>
        <v>24.164000000000001</v>
      </c>
      <c r="G25" s="66">
        <f t="shared" si="1"/>
        <v>19</v>
      </c>
      <c r="H25" s="65">
        <f>VLOOKUP($A25,'Return Data'!$B$7:$R$2292,12,0)</f>
        <v>33.177900000000001</v>
      </c>
      <c r="I25" s="66">
        <f t="shared" si="2"/>
        <v>13</v>
      </c>
      <c r="J25" s="65">
        <f>VLOOKUP($A25,'Return Data'!$B$7:$R$2292,13,0)</f>
        <v>67.430800000000005</v>
      </c>
      <c r="K25" s="66">
        <f t="shared" si="3"/>
        <v>9</v>
      </c>
      <c r="L25" s="65"/>
      <c r="M25" s="66"/>
      <c r="N25" s="65"/>
      <c r="O25" s="66"/>
      <c r="P25" s="65"/>
      <c r="Q25" s="66"/>
      <c r="R25" s="65">
        <f>VLOOKUP($A25,'Return Data'!$B$7:$R$2292,16,0)</f>
        <v>29.413599999999999</v>
      </c>
      <c r="S25" s="67">
        <f t="shared" si="5"/>
        <v>4</v>
      </c>
    </row>
    <row r="26" spans="1:19" x14ac:dyDescent="0.3">
      <c r="A26" s="63" t="s">
        <v>2018</v>
      </c>
      <c r="B26" s="64">
        <f>VLOOKUP($A26,'Return Data'!$B$7:$R$2292,3,0)</f>
        <v>44477</v>
      </c>
      <c r="C26" s="65">
        <f>VLOOKUP($A26,'Return Data'!$B$7:$R$2292,4,0)</f>
        <v>24.518599999999999</v>
      </c>
      <c r="D26" s="65">
        <f>VLOOKUP($A26,'Return Data'!$B$7:$R$2292,10,0)</f>
        <v>15.4039</v>
      </c>
      <c r="E26" s="66">
        <f t="shared" si="0"/>
        <v>7</v>
      </c>
      <c r="F26" s="65">
        <f>VLOOKUP($A26,'Return Data'!$B$7:$R$2292,11,0)</f>
        <v>24.545200000000001</v>
      </c>
      <c r="G26" s="66">
        <f t="shared" si="1"/>
        <v>18</v>
      </c>
      <c r="H26" s="65">
        <f>VLOOKUP($A26,'Return Data'!$B$7:$R$2292,12,0)</f>
        <v>35.640999999999998</v>
      </c>
      <c r="I26" s="66">
        <f t="shared" si="2"/>
        <v>7</v>
      </c>
      <c r="J26" s="65">
        <f>VLOOKUP($A26,'Return Data'!$B$7:$R$2292,13,0)</f>
        <v>64.393299999999996</v>
      </c>
      <c r="K26" s="66">
        <f t="shared" si="3"/>
        <v>14</v>
      </c>
      <c r="L26" s="65">
        <f>VLOOKUP($A26,'Return Data'!$B$7:$R$2292,17,0)</f>
        <v>28.1739</v>
      </c>
      <c r="M26" s="66">
        <f t="shared" si="4"/>
        <v>21</v>
      </c>
      <c r="N26" s="65">
        <f>VLOOKUP($A26,'Return Data'!$B$7:$R$2292,14,0)</f>
        <v>23.1295</v>
      </c>
      <c r="O26" s="66">
        <f t="shared" si="6"/>
        <v>12</v>
      </c>
      <c r="P26" s="65">
        <f>VLOOKUP($A26,'Return Data'!$B$7:$R$2292,15,0)</f>
        <v>14.551</v>
      </c>
      <c r="Q26" s="66">
        <f t="shared" si="7"/>
        <v>15</v>
      </c>
      <c r="R26" s="65">
        <f>VLOOKUP($A26,'Return Data'!$B$7:$R$2292,16,0)</f>
        <v>16.595500000000001</v>
      </c>
      <c r="S26" s="67">
        <f t="shared" si="5"/>
        <v>14</v>
      </c>
    </row>
    <row r="27" spans="1:19" x14ac:dyDescent="0.3">
      <c r="A27" s="63" t="s">
        <v>932</v>
      </c>
      <c r="B27" s="64">
        <f>VLOOKUP($A27,'Return Data'!$B$7:$R$2292,3,0)</f>
        <v>44477</v>
      </c>
      <c r="C27" s="65">
        <f>VLOOKUP($A27,'Return Data'!$B$7:$R$2292,4,0)</f>
        <v>851.46810000000005</v>
      </c>
      <c r="D27" s="65">
        <f>VLOOKUP($A27,'Return Data'!$B$7:$R$2292,10,0)</f>
        <v>15.514699999999999</v>
      </c>
      <c r="E27" s="66">
        <f t="shared" si="0"/>
        <v>6</v>
      </c>
      <c r="F27" s="65">
        <f>VLOOKUP($A27,'Return Data'!$B$7:$R$2292,11,0)</f>
        <v>25.580500000000001</v>
      </c>
      <c r="G27" s="66">
        <f t="shared" si="1"/>
        <v>13</v>
      </c>
      <c r="H27" s="65">
        <f>VLOOKUP($A27,'Return Data'!$B$7:$R$2292,12,0)</f>
        <v>32.008800000000001</v>
      </c>
      <c r="I27" s="66">
        <f t="shared" si="2"/>
        <v>16</v>
      </c>
      <c r="J27" s="65">
        <f>VLOOKUP($A27,'Return Data'!$B$7:$R$2292,13,0)</f>
        <v>65.104399999999998</v>
      </c>
      <c r="K27" s="66">
        <f t="shared" si="3"/>
        <v>13</v>
      </c>
      <c r="L27" s="65">
        <f>VLOOKUP($A27,'Return Data'!$B$7:$R$2292,17,0)</f>
        <v>31.015499999999999</v>
      </c>
      <c r="M27" s="66">
        <f t="shared" si="4"/>
        <v>12</v>
      </c>
      <c r="N27" s="65">
        <f>VLOOKUP($A27,'Return Data'!$B$7:$R$2292,14,0)</f>
        <v>21.277100000000001</v>
      </c>
      <c r="O27" s="66">
        <f t="shared" si="6"/>
        <v>17</v>
      </c>
      <c r="P27" s="65">
        <f>VLOOKUP($A27,'Return Data'!$B$7:$R$2292,15,0)</f>
        <v>12.833399999999999</v>
      </c>
      <c r="Q27" s="66">
        <f t="shared" si="7"/>
        <v>22</v>
      </c>
      <c r="R27" s="65">
        <f>VLOOKUP($A27,'Return Data'!$B$7:$R$2292,16,0)</f>
        <v>18.6267</v>
      </c>
      <c r="S27" s="67">
        <f t="shared" si="5"/>
        <v>10</v>
      </c>
    </row>
    <row r="28" spans="1:19" x14ac:dyDescent="0.3">
      <c r="A28" s="63" t="s">
        <v>934</v>
      </c>
      <c r="B28" s="64">
        <f>VLOOKUP($A28,'Return Data'!$B$7:$R$2292,3,0)</f>
        <v>44477</v>
      </c>
      <c r="C28" s="65">
        <f>VLOOKUP($A28,'Return Data'!$B$7:$R$2292,4,0)</f>
        <v>184.76</v>
      </c>
      <c r="D28" s="65">
        <f>VLOOKUP($A28,'Return Data'!$B$7:$R$2292,10,0)</f>
        <v>13.873699999999999</v>
      </c>
      <c r="E28" s="66">
        <f t="shared" si="0"/>
        <v>11</v>
      </c>
      <c r="F28" s="65">
        <f>VLOOKUP($A28,'Return Data'!$B$7:$R$2292,11,0)</f>
        <v>26.366199999999999</v>
      </c>
      <c r="G28" s="66">
        <f t="shared" si="1"/>
        <v>9</v>
      </c>
      <c r="H28" s="65">
        <f>VLOOKUP($A28,'Return Data'!$B$7:$R$2292,12,0)</f>
        <v>34.3611</v>
      </c>
      <c r="I28" s="66">
        <f t="shared" si="2"/>
        <v>10</v>
      </c>
      <c r="J28" s="65">
        <f>VLOOKUP($A28,'Return Data'!$B$7:$R$2292,13,0)</f>
        <v>67.128</v>
      </c>
      <c r="K28" s="66">
        <f t="shared" si="3"/>
        <v>10</v>
      </c>
      <c r="L28" s="65">
        <f>VLOOKUP($A28,'Return Data'!$B$7:$R$2292,17,0)</f>
        <v>36.584299999999999</v>
      </c>
      <c r="M28" s="66">
        <f t="shared" si="4"/>
        <v>5</v>
      </c>
      <c r="N28" s="65">
        <f>VLOOKUP($A28,'Return Data'!$B$7:$R$2292,14,0)</f>
        <v>25.189599999999999</v>
      </c>
      <c r="O28" s="66">
        <f t="shared" si="6"/>
        <v>3</v>
      </c>
      <c r="P28" s="65">
        <f>VLOOKUP($A28,'Return Data'!$B$7:$R$2292,15,0)</f>
        <v>16.969100000000001</v>
      </c>
      <c r="Q28" s="66">
        <f t="shared" si="7"/>
        <v>4</v>
      </c>
      <c r="R28" s="65">
        <f>VLOOKUP($A28,'Return Data'!$B$7:$R$2292,16,0)</f>
        <v>25.340900000000001</v>
      </c>
      <c r="S28" s="67">
        <f t="shared" si="5"/>
        <v>5</v>
      </c>
    </row>
    <row r="29" spans="1:19" x14ac:dyDescent="0.3">
      <c r="A29" s="63" t="s">
        <v>936</v>
      </c>
      <c r="B29" s="64">
        <f>VLOOKUP($A29,'Return Data'!$B$7:$R$2292,3,0)</f>
        <v>44477</v>
      </c>
      <c r="C29" s="65">
        <f>VLOOKUP($A29,'Return Data'!$B$7:$R$2292,4,0)</f>
        <v>65.575100000000006</v>
      </c>
      <c r="D29" s="65">
        <f>VLOOKUP($A29,'Return Data'!$B$7:$R$2292,10,0)</f>
        <v>11.8729</v>
      </c>
      <c r="E29" s="66">
        <f t="shared" si="0"/>
        <v>18</v>
      </c>
      <c r="F29" s="65">
        <f>VLOOKUP($A29,'Return Data'!$B$7:$R$2292,11,0)</f>
        <v>21.052700000000002</v>
      </c>
      <c r="G29" s="66">
        <f t="shared" si="1"/>
        <v>25</v>
      </c>
      <c r="H29" s="65">
        <f>VLOOKUP($A29,'Return Data'!$B$7:$R$2292,12,0)</f>
        <v>28.4678</v>
      </c>
      <c r="I29" s="66">
        <f t="shared" si="2"/>
        <v>23</v>
      </c>
      <c r="J29" s="65">
        <f>VLOOKUP($A29,'Return Data'!$B$7:$R$2292,13,0)</f>
        <v>61.929000000000002</v>
      </c>
      <c r="K29" s="66">
        <f t="shared" si="3"/>
        <v>19</v>
      </c>
      <c r="L29" s="65">
        <f>VLOOKUP($A29,'Return Data'!$B$7:$R$2292,17,0)</f>
        <v>36.654200000000003</v>
      </c>
      <c r="M29" s="66">
        <f t="shared" si="4"/>
        <v>4</v>
      </c>
      <c r="N29" s="65">
        <f>VLOOKUP($A29,'Return Data'!$B$7:$R$2292,14,0)</f>
        <v>23.6585</v>
      </c>
      <c r="O29" s="66">
        <f t="shared" si="6"/>
        <v>10</v>
      </c>
      <c r="P29" s="65">
        <f>VLOOKUP($A29,'Return Data'!$B$7:$R$2292,15,0)</f>
        <v>15.7097</v>
      </c>
      <c r="Q29" s="66">
        <f t="shared" si="7"/>
        <v>8</v>
      </c>
      <c r="R29" s="65">
        <f>VLOOKUP($A29,'Return Data'!$B$7:$R$2292,16,0)</f>
        <v>13.514799999999999</v>
      </c>
      <c r="S29" s="67">
        <f t="shared" si="5"/>
        <v>20</v>
      </c>
    </row>
    <row r="30" spans="1:19" x14ac:dyDescent="0.3">
      <c r="A30" s="63" t="s">
        <v>1905</v>
      </c>
      <c r="B30" s="64">
        <f>VLOOKUP($A30,'Return Data'!$B$7:$R$2292,3,0)</f>
        <v>44477</v>
      </c>
      <c r="C30" s="65">
        <f>VLOOKUP($A30,'Return Data'!$B$7:$R$2292,4,0)</f>
        <v>538.11260465135797</v>
      </c>
      <c r="D30" s="65">
        <f>VLOOKUP($A30,'Return Data'!$B$7:$R$2292,10,0)</f>
        <v>8.8535000000000004</v>
      </c>
      <c r="E30" s="66">
        <f t="shared" si="0"/>
        <v>27</v>
      </c>
      <c r="F30" s="65">
        <f>VLOOKUP($A30,'Return Data'!$B$7:$R$2292,11,0)</f>
        <v>25.499099999999999</v>
      </c>
      <c r="G30" s="66">
        <f t="shared" si="1"/>
        <v>15</v>
      </c>
      <c r="H30" s="65">
        <f>VLOOKUP($A30,'Return Data'!$B$7:$R$2292,12,0)</f>
        <v>31.509799999999998</v>
      </c>
      <c r="I30" s="66">
        <f t="shared" si="2"/>
        <v>19</v>
      </c>
      <c r="J30" s="65">
        <f>VLOOKUP($A30,'Return Data'!$B$7:$R$2292,13,0)</f>
        <v>66.276200000000003</v>
      </c>
      <c r="K30" s="66">
        <f t="shared" si="3"/>
        <v>11</v>
      </c>
      <c r="L30" s="65">
        <f>VLOOKUP($A30,'Return Data'!$B$7:$R$2292,17,0)</f>
        <v>31.5701</v>
      </c>
      <c r="M30" s="66">
        <f t="shared" si="4"/>
        <v>11</v>
      </c>
      <c r="N30" s="65">
        <f>VLOOKUP($A30,'Return Data'!$B$7:$R$2292,14,0)</f>
        <v>22.5914</v>
      </c>
      <c r="O30" s="66">
        <f t="shared" si="6"/>
        <v>14</v>
      </c>
      <c r="P30" s="65">
        <f>VLOOKUP($A30,'Return Data'!$B$7:$R$2292,15,0)</f>
        <v>15.242000000000001</v>
      </c>
      <c r="Q30" s="66">
        <f t="shared" si="7"/>
        <v>12</v>
      </c>
      <c r="R30" s="65">
        <f>VLOOKUP($A30,'Return Data'!$B$7:$R$2292,16,0)</f>
        <v>14.9376</v>
      </c>
      <c r="S30" s="67">
        <f t="shared" si="5"/>
        <v>16</v>
      </c>
    </row>
    <row r="31" spans="1:19" x14ac:dyDescent="0.3">
      <c r="A31" s="63" t="s">
        <v>938</v>
      </c>
      <c r="B31" s="64">
        <f>VLOOKUP($A31,'Return Data'!$B$7:$R$2292,3,0)</f>
        <v>44477</v>
      </c>
      <c r="C31" s="65">
        <f>VLOOKUP($A31,'Return Data'!$B$7:$R$2292,4,0)</f>
        <v>55.667999999999999</v>
      </c>
      <c r="D31" s="65">
        <f>VLOOKUP($A31,'Return Data'!$B$7:$R$2292,10,0)</f>
        <v>15.7394</v>
      </c>
      <c r="E31" s="66">
        <f t="shared" si="0"/>
        <v>5</v>
      </c>
      <c r="F31" s="65">
        <f>VLOOKUP($A31,'Return Data'!$B$7:$R$2292,11,0)</f>
        <v>25.4923</v>
      </c>
      <c r="G31" s="66">
        <f t="shared" si="1"/>
        <v>16</v>
      </c>
      <c r="H31" s="65">
        <f>VLOOKUP($A31,'Return Data'!$B$7:$R$2292,12,0)</f>
        <v>34.802700000000002</v>
      </c>
      <c r="I31" s="66">
        <f t="shared" si="2"/>
        <v>9</v>
      </c>
      <c r="J31" s="65">
        <f>VLOOKUP($A31,'Return Data'!$B$7:$R$2292,13,0)</f>
        <v>62.143700000000003</v>
      </c>
      <c r="K31" s="66">
        <f t="shared" si="3"/>
        <v>18</v>
      </c>
      <c r="L31" s="65">
        <f>VLOOKUP($A31,'Return Data'!$B$7:$R$2292,17,0)</f>
        <v>27.6404</v>
      </c>
      <c r="M31" s="66">
        <f t="shared" si="4"/>
        <v>22</v>
      </c>
      <c r="N31" s="65">
        <f>VLOOKUP($A31,'Return Data'!$B$7:$R$2292,14,0)</f>
        <v>22.144600000000001</v>
      </c>
      <c r="O31" s="66">
        <f t="shared" si="6"/>
        <v>16</v>
      </c>
      <c r="P31" s="65">
        <f>VLOOKUP($A31,'Return Data'!$B$7:$R$2292,15,0)</f>
        <v>17.041499999999999</v>
      </c>
      <c r="Q31" s="66">
        <f t="shared" si="7"/>
        <v>3</v>
      </c>
      <c r="R31" s="65">
        <f>VLOOKUP($A31,'Return Data'!$B$7:$R$2292,16,0)</f>
        <v>12.458500000000001</v>
      </c>
      <c r="S31" s="67">
        <f t="shared" si="5"/>
        <v>25</v>
      </c>
    </row>
    <row r="32" spans="1:19" x14ac:dyDescent="0.3">
      <c r="A32" s="63" t="s">
        <v>940</v>
      </c>
      <c r="B32" s="64">
        <f>VLOOKUP($A32,'Return Data'!$B$7:$R$2292,3,0)</f>
        <v>44477</v>
      </c>
      <c r="C32" s="65">
        <f>VLOOKUP($A32,'Return Data'!$B$7:$R$2292,4,0)</f>
        <v>332.96179999999998</v>
      </c>
      <c r="D32" s="65">
        <f>VLOOKUP($A32,'Return Data'!$B$7:$R$2292,10,0)</f>
        <v>10.735900000000001</v>
      </c>
      <c r="E32" s="66">
        <f t="shared" si="0"/>
        <v>24</v>
      </c>
      <c r="F32" s="65">
        <f>VLOOKUP($A32,'Return Data'!$B$7:$R$2292,11,0)</f>
        <v>18.518599999999999</v>
      </c>
      <c r="G32" s="66">
        <f t="shared" si="1"/>
        <v>26</v>
      </c>
      <c r="H32" s="65">
        <f>VLOOKUP($A32,'Return Data'!$B$7:$R$2292,12,0)</f>
        <v>28.453800000000001</v>
      </c>
      <c r="I32" s="66">
        <f t="shared" si="2"/>
        <v>24</v>
      </c>
      <c r="J32" s="65">
        <f>VLOOKUP($A32,'Return Data'!$B$7:$R$2292,13,0)</f>
        <v>53.7196</v>
      </c>
      <c r="K32" s="66">
        <f t="shared" si="3"/>
        <v>24</v>
      </c>
      <c r="L32" s="65">
        <f>VLOOKUP($A32,'Return Data'!$B$7:$R$2292,17,0)</f>
        <v>28.3339</v>
      </c>
      <c r="M32" s="66">
        <f t="shared" si="4"/>
        <v>20</v>
      </c>
      <c r="N32" s="65">
        <f>VLOOKUP($A32,'Return Data'!$B$7:$R$2292,14,0)</f>
        <v>23.773599999999998</v>
      </c>
      <c r="O32" s="66">
        <f t="shared" si="6"/>
        <v>6</v>
      </c>
      <c r="P32" s="65">
        <f>VLOOKUP($A32,'Return Data'!$B$7:$R$2292,15,0)</f>
        <v>14.617800000000001</v>
      </c>
      <c r="Q32" s="66">
        <f t="shared" si="7"/>
        <v>14</v>
      </c>
      <c r="R32" s="65">
        <f>VLOOKUP($A32,'Return Data'!$B$7:$R$2292,16,0)</f>
        <v>13.022399999999999</v>
      </c>
      <c r="S32" s="67">
        <f t="shared" si="5"/>
        <v>22</v>
      </c>
    </row>
    <row r="33" spans="1:19" x14ac:dyDescent="0.3">
      <c r="A33" s="63" t="s">
        <v>943</v>
      </c>
      <c r="B33" s="64">
        <f>VLOOKUP($A33,'Return Data'!$B$7:$R$2292,3,0)</f>
        <v>44477</v>
      </c>
      <c r="C33" s="65">
        <f>VLOOKUP($A33,'Return Data'!$B$7:$R$2292,4,0)</f>
        <v>17.22</v>
      </c>
      <c r="D33" s="65">
        <f>VLOOKUP($A33,'Return Data'!$B$7:$R$2292,10,0)</f>
        <v>17.462499999999999</v>
      </c>
      <c r="E33" s="66">
        <f t="shared" si="0"/>
        <v>2</v>
      </c>
      <c r="F33" s="65">
        <f>VLOOKUP($A33,'Return Data'!$B$7:$R$2292,11,0)</f>
        <v>30.060400000000001</v>
      </c>
      <c r="G33" s="66">
        <f t="shared" si="1"/>
        <v>2</v>
      </c>
      <c r="H33" s="65">
        <f>VLOOKUP($A33,'Return Data'!$B$7:$R$2292,12,0)</f>
        <v>33.488399999999999</v>
      </c>
      <c r="I33" s="66">
        <f t="shared" si="2"/>
        <v>11</v>
      </c>
      <c r="J33" s="65">
        <f>VLOOKUP($A33,'Return Data'!$B$7:$R$2292,13,0)</f>
        <v>59.592199999999998</v>
      </c>
      <c r="K33" s="66">
        <f t="shared" si="3"/>
        <v>20</v>
      </c>
      <c r="L33" s="65"/>
      <c r="M33" s="66"/>
      <c r="N33" s="65"/>
      <c r="O33" s="66"/>
      <c r="P33" s="65"/>
      <c r="Q33" s="66"/>
      <c r="R33" s="65">
        <f>VLOOKUP($A33,'Return Data'!$B$7:$R$2292,16,0)</f>
        <v>34.339100000000002</v>
      </c>
      <c r="S33" s="67">
        <f t="shared" si="5"/>
        <v>2</v>
      </c>
    </row>
    <row r="34" spans="1:19" x14ac:dyDescent="0.3">
      <c r="A34" s="63" t="s">
        <v>945</v>
      </c>
      <c r="B34" s="64">
        <f>VLOOKUP($A34,'Return Data'!$B$7:$R$2292,3,0)</f>
        <v>44477</v>
      </c>
      <c r="C34" s="65">
        <f>VLOOKUP($A34,'Return Data'!$B$7:$R$2292,4,0)</f>
        <v>201.2424</v>
      </c>
      <c r="D34" s="65">
        <f>VLOOKUP($A34,'Return Data'!$B$7:$R$2292,10,0)</f>
        <v>10.998699999999999</v>
      </c>
      <c r="E34" s="66">
        <f t="shared" si="0"/>
        <v>22</v>
      </c>
      <c r="F34" s="65">
        <f>VLOOKUP($A34,'Return Data'!$B$7:$R$2292,11,0)</f>
        <v>25.319600000000001</v>
      </c>
      <c r="G34" s="66">
        <f t="shared" si="1"/>
        <v>17</v>
      </c>
      <c r="H34" s="65">
        <f>VLOOKUP($A34,'Return Data'!$B$7:$R$2292,12,0)</f>
        <v>37.395899999999997</v>
      </c>
      <c r="I34" s="66">
        <f t="shared" si="2"/>
        <v>5</v>
      </c>
      <c r="J34" s="65">
        <f>VLOOKUP($A34,'Return Data'!$B$7:$R$2292,13,0)</f>
        <v>72.456900000000005</v>
      </c>
      <c r="K34" s="66">
        <f t="shared" si="3"/>
        <v>4</v>
      </c>
      <c r="L34" s="65">
        <f>VLOOKUP($A34,'Return Data'!$B$7:$R$2292,17,0)</f>
        <v>32.934699999999999</v>
      </c>
      <c r="M34" s="66">
        <f t="shared" si="4"/>
        <v>8</v>
      </c>
      <c r="N34" s="65">
        <f>VLOOKUP($A34,'Return Data'!$B$7:$R$2292,14,0)</f>
        <v>21.110900000000001</v>
      </c>
      <c r="O34" s="66">
        <f t="shared" si="6"/>
        <v>18</v>
      </c>
      <c r="P34" s="65">
        <f>VLOOKUP($A34,'Return Data'!$B$7:$R$2292,15,0)</f>
        <v>13.5802</v>
      </c>
      <c r="Q34" s="66">
        <f t="shared" si="7"/>
        <v>18</v>
      </c>
      <c r="R34" s="65">
        <f>VLOOKUP($A34,'Return Data'!$B$7:$R$2292,16,0)</f>
        <v>13.217599999999999</v>
      </c>
      <c r="S34" s="67">
        <f t="shared" si="5"/>
        <v>21</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13.295785185185183</v>
      </c>
      <c r="E36" s="74"/>
      <c r="F36" s="75">
        <f>AVERAGE(F8:F34)</f>
        <v>25.152233333333331</v>
      </c>
      <c r="G36" s="74"/>
      <c r="H36" s="75">
        <f>AVERAGE(H8:H34)</f>
        <v>33.125274074074071</v>
      </c>
      <c r="I36" s="74"/>
      <c r="J36" s="75">
        <f>AVERAGE(J8:J34)</f>
        <v>63.920937037037028</v>
      </c>
      <c r="K36" s="74"/>
      <c r="L36" s="75">
        <f>AVERAGE(L8:L34)</f>
        <v>31.911424999999998</v>
      </c>
      <c r="M36" s="74"/>
      <c r="N36" s="75">
        <f>AVERAGE(N8:N34)</f>
        <v>23.005513636363641</v>
      </c>
      <c r="O36" s="74"/>
      <c r="P36" s="75">
        <f>AVERAGE(P8:P34)</f>
        <v>15.388190909090907</v>
      </c>
      <c r="Q36" s="74"/>
      <c r="R36" s="75">
        <f>AVERAGE(R8:R34)</f>
        <v>18.658562962962964</v>
      </c>
      <c r="S36" s="76"/>
    </row>
    <row r="37" spans="1:19" x14ac:dyDescent="0.3">
      <c r="A37" s="73" t="s">
        <v>28</v>
      </c>
      <c r="B37" s="74"/>
      <c r="C37" s="74"/>
      <c r="D37" s="75">
        <f>MIN(D8:D34)</f>
        <v>8.8535000000000004</v>
      </c>
      <c r="E37" s="74"/>
      <c r="F37" s="75">
        <f>MIN(F8:F34)</f>
        <v>18.130299999999998</v>
      </c>
      <c r="G37" s="74"/>
      <c r="H37" s="75">
        <f>MIN(H8:H34)</f>
        <v>24.111499999999999</v>
      </c>
      <c r="I37" s="74"/>
      <c r="J37" s="75">
        <f>MIN(J8:J34)</f>
        <v>45.721699999999998</v>
      </c>
      <c r="K37" s="74"/>
      <c r="L37" s="75">
        <f>MIN(L8:L34)</f>
        <v>26.149899999999999</v>
      </c>
      <c r="M37" s="74"/>
      <c r="N37" s="75">
        <f>MIN(N8:N34)</f>
        <v>18.247299999999999</v>
      </c>
      <c r="O37" s="74"/>
      <c r="P37" s="75">
        <f>MIN(P8:P34)</f>
        <v>12.833399999999999</v>
      </c>
      <c r="Q37" s="74"/>
      <c r="R37" s="75">
        <f>MIN(R8:R34)</f>
        <v>12.4085</v>
      </c>
      <c r="S37" s="76"/>
    </row>
    <row r="38" spans="1:19" ht="15" thickBot="1" x14ac:dyDescent="0.35">
      <c r="A38" s="77" t="s">
        <v>29</v>
      </c>
      <c r="B38" s="78"/>
      <c r="C38" s="78"/>
      <c r="D38" s="79">
        <f>MAX(D8:D34)</f>
        <v>18.245899999999999</v>
      </c>
      <c r="E38" s="78"/>
      <c r="F38" s="79">
        <f>MAX(F8:F34)</f>
        <v>31.46</v>
      </c>
      <c r="G38" s="78"/>
      <c r="H38" s="79">
        <f>MAX(H8:H34)</f>
        <v>41.207299999999996</v>
      </c>
      <c r="I38" s="78"/>
      <c r="J38" s="79">
        <f>MAX(J8:J34)</f>
        <v>77.879599999999996</v>
      </c>
      <c r="K38" s="78"/>
      <c r="L38" s="79">
        <f>MAX(L8:L34)</f>
        <v>39.459699999999998</v>
      </c>
      <c r="M38" s="78"/>
      <c r="N38" s="79">
        <f>MAX(N8:N34)</f>
        <v>30.0246</v>
      </c>
      <c r="O38" s="78"/>
      <c r="P38" s="79">
        <f>MAX(P8:P34)</f>
        <v>20.840699999999998</v>
      </c>
      <c r="Q38" s="78"/>
      <c r="R38" s="79">
        <f>MAX(R8:R34)</f>
        <v>35.817300000000003</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Data'!$B$7:$R$2292,3,0)</f>
        <v>44477</v>
      </c>
      <c r="C8" s="65">
        <f>VLOOKUP($A8,'Return Data'!$B$7:$R$2292,4,0)</f>
        <v>57</v>
      </c>
      <c r="D8" s="65">
        <f>VLOOKUP($A8,'Return Data'!$B$7:$R$2292,10,0)</f>
        <v>8.0569000000000006</v>
      </c>
      <c r="E8" s="66">
        <f t="shared" ref="E8:E39" si="0">RANK(D8,D$8:D$71,0)</f>
        <v>57</v>
      </c>
      <c r="F8" s="65">
        <f>VLOOKUP($A8,'Return Data'!$B$7:$R$2292,11,0)</f>
        <v>12.0503</v>
      </c>
      <c r="G8" s="66">
        <f t="shared" ref="G8:G39" si="1">RANK(F8,F$8:F$71,0)</f>
        <v>59</v>
      </c>
      <c r="H8" s="65">
        <f>VLOOKUP($A8,'Return Data'!$B$7:$R$2292,12,0)</f>
        <v>13.0952</v>
      </c>
      <c r="I8" s="66">
        <f t="shared" ref="I8:I39" si="2">RANK(H8,H$8:H$71,0)</f>
        <v>59</v>
      </c>
      <c r="J8" s="65">
        <f>VLOOKUP($A8,'Return Data'!$B$7:$R$2292,13,0)</f>
        <v>33.865699999999997</v>
      </c>
      <c r="K8" s="66">
        <f t="shared" ref="K8:K39" si="3">RANK(J8,J$8:J$71,0)</f>
        <v>59</v>
      </c>
      <c r="L8" s="65">
        <f>VLOOKUP($A8,'Return Data'!$B$7:$R$2292,17,0)</f>
        <v>21.063800000000001</v>
      </c>
      <c r="M8" s="66">
        <f t="shared" ref="M8:M28" si="4">RANK(L8,L$8:L$71,0)</f>
        <v>56</v>
      </c>
      <c r="N8" s="65">
        <f>VLOOKUP($A8,'Return Data'!$B$7:$R$2292,14,0)</f>
        <v>14.5679</v>
      </c>
      <c r="O8" s="66">
        <f>RANK(N8,N$8:N$71,0)</f>
        <v>48</v>
      </c>
      <c r="P8" s="65">
        <f>VLOOKUP($A8,'Return Data'!$B$7:$R$2292,15,0)</f>
        <v>12.3024</v>
      </c>
      <c r="Q8" s="66">
        <f>RANK(P8,P$8:P$71,0)</f>
        <v>35</v>
      </c>
      <c r="R8" s="65">
        <f>VLOOKUP($A8,'Return Data'!$B$7:$R$2292,16,0)</f>
        <v>16.019500000000001</v>
      </c>
      <c r="S8" s="67">
        <f t="shared" ref="S8:S39" si="5">RANK(R8,R$8:R$71,0)</f>
        <v>37</v>
      </c>
    </row>
    <row r="9" spans="1:20" x14ac:dyDescent="0.3">
      <c r="A9" s="63" t="s">
        <v>164</v>
      </c>
      <c r="B9" s="64">
        <f>VLOOKUP($A9,'Return Data'!$B$7:$R$2292,3,0)</f>
        <v>44477</v>
      </c>
      <c r="C9" s="65">
        <f>VLOOKUP($A9,'Return Data'!$B$7:$R$2292,4,0)</f>
        <v>46.83</v>
      </c>
      <c r="D9" s="65">
        <f>VLOOKUP($A9,'Return Data'!$B$7:$R$2292,10,0)</f>
        <v>8.3526000000000007</v>
      </c>
      <c r="E9" s="66">
        <f t="shared" si="0"/>
        <v>56</v>
      </c>
      <c r="F9" s="65">
        <f>VLOOKUP($A9,'Return Data'!$B$7:$R$2292,11,0)</f>
        <v>12.789</v>
      </c>
      <c r="G9" s="66">
        <f t="shared" si="1"/>
        <v>58</v>
      </c>
      <c r="H9" s="65">
        <f>VLOOKUP($A9,'Return Data'!$B$7:$R$2292,12,0)</f>
        <v>13.8308</v>
      </c>
      <c r="I9" s="66">
        <f t="shared" si="2"/>
        <v>58</v>
      </c>
      <c r="J9" s="65">
        <f>VLOOKUP($A9,'Return Data'!$B$7:$R$2292,13,0)</f>
        <v>34.801400000000001</v>
      </c>
      <c r="K9" s="66">
        <f t="shared" si="3"/>
        <v>58</v>
      </c>
      <c r="L9" s="65">
        <f>VLOOKUP($A9,'Return Data'!$B$7:$R$2292,17,0)</f>
        <v>22.1922</v>
      </c>
      <c r="M9" s="66">
        <f t="shared" si="4"/>
        <v>55</v>
      </c>
      <c r="N9" s="65">
        <f>VLOOKUP($A9,'Return Data'!$B$7:$R$2292,14,0)</f>
        <v>15.6668</v>
      </c>
      <c r="O9" s="66">
        <f>RANK(N9,N$8:N$71,0)</f>
        <v>46</v>
      </c>
      <c r="P9" s="65">
        <f>VLOOKUP($A9,'Return Data'!$B$7:$R$2292,15,0)</f>
        <v>13.1431</v>
      </c>
      <c r="Q9" s="66">
        <f>RANK(P9,P$8:P$71,0)</f>
        <v>30</v>
      </c>
      <c r="R9" s="65">
        <f>VLOOKUP($A9,'Return Data'!$B$7:$R$2292,16,0)</f>
        <v>16.823899999999998</v>
      </c>
      <c r="S9" s="67">
        <f t="shared" si="5"/>
        <v>30</v>
      </c>
    </row>
    <row r="10" spans="1:20" x14ac:dyDescent="0.3">
      <c r="A10" s="63" t="s">
        <v>165</v>
      </c>
      <c r="B10" s="64">
        <f>VLOOKUP($A10,'Return Data'!$B$7:$R$2292,3,0)</f>
        <v>44477</v>
      </c>
      <c r="C10" s="65">
        <f>VLOOKUP($A10,'Return Data'!$B$7:$R$2292,4,0)</f>
        <v>84.272199999999998</v>
      </c>
      <c r="D10" s="65">
        <f>VLOOKUP($A10,'Return Data'!$B$7:$R$2292,10,0)</f>
        <v>13.9795</v>
      </c>
      <c r="E10" s="66">
        <f t="shared" si="0"/>
        <v>21</v>
      </c>
      <c r="F10" s="65">
        <f>VLOOKUP($A10,'Return Data'!$B$7:$R$2292,11,0)</f>
        <v>24.119900000000001</v>
      </c>
      <c r="G10" s="66">
        <f t="shared" si="1"/>
        <v>30</v>
      </c>
      <c r="H10" s="65">
        <f>VLOOKUP($A10,'Return Data'!$B$7:$R$2292,12,0)</f>
        <v>26.212700000000002</v>
      </c>
      <c r="I10" s="66">
        <f t="shared" si="2"/>
        <v>48</v>
      </c>
      <c r="J10" s="65">
        <f>VLOOKUP($A10,'Return Data'!$B$7:$R$2292,13,0)</f>
        <v>61.807699999999997</v>
      </c>
      <c r="K10" s="66">
        <f t="shared" si="3"/>
        <v>31</v>
      </c>
      <c r="L10" s="65">
        <f>VLOOKUP($A10,'Return Data'!$B$7:$R$2292,17,0)</f>
        <v>30.1831</v>
      </c>
      <c r="M10" s="66">
        <f t="shared" si="4"/>
        <v>36</v>
      </c>
      <c r="N10" s="65">
        <f>VLOOKUP($A10,'Return Data'!$B$7:$R$2292,14,0)</f>
        <v>26.184999999999999</v>
      </c>
      <c r="O10" s="66">
        <f>RANK(N10,N$8:N$71,0)</f>
        <v>13</v>
      </c>
      <c r="P10" s="65">
        <f>VLOOKUP($A10,'Return Data'!$B$7:$R$2292,15,0)</f>
        <v>19.063199999999998</v>
      </c>
      <c r="Q10" s="66">
        <f>RANK(P10,P$8:P$71,0)</f>
        <v>6</v>
      </c>
      <c r="R10" s="65">
        <f>VLOOKUP($A10,'Return Data'!$B$7:$R$2292,16,0)</f>
        <v>21.822800000000001</v>
      </c>
      <c r="S10" s="67">
        <f t="shared" si="5"/>
        <v>8</v>
      </c>
    </row>
    <row r="11" spans="1:20" x14ac:dyDescent="0.3">
      <c r="A11" s="63" t="s">
        <v>166</v>
      </c>
      <c r="B11" s="64">
        <f>VLOOKUP($A11,'Return Data'!$B$7:$R$2292,3,0)</f>
        <v>44477</v>
      </c>
      <c r="C11" s="65">
        <f>VLOOKUP($A11,'Return Data'!$B$7:$R$2292,4,0)</f>
        <v>81.67</v>
      </c>
      <c r="D11" s="65">
        <f>VLOOKUP($A11,'Return Data'!$B$7:$R$2292,10,0)</f>
        <v>18.671900000000001</v>
      </c>
      <c r="E11" s="66">
        <f t="shared" si="0"/>
        <v>1</v>
      </c>
      <c r="F11" s="65">
        <f>VLOOKUP($A11,'Return Data'!$B$7:$R$2292,11,0)</f>
        <v>30.3383</v>
      </c>
      <c r="G11" s="66">
        <f t="shared" si="1"/>
        <v>12</v>
      </c>
      <c r="H11" s="65">
        <f>VLOOKUP($A11,'Return Data'!$B$7:$R$2292,12,0)</f>
        <v>36.094000000000001</v>
      </c>
      <c r="I11" s="66">
        <f t="shared" si="2"/>
        <v>16</v>
      </c>
      <c r="J11" s="65">
        <f>VLOOKUP($A11,'Return Data'!$B$7:$R$2292,13,0)</f>
        <v>67.390900000000002</v>
      </c>
      <c r="K11" s="66">
        <f t="shared" si="3"/>
        <v>19</v>
      </c>
      <c r="L11" s="65">
        <f>VLOOKUP($A11,'Return Data'!$B$7:$R$2292,17,0)</f>
        <v>34.118600000000001</v>
      </c>
      <c r="M11" s="66">
        <f t="shared" si="4"/>
        <v>21</v>
      </c>
      <c r="N11" s="65">
        <f>VLOOKUP($A11,'Return Data'!$B$7:$R$2292,14,0)</f>
        <v>23.416799999999999</v>
      </c>
      <c r="O11" s="66">
        <f>RANK(N11,N$8:N$71,0)</f>
        <v>24</v>
      </c>
      <c r="P11" s="65">
        <f>VLOOKUP($A11,'Return Data'!$B$7:$R$2292,15,0)</f>
        <v>14.3779</v>
      </c>
      <c r="Q11" s="66">
        <f>RANK(P11,P$8:P$71,0)</f>
        <v>25</v>
      </c>
      <c r="R11" s="65">
        <f>VLOOKUP($A11,'Return Data'!$B$7:$R$2292,16,0)</f>
        <v>11.357799999999999</v>
      </c>
      <c r="S11" s="67">
        <f t="shared" si="5"/>
        <v>58</v>
      </c>
    </row>
    <row r="12" spans="1:20" x14ac:dyDescent="0.3">
      <c r="A12" s="63" t="s">
        <v>167</v>
      </c>
      <c r="B12" s="64">
        <f>VLOOKUP($A12,'Return Data'!$B$7:$R$2292,3,0)</f>
        <v>44477</v>
      </c>
      <c r="C12" s="65">
        <f>VLOOKUP($A12,'Return Data'!$B$7:$R$2292,4,0)</f>
        <v>66.02</v>
      </c>
      <c r="D12" s="65">
        <f>VLOOKUP($A12,'Return Data'!$B$7:$R$2292,10,0)</f>
        <v>11.7317</v>
      </c>
      <c r="E12" s="66">
        <f t="shared" si="0"/>
        <v>40</v>
      </c>
      <c r="F12" s="65">
        <f>VLOOKUP($A12,'Return Data'!$B$7:$R$2292,11,0)</f>
        <v>19.6752</v>
      </c>
      <c r="G12" s="66">
        <f t="shared" si="1"/>
        <v>52</v>
      </c>
      <c r="H12" s="65">
        <f>VLOOKUP($A12,'Return Data'!$B$7:$R$2292,12,0)</f>
        <v>23.392600000000002</v>
      </c>
      <c r="I12" s="66">
        <f t="shared" si="2"/>
        <v>53</v>
      </c>
      <c r="J12" s="65">
        <f>VLOOKUP($A12,'Return Data'!$B$7:$R$2292,13,0)</f>
        <v>48.690300000000001</v>
      </c>
      <c r="K12" s="66">
        <f t="shared" si="3"/>
        <v>54</v>
      </c>
      <c r="L12" s="65">
        <f>VLOOKUP($A12,'Return Data'!$B$7:$R$2292,17,0)</f>
        <v>27.81</v>
      </c>
      <c r="M12" s="66">
        <f t="shared" si="4"/>
        <v>43</v>
      </c>
      <c r="N12" s="65">
        <f>VLOOKUP($A12,'Return Data'!$B$7:$R$2292,14,0)</f>
        <v>23.672699999999999</v>
      </c>
      <c r="O12" s="66">
        <f>RANK(N12,N$8:N$71,0)</f>
        <v>23</v>
      </c>
      <c r="P12" s="65">
        <f>VLOOKUP($A12,'Return Data'!$B$7:$R$2292,15,0)</f>
        <v>15.523</v>
      </c>
      <c r="Q12" s="66">
        <f>RANK(P12,P$8:P$71,0)</f>
        <v>20</v>
      </c>
      <c r="R12" s="65">
        <f>VLOOKUP($A12,'Return Data'!$B$7:$R$2292,16,0)</f>
        <v>16.706399999999999</v>
      </c>
      <c r="S12" s="67">
        <f t="shared" si="5"/>
        <v>32</v>
      </c>
    </row>
    <row r="13" spans="1:20" x14ac:dyDescent="0.3">
      <c r="A13" s="63" t="s">
        <v>168</v>
      </c>
      <c r="B13" s="64">
        <f>VLOOKUP($A13,'Return Data'!$B$7:$R$2292,3,0)</f>
        <v>44477</v>
      </c>
      <c r="C13" s="65">
        <f>VLOOKUP($A13,'Return Data'!$B$7:$R$2292,4,0)</f>
        <v>18.64</v>
      </c>
      <c r="D13" s="65">
        <f>VLOOKUP($A13,'Return Data'!$B$7:$R$2292,10,0)</f>
        <v>15.417999999999999</v>
      </c>
      <c r="E13" s="66">
        <f t="shared" si="0"/>
        <v>11</v>
      </c>
      <c r="F13" s="65">
        <f>VLOOKUP($A13,'Return Data'!$B$7:$R$2292,11,0)</f>
        <v>33.238</v>
      </c>
      <c r="G13" s="66">
        <f t="shared" si="1"/>
        <v>9</v>
      </c>
      <c r="H13" s="65">
        <f>VLOOKUP($A13,'Return Data'!$B$7:$R$2292,12,0)</f>
        <v>45.397799999999997</v>
      </c>
      <c r="I13" s="66">
        <f t="shared" si="2"/>
        <v>10</v>
      </c>
      <c r="J13" s="65">
        <f>VLOOKUP($A13,'Return Data'!$B$7:$R$2292,13,0)</f>
        <v>75.023499999999999</v>
      </c>
      <c r="K13" s="66">
        <f t="shared" si="3"/>
        <v>11</v>
      </c>
      <c r="L13" s="65">
        <f>VLOOKUP($A13,'Return Data'!$B$7:$R$2292,17,0)</f>
        <v>47.927100000000003</v>
      </c>
      <c r="M13" s="66">
        <f t="shared" si="4"/>
        <v>5</v>
      </c>
      <c r="N13" s="65"/>
      <c r="O13" s="66"/>
      <c r="P13" s="65"/>
      <c r="Q13" s="66"/>
      <c r="R13" s="65">
        <f>VLOOKUP($A13,'Return Data'!$B$7:$R$2292,16,0)</f>
        <v>18.6828</v>
      </c>
      <c r="S13" s="67">
        <f t="shared" si="5"/>
        <v>19</v>
      </c>
    </row>
    <row r="14" spans="1:20" x14ac:dyDescent="0.3">
      <c r="A14" s="63" t="s">
        <v>169</v>
      </c>
      <c r="B14" s="64">
        <f>VLOOKUP($A14,'Return Data'!$B$7:$R$2292,3,0)</f>
        <v>44477</v>
      </c>
      <c r="C14" s="65">
        <f>VLOOKUP($A14,'Return Data'!$B$7:$R$2292,4,0)</f>
        <v>22.41</v>
      </c>
      <c r="D14" s="65">
        <f>VLOOKUP($A14,'Return Data'!$B$7:$R$2292,10,0)</f>
        <v>13.239000000000001</v>
      </c>
      <c r="E14" s="66">
        <f t="shared" si="0"/>
        <v>30</v>
      </c>
      <c r="F14" s="65">
        <f>VLOOKUP($A14,'Return Data'!$B$7:$R$2292,11,0)</f>
        <v>31.9788</v>
      </c>
      <c r="G14" s="66">
        <f t="shared" si="1"/>
        <v>11</v>
      </c>
      <c r="H14" s="65">
        <f>VLOOKUP($A14,'Return Data'!$B$7:$R$2292,12,0)</f>
        <v>43.2864</v>
      </c>
      <c r="I14" s="66">
        <f t="shared" si="2"/>
        <v>12</v>
      </c>
      <c r="J14" s="65">
        <f>VLOOKUP($A14,'Return Data'!$B$7:$R$2292,13,0)</f>
        <v>73.990700000000004</v>
      </c>
      <c r="K14" s="66">
        <f t="shared" si="3"/>
        <v>12</v>
      </c>
      <c r="L14" s="65">
        <f>VLOOKUP($A14,'Return Data'!$B$7:$R$2292,17,0)</f>
        <v>44.0381</v>
      </c>
      <c r="M14" s="66">
        <f t="shared" si="4"/>
        <v>10</v>
      </c>
      <c r="N14" s="65"/>
      <c r="O14" s="66"/>
      <c r="P14" s="65"/>
      <c r="Q14" s="66"/>
      <c r="R14" s="65">
        <f>VLOOKUP($A14,'Return Data'!$B$7:$R$2292,16,0)</f>
        <v>31.186900000000001</v>
      </c>
      <c r="S14" s="67">
        <f t="shared" si="5"/>
        <v>2</v>
      </c>
    </row>
    <row r="15" spans="1:20" x14ac:dyDescent="0.3">
      <c r="A15" s="63" t="s">
        <v>170</v>
      </c>
      <c r="B15" s="64">
        <f>VLOOKUP($A15,'Return Data'!$B$7:$R$2292,3,0)</f>
        <v>44477</v>
      </c>
      <c r="C15" s="65">
        <f>VLOOKUP($A15,'Return Data'!$B$7:$R$2292,4,0)</f>
        <v>116.57</v>
      </c>
      <c r="D15" s="65">
        <f>VLOOKUP($A15,'Return Data'!$B$7:$R$2292,10,0)</f>
        <v>13.5496</v>
      </c>
      <c r="E15" s="66">
        <f t="shared" si="0"/>
        <v>23</v>
      </c>
      <c r="F15" s="65">
        <f>VLOOKUP($A15,'Return Data'!$B$7:$R$2292,11,0)</f>
        <v>29.854099999999999</v>
      </c>
      <c r="G15" s="66">
        <f t="shared" si="1"/>
        <v>13</v>
      </c>
      <c r="H15" s="65">
        <f>VLOOKUP($A15,'Return Data'!$B$7:$R$2292,12,0)</f>
        <v>38.575800000000001</v>
      </c>
      <c r="I15" s="66">
        <f t="shared" si="2"/>
        <v>13</v>
      </c>
      <c r="J15" s="65">
        <f>VLOOKUP($A15,'Return Data'!$B$7:$R$2292,13,0)</f>
        <v>69.383899999999997</v>
      </c>
      <c r="K15" s="66">
        <f t="shared" si="3"/>
        <v>16</v>
      </c>
      <c r="L15" s="65">
        <f>VLOOKUP($A15,'Return Data'!$B$7:$R$2292,17,0)</f>
        <v>44.377800000000001</v>
      </c>
      <c r="M15" s="66">
        <f t="shared" si="4"/>
        <v>9</v>
      </c>
      <c r="N15" s="65">
        <f>VLOOKUP($A15,'Return Data'!$B$7:$R$2292,14,0)</f>
        <v>33.962000000000003</v>
      </c>
      <c r="O15" s="66">
        <f t="shared" ref="O15:O23" si="6">RANK(N15,N$8:N$71,0)</f>
        <v>4</v>
      </c>
      <c r="P15" s="65">
        <f>VLOOKUP($A15,'Return Data'!$B$7:$R$2292,15,0)</f>
        <v>21.488199999999999</v>
      </c>
      <c r="Q15" s="66">
        <f t="shared" ref="Q15:Q23" si="7">RANK(P15,P$8:P$71,0)</f>
        <v>3</v>
      </c>
      <c r="R15" s="65">
        <f>VLOOKUP($A15,'Return Data'!$B$7:$R$2292,16,0)</f>
        <v>20.098199999999999</v>
      </c>
      <c r="S15" s="67">
        <f t="shared" si="5"/>
        <v>11</v>
      </c>
    </row>
    <row r="16" spans="1:20" x14ac:dyDescent="0.3">
      <c r="A16" s="63" t="s">
        <v>171</v>
      </c>
      <c r="B16" s="64">
        <f>VLOOKUP($A16,'Return Data'!$B$7:$R$2292,3,0)</f>
        <v>44477</v>
      </c>
      <c r="C16" s="65">
        <f>VLOOKUP($A16,'Return Data'!$B$7:$R$2292,4,0)</f>
        <v>125.22</v>
      </c>
      <c r="D16" s="65">
        <f>VLOOKUP($A16,'Return Data'!$B$7:$R$2292,10,0)</f>
        <v>12.436</v>
      </c>
      <c r="E16" s="66">
        <f t="shared" si="0"/>
        <v>34</v>
      </c>
      <c r="F16" s="65">
        <f>VLOOKUP($A16,'Return Data'!$B$7:$R$2292,11,0)</f>
        <v>23.478899999999999</v>
      </c>
      <c r="G16" s="66">
        <f t="shared" si="1"/>
        <v>31</v>
      </c>
      <c r="H16" s="65">
        <f>VLOOKUP($A16,'Return Data'!$B$7:$R$2292,12,0)</f>
        <v>30.017700000000001</v>
      </c>
      <c r="I16" s="66">
        <f t="shared" si="2"/>
        <v>34</v>
      </c>
      <c r="J16" s="65">
        <f>VLOOKUP($A16,'Return Data'!$B$7:$R$2292,13,0)</f>
        <v>58.807899999999997</v>
      </c>
      <c r="K16" s="66">
        <f t="shared" si="3"/>
        <v>36</v>
      </c>
      <c r="L16" s="65">
        <f>VLOOKUP($A16,'Return Data'!$B$7:$R$2292,17,0)</f>
        <v>37.517200000000003</v>
      </c>
      <c r="M16" s="66">
        <f t="shared" si="4"/>
        <v>17</v>
      </c>
      <c r="N16" s="65">
        <f>VLOOKUP($A16,'Return Data'!$B$7:$R$2292,14,0)</f>
        <v>28.271999999999998</v>
      </c>
      <c r="O16" s="66">
        <f t="shared" si="6"/>
        <v>8</v>
      </c>
      <c r="P16" s="65">
        <f>VLOOKUP($A16,'Return Data'!$B$7:$R$2292,15,0)</f>
        <v>19.806799999999999</v>
      </c>
      <c r="Q16" s="66">
        <f t="shared" si="7"/>
        <v>4</v>
      </c>
      <c r="R16" s="65">
        <f>VLOOKUP($A16,'Return Data'!$B$7:$R$2292,16,0)</f>
        <v>17.747699999999998</v>
      </c>
      <c r="S16" s="67">
        <f t="shared" si="5"/>
        <v>20</v>
      </c>
    </row>
    <row r="17" spans="1:19" x14ac:dyDescent="0.3">
      <c r="A17" s="63" t="s">
        <v>172</v>
      </c>
      <c r="B17" s="64">
        <f>VLOOKUP($A17,'Return Data'!$B$7:$R$2292,3,0)</f>
        <v>44477</v>
      </c>
      <c r="C17" s="65">
        <f>VLOOKUP($A17,'Return Data'!$B$7:$R$2292,4,0)</f>
        <v>88.760999999999996</v>
      </c>
      <c r="D17" s="65">
        <f>VLOOKUP($A17,'Return Data'!$B$7:$R$2292,10,0)</f>
        <v>11.746</v>
      </c>
      <c r="E17" s="66">
        <f t="shared" si="0"/>
        <v>39</v>
      </c>
      <c r="F17" s="65">
        <f>VLOOKUP($A17,'Return Data'!$B$7:$R$2292,11,0)</f>
        <v>24.827400000000001</v>
      </c>
      <c r="G17" s="66">
        <f t="shared" si="1"/>
        <v>26</v>
      </c>
      <c r="H17" s="65">
        <f>VLOOKUP($A17,'Return Data'!$B$7:$R$2292,12,0)</f>
        <v>34.512900000000002</v>
      </c>
      <c r="I17" s="66">
        <f t="shared" si="2"/>
        <v>19</v>
      </c>
      <c r="J17" s="65">
        <f>VLOOKUP($A17,'Return Data'!$B$7:$R$2292,13,0)</f>
        <v>69.055700000000002</v>
      </c>
      <c r="K17" s="66">
        <f t="shared" si="3"/>
        <v>17</v>
      </c>
      <c r="L17" s="65">
        <f>VLOOKUP($A17,'Return Data'!$B$7:$R$2292,17,0)</f>
        <v>32.989800000000002</v>
      </c>
      <c r="M17" s="66">
        <f t="shared" si="4"/>
        <v>23</v>
      </c>
      <c r="N17" s="65">
        <f>VLOOKUP($A17,'Return Data'!$B$7:$R$2292,14,0)</f>
        <v>27.068300000000001</v>
      </c>
      <c r="O17" s="66">
        <f t="shared" si="6"/>
        <v>10</v>
      </c>
      <c r="P17" s="65">
        <f>VLOOKUP($A17,'Return Data'!$B$7:$R$2292,15,0)</f>
        <v>17.522400000000001</v>
      </c>
      <c r="Q17" s="66">
        <f t="shared" si="7"/>
        <v>9</v>
      </c>
      <c r="R17" s="65">
        <f>VLOOKUP($A17,'Return Data'!$B$7:$R$2292,16,0)</f>
        <v>19.253799999999998</v>
      </c>
      <c r="S17" s="67">
        <f t="shared" si="5"/>
        <v>15</v>
      </c>
    </row>
    <row r="18" spans="1:19" x14ac:dyDescent="0.3">
      <c r="A18" s="63" t="s">
        <v>173</v>
      </c>
      <c r="B18" s="64">
        <f>VLOOKUP($A18,'Return Data'!$B$7:$R$2292,3,0)</f>
        <v>44477</v>
      </c>
      <c r="C18" s="65">
        <f>VLOOKUP($A18,'Return Data'!$B$7:$R$2292,4,0)</f>
        <v>79.989999999999995</v>
      </c>
      <c r="D18" s="65">
        <f>VLOOKUP($A18,'Return Data'!$B$7:$R$2292,10,0)</f>
        <v>12.566800000000001</v>
      </c>
      <c r="E18" s="66">
        <f t="shared" si="0"/>
        <v>33</v>
      </c>
      <c r="F18" s="65">
        <f>VLOOKUP($A18,'Return Data'!$B$7:$R$2292,11,0)</f>
        <v>22.066199999999998</v>
      </c>
      <c r="G18" s="66">
        <f t="shared" si="1"/>
        <v>40</v>
      </c>
      <c r="H18" s="65">
        <f>VLOOKUP($A18,'Return Data'!$B$7:$R$2292,12,0)</f>
        <v>28.2302</v>
      </c>
      <c r="I18" s="66">
        <f t="shared" si="2"/>
        <v>40</v>
      </c>
      <c r="J18" s="65">
        <f>VLOOKUP($A18,'Return Data'!$B$7:$R$2292,13,0)</f>
        <v>56.750900000000001</v>
      </c>
      <c r="K18" s="66">
        <f t="shared" si="3"/>
        <v>41</v>
      </c>
      <c r="L18" s="65">
        <f>VLOOKUP($A18,'Return Data'!$B$7:$R$2292,17,0)</f>
        <v>28.4819</v>
      </c>
      <c r="M18" s="66">
        <f t="shared" si="4"/>
        <v>39</v>
      </c>
      <c r="N18" s="65">
        <f>VLOOKUP($A18,'Return Data'!$B$7:$R$2292,14,0)</f>
        <v>22.173100000000002</v>
      </c>
      <c r="O18" s="66">
        <f t="shared" si="6"/>
        <v>29</v>
      </c>
      <c r="P18" s="65">
        <f>VLOOKUP($A18,'Return Data'!$B$7:$R$2292,15,0)</f>
        <v>14.746600000000001</v>
      </c>
      <c r="Q18" s="66">
        <f t="shared" si="7"/>
        <v>24</v>
      </c>
      <c r="R18" s="65">
        <f>VLOOKUP($A18,'Return Data'!$B$7:$R$2292,16,0)</f>
        <v>16.081099999999999</v>
      </c>
      <c r="S18" s="67">
        <f t="shared" si="5"/>
        <v>36</v>
      </c>
    </row>
    <row r="19" spans="1:19" x14ac:dyDescent="0.3">
      <c r="A19" s="63" t="s">
        <v>175</v>
      </c>
      <c r="B19" s="64">
        <f>VLOOKUP($A19,'Return Data'!$B$7:$R$2292,3,0)</f>
        <v>44477</v>
      </c>
      <c r="C19" s="65">
        <f>VLOOKUP($A19,'Return Data'!$B$7:$R$2292,4,0)</f>
        <v>941.72630000000004</v>
      </c>
      <c r="D19" s="65">
        <f>VLOOKUP($A19,'Return Data'!$B$7:$R$2292,10,0)</f>
        <v>11.622299999999999</v>
      </c>
      <c r="E19" s="66">
        <f t="shared" si="0"/>
        <v>42</v>
      </c>
      <c r="F19" s="65">
        <f>VLOOKUP($A19,'Return Data'!$B$7:$R$2292,11,0)</f>
        <v>24.382300000000001</v>
      </c>
      <c r="G19" s="66">
        <f t="shared" si="1"/>
        <v>29</v>
      </c>
      <c r="H19" s="65">
        <f>VLOOKUP($A19,'Return Data'!$B$7:$R$2292,12,0)</f>
        <v>31.81</v>
      </c>
      <c r="I19" s="66">
        <f t="shared" si="2"/>
        <v>26</v>
      </c>
      <c r="J19" s="65">
        <f>VLOOKUP($A19,'Return Data'!$B$7:$R$2292,13,0)</f>
        <v>70.430000000000007</v>
      </c>
      <c r="K19" s="66">
        <f t="shared" si="3"/>
        <v>14</v>
      </c>
      <c r="L19" s="65">
        <f>VLOOKUP($A19,'Return Data'!$B$7:$R$2292,17,0)</f>
        <v>28.0032</v>
      </c>
      <c r="M19" s="66">
        <f t="shared" si="4"/>
        <v>41</v>
      </c>
      <c r="N19" s="65">
        <f>VLOOKUP($A19,'Return Data'!$B$7:$R$2292,14,0)</f>
        <v>20.334399999999999</v>
      </c>
      <c r="O19" s="66">
        <f t="shared" si="6"/>
        <v>38</v>
      </c>
      <c r="P19" s="65">
        <f>VLOOKUP($A19,'Return Data'!$B$7:$R$2292,15,0)</f>
        <v>14.0754</v>
      </c>
      <c r="Q19" s="66">
        <f t="shared" si="7"/>
        <v>28</v>
      </c>
      <c r="R19" s="65">
        <f>VLOOKUP($A19,'Return Data'!$B$7:$R$2292,16,0)</f>
        <v>16.7179</v>
      </c>
      <c r="S19" s="67">
        <f t="shared" si="5"/>
        <v>31</v>
      </c>
    </row>
    <row r="20" spans="1:19" x14ac:dyDescent="0.3">
      <c r="A20" s="63" t="s">
        <v>176</v>
      </c>
      <c r="B20" s="64">
        <f>VLOOKUP($A20,'Return Data'!$B$7:$R$2292,3,0)</f>
        <v>44477</v>
      </c>
      <c r="C20" s="65">
        <f>VLOOKUP($A20,'Return Data'!$B$7:$R$2292,4,0)</f>
        <v>594.88800000000003</v>
      </c>
      <c r="D20" s="65">
        <f>VLOOKUP($A20,'Return Data'!$B$7:$R$2292,10,0)</f>
        <v>11.2088</v>
      </c>
      <c r="E20" s="66">
        <f t="shared" si="0"/>
        <v>45</v>
      </c>
      <c r="F20" s="65">
        <f>VLOOKUP($A20,'Return Data'!$B$7:$R$2292,11,0)</f>
        <v>23.356300000000001</v>
      </c>
      <c r="G20" s="66">
        <f t="shared" si="1"/>
        <v>32</v>
      </c>
      <c r="H20" s="65">
        <f>VLOOKUP($A20,'Return Data'!$B$7:$R$2292,12,0)</f>
        <v>32.4024</v>
      </c>
      <c r="I20" s="66">
        <f t="shared" si="2"/>
        <v>25</v>
      </c>
      <c r="J20" s="65">
        <f>VLOOKUP($A20,'Return Data'!$B$7:$R$2292,13,0)</f>
        <v>63.859299999999998</v>
      </c>
      <c r="K20" s="66">
        <f t="shared" si="3"/>
        <v>24</v>
      </c>
      <c r="L20" s="65">
        <f>VLOOKUP($A20,'Return Data'!$B$7:$R$2292,17,0)</f>
        <v>28.759699999999999</v>
      </c>
      <c r="M20" s="66">
        <f t="shared" si="4"/>
        <v>38</v>
      </c>
      <c r="N20" s="65">
        <f>VLOOKUP($A20,'Return Data'!$B$7:$R$2292,14,0)</f>
        <v>21.941299999999998</v>
      </c>
      <c r="O20" s="66">
        <f t="shared" si="6"/>
        <v>31</v>
      </c>
      <c r="P20" s="65">
        <f>VLOOKUP($A20,'Return Data'!$B$7:$R$2292,15,0)</f>
        <v>16.219799999999999</v>
      </c>
      <c r="Q20" s="66">
        <f t="shared" si="7"/>
        <v>15</v>
      </c>
      <c r="R20" s="65">
        <f>VLOOKUP($A20,'Return Data'!$B$7:$R$2292,16,0)</f>
        <v>17.288499999999999</v>
      </c>
      <c r="S20" s="67">
        <f t="shared" si="5"/>
        <v>26</v>
      </c>
    </row>
    <row r="21" spans="1:19" x14ac:dyDescent="0.3">
      <c r="A21" s="63" t="s">
        <v>177</v>
      </c>
      <c r="B21" s="64">
        <f>VLOOKUP($A21,'Return Data'!$B$7:$R$2292,3,0)</f>
        <v>44477</v>
      </c>
      <c r="C21" s="65">
        <f>VLOOKUP($A21,'Return Data'!$B$7:$R$2292,4,0)</f>
        <v>785.32500000000005</v>
      </c>
      <c r="D21" s="65">
        <f>VLOOKUP($A21,'Return Data'!$B$7:$R$2292,10,0)</f>
        <v>14.7165</v>
      </c>
      <c r="E21" s="66">
        <f t="shared" si="0"/>
        <v>15</v>
      </c>
      <c r="F21" s="65">
        <f>VLOOKUP($A21,'Return Data'!$B$7:$R$2292,11,0)</f>
        <v>26.513500000000001</v>
      </c>
      <c r="G21" s="66">
        <f t="shared" si="1"/>
        <v>18</v>
      </c>
      <c r="H21" s="65">
        <f>VLOOKUP($A21,'Return Data'!$B$7:$R$2292,12,0)</f>
        <v>32.709400000000002</v>
      </c>
      <c r="I21" s="66">
        <f t="shared" si="2"/>
        <v>24</v>
      </c>
      <c r="J21" s="65">
        <f>VLOOKUP($A21,'Return Data'!$B$7:$R$2292,13,0)</f>
        <v>61.236800000000002</v>
      </c>
      <c r="K21" s="66">
        <f t="shared" si="3"/>
        <v>32</v>
      </c>
      <c r="L21" s="65">
        <f>VLOOKUP($A21,'Return Data'!$B$7:$R$2292,17,0)</f>
        <v>24.8306</v>
      </c>
      <c r="M21" s="66">
        <f t="shared" si="4"/>
        <v>49</v>
      </c>
      <c r="N21" s="65">
        <f>VLOOKUP($A21,'Return Data'!$B$7:$R$2292,14,0)</f>
        <v>16.1526</v>
      </c>
      <c r="O21" s="66">
        <f t="shared" si="6"/>
        <v>44</v>
      </c>
      <c r="P21" s="65">
        <f>VLOOKUP($A21,'Return Data'!$B$7:$R$2292,15,0)</f>
        <v>12.5763</v>
      </c>
      <c r="Q21" s="66">
        <f t="shared" si="7"/>
        <v>33</v>
      </c>
      <c r="R21" s="65">
        <f>VLOOKUP($A21,'Return Data'!$B$7:$R$2292,16,0)</f>
        <v>14.249599999999999</v>
      </c>
      <c r="S21" s="67">
        <f t="shared" si="5"/>
        <v>48</v>
      </c>
    </row>
    <row r="22" spans="1:19" x14ac:dyDescent="0.3">
      <c r="A22" s="63" t="s">
        <v>178</v>
      </c>
      <c r="B22" s="64">
        <f>VLOOKUP($A22,'Return Data'!$B$7:$R$2292,3,0)</f>
        <v>44477</v>
      </c>
      <c r="C22" s="65">
        <f>VLOOKUP($A22,'Return Data'!$B$7:$R$2292,4,0)</f>
        <v>62.4176</v>
      </c>
      <c r="D22" s="65">
        <f>VLOOKUP($A22,'Return Data'!$B$7:$R$2292,10,0)</f>
        <v>15.528</v>
      </c>
      <c r="E22" s="66">
        <f t="shared" si="0"/>
        <v>10</v>
      </c>
      <c r="F22" s="65">
        <f>VLOOKUP($A22,'Return Data'!$B$7:$R$2292,11,0)</f>
        <v>26.340900000000001</v>
      </c>
      <c r="G22" s="66">
        <f t="shared" si="1"/>
        <v>19</v>
      </c>
      <c r="H22" s="65">
        <f>VLOOKUP($A22,'Return Data'!$B$7:$R$2292,12,0)</f>
        <v>31.56</v>
      </c>
      <c r="I22" s="66">
        <f t="shared" si="2"/>
        <v>29</v>
      </c>
      <c r="J22" s="65">
        <f>VLOOKUP($A22,'Return Data'!$B$7:$R$2292,13,0)</f>
        <v>61.052700000000002</v>
      </c>
      <c r="K22" s="66">
        <f t="shared" si="3"/>
        <v>34</v>
      </c>
      <c r="L22" s="65">
        <f>VLOOKUP($A22,'Return Data'!$B$7:$R$2292,17,0)</f>
        <v>30.273199999999999</v>
      </c>
      <c r="M22" s="66">
        <f t="shared" si="4"/>
        <v>35</v>
      </c>
      <c r="N22" s="65">
        <f>VLOOKUP($A22,'Return Data'!$B$7:$R$2292,14,0)</f>
        <v>22.865100000000002</v>
      </c>
      <c r="O22" s="66">
        <f t="shared" si="6"/>
        <v>27</v>
      </c>
      <c r="P22" s="65">
        <f>VLOOKUP($A22,'Return Data'!$B$7:$R$2292,15,0)</f>
        <v>14.76</v>
      </c>
      <c r="Q22" s="66">
        <f t="shared" si="7"/>
        <v>23</v>
      </c>
      <c r="R22" s="65">
        <f>VLOOKUP($A22,'Return Data'!$B$7:$R$2292,16,0)</f>
        <v>16.013000000000002</v>
      </c>
      <c r="S22" s="67">
        <f t="shared" si="5"/>
        <v>38</v>
      </c>
    </row>
    <row r="23" spans="1:19" x14ac:dyDescent="0.3">
      <c r="A23" s="63" t="s">
        <v>179</v>
      </c>
      <c r="B23" s="64">
        <f>VLOOKUP($A23,'Return Data'!$B$7:$R$2292,3,0)</f>
        <v>44477</v>
      </c>
      <c r="C23" s="65">
        <f>VLOOKUP($A23,'Return Data'!$B$7:$R$2292,4,0)</f>
        <v>658.23</v>
      </c>
      <c r="D23" s="65">
        <f>VLOOKUP($A23,'Return Data'!$B$7:$R$2292,10,0)</f>
        <v>15.8468</v>
      </c>
      <c r="E23" s="66">
        <f t="shared" si="0"/>
        <v>8</v>
      </c>
      <c r="F23" s="65">
        <f>VLOOKUP($A23,'Return Data'!$B$7:$R$2292,11,0)</f>
        <v>25.272200000000002</v>
      </c>
      <c r="G23" s="66">
        <f t="shared" si="1"/>
        <v>24</v>
      </c>
      <c r="H23" s="65">
        <f>VLOOKUP($A23,'Return Data'!$B$7:$R$2292,12,0)</f>
        <v>31.561800000000002</v>
      </c>
      <c r="I23" s="66">
        <f t="shared" si="2"/>
        <v>28</v>
      </c>
      <c r="J23" s="65">
        <f>VLOOKUP($A23,'Return Data'!$B$7:$R$2292,13,0)</f>
        <v>68.104500000000002</v>
      </c>
      <c r="K23" s="66">
        <f t="shared" si="3"/>
        <v>18</v>
      </c>
      <c r="L23" s="65">
        <f>VLOOKUP($A23,'Return Data'!$B$7:$R$2292,17,0)</f>
        <v>31.976900000000001</v>
      </c>
      <c r="M23" s="66">
        <f t="shared" si="4"/>
        <v>28</v>
      </c>
      <c r="N23" s="65">
        <f>VLOOKUP($A23,'Return Data'!$B$7:$R$2292,14,0)</f>
        <v>22.139900000000001</v>
      </c>
      <c r="O23" s="66">
        <f t="shared" si="6"/>
        <v>30</v>
      </c>
      <c r="P23" s="65">
        <f>VLOOKUP($A23,'Return Data'!$B$7:$R$2292,15,0)</f>
        <v>15.7746</v>
      </c>
      <c r="Q23" s="66">
        <f t="shared" si="7"/>
        <v>17</v>
      </c>
      <c r="R23" s="65">
        <f>VLOOKUP($A23,'Return Data'!$B$7:$R$2292,16,0)</f>
        <v>17.574999999999999</v>
      </c>
      <c r="S23" s="67">
        <f t="shared" si="5"/>
        <v>22</v>
      </c>
    </row>
    <row r="24" spans="1:19" x14ac:dyDescent="0.3">
      <c r="A24" s="63" t="s">
        <v>180</v>
      </c>
      <c r="B24" s="64">
        <f>VLOOKUP($A24,'Return Data'!$B$7:$R$2292,3,0)</f>
        <v>44477</v>
      </c>
      <c r="C24" s="65">
        <f>VLOOKUP($A24,'Return Data'!$B$7:$R$2292,4,0)</f>
        <v>16.48</v>
      </c>
      <c r="D24" s="65">
        <f>VLOOKUP($A24,'Return Data'!$B$7:$R$2292,10,0)</f>
        <v>11.426600000000001</v>
      </c>
      <c r="E24" s="66">
        <f t="shared" si="0"/>
        <v>44</v>
      </c>
      <c r="F24" s="65">
        <f>VLOOKUP($A24,'Return Data'!$B$7:$R$2292,11,0)</f>
        <v>22.8934</v>
      </c>
      <c r="G24" s="66">
        <f t="shared" si="1"/>
        <v>35</v>
      </c>
      <c r="H24" s="65">
        <f>VLOOKUP($A24,'Return Data'!$B$7:$R$2292,12,0)</f>
        <v>25.801500000000001</v>
      </c>
      <c r="I24" s="66">
        <f t="shared" si="2"/>
        <v>49</v>
      </c>
      <c r="J24" s="65">
        <f>VLOOKUP($A24,'Return Data'!$B$7:$R$2292,13,0)</f>
        <v>54.8872</v>
      </c>
      <c r="K24" s="66">
        <f t="shared" si="3"/>
        <v>47</v>
      </c>
      <c r="L24" s="65">
        <f>VLOOKUP($A24,'Return Data'!$B$7:$R$2292,17,0)</f>
        <v>23.457100000000001</v>
      </c>
      <c r="M24" s="66">
        <f t="shared" si="4"/>
        <v>52</v>
      </c>
      <c r="N24" s="65"/>
      <c r="O24" s="66"/>
      <c r="P24" s="65"/>
      <c r="Q24" s="66"/>
      <c r="R24" s="65">
        <f>VLOOKUP($A24,'Return Data'!$B$7:$R$2292,16,0)</f>
        <v>15.1198</v>
      </c>
      <c r="S24" s="67">
        <f t="shared" si="5"/>
        <v>44</v>
      </c>
    </row>
    <row r="25" spans="1:19" x14ac:dyDescent="0.3">
      <c r="A25" s="63" t="s">
        <v>181</v>
      </c>
      <c r="B25" s="64">
        <f>VLOOKUP($A25,'Return Data'!$B$7:$R$2292,3,0)</f>
        <v>44477</v>
      </c>
      <c r="C25" s="65">
        <f>VLOOKUP($A25,'Return Data'!$B$7:$R$2292,4,0)</f>
        <v>42.84</v>
      </c>
      <c r="D25" s="65">
        <f>VLOOKUP($A25,'Return Data'!$B$7:$R$2292,10,0)</f>
        <v>13.3933</v>
      </c>
      <c r="E25" s="66">
        <f t="shared" si="0"/>
        <v>26</v>
      </c>
      <c r="F25" s="65">
        <f>VLOOKUP($A25,'Return Data'!$B$7:$R$2292,11,0)</f>
        <v>22.016500000000001</v>
      </c>
      <c r="G25" s="66">
        <f t="shared" si="1"/>
        <v>41</v>
      </c>
      <c r="H25" s="65">
        <f>VLOOKUP($A25,'Return Data'!$B$7:$R$2292,12,0)</f>
        <v>24.607299999999999</v>
      </c>
      <c r="I25" s="66">
        <f t="shared" si="2"/>
        <v>52</v>
      </c>
      <c r="J25" s="65">
        <f>VLOOKUP($A25,'Return Data'!$B$7:$R$2292,13,0)</f>
        <v>51.807200000000002</v>
      </c>
      <c r="K25" s="66">
        <f t="shared" si="3"/>
        <v>50</v>
      </c>
      <c r="L25" s="65">
        <f>VLOOKUP($A25,'Return Data'!$B$7:$R$2292,17,0)</f>
        <v>22.771599999999999</v>
      </c>
      <c r="M25" s="66">
        <f t="shared" si="4"/>
        <v>54</v>
      </c>
      <c r="N25" s="65">
        <f>VLOOKUP($A25,'Return Data'!$B$7:$R$2292,14,0)</f>
        <v>19.030899999999999</v>
      </c>
      <c r="O25" s="66">
        <f>RANK(N25,N$8:N$71,0)</f>
        <v>40</v>
      </c>
      <c r="P25" s="65">
        <f>VLOOKUP($A25,'Return Data'!$B$7:$R$2292,15,0)</f>
        <v>12.7263</v>
      </c>
      <c r="Q25" s="66">
        <f>RANK(P25,P$8:P$71,0)</f>
        <v>32</v>
      </c>
      <c r="R25" s="65">
        <f>VLOOKUP($A25,'Return Data'!$B$7:$R$2292,16,0)</f>
        <v>19.723099999999999</v>
      </c>
      <c r="S25" s="67">
        <f t="shared" si="5"/>
        <v>13</v>
      </c>
    </row>
    <row r="26" spans="1:19" x14ac:dyDescent="0.3">
      <c r="A26" s="63" t="s">
        <v>182</v>
      </c>
      <c r="B26" s="64">
        <f>VLOOKUP($A26,'Return Data'!$B$7:$R$2292,3,0)</f>
        <v>44477</v>
      </c>
      <c r="C26" s="65">
        <f>VLOOKUP($A26,'Return Data'!$B$7:$R$2292,4,0)</f>
        <v>108.07</v>
      </c>
      <c r="D26" s="65">
        <f>VLOOKUP($A26,'Return Data'!$B$7:$R$2292,10,0)</f>
        <v>14.1906</v>
      </c>
      <c r="E26" s="66">
        <f t="shared" si="0"/>
        <v>18</v>
      </c>
      <c r="F26" s="65">
        <f>VLOOKUP($A26,'Return Data'!$B$7:$R$2292,11,0)</f>
        <v>27.201000000000001</v>
      </c>
      <c r="G26" s="66">
        <f t="shared" si="1"/>
        <v>15</v>
      </c>
      <c r="H26" s="65">
        <f>VLOOKUP($A26,'Return Data'!$B$7:$R$2292,12,0)</f>
        <v>44.768900000000002</v>
      </c>
      <c r="I26" s="66">
        <f t="shared" si="2"/>
        <v>11</v>
      </c>
      <c r="J26" s="65">
        <f>VLOOKUP($A26,'Return Data'!$B$7:$R$2292,13,0)</f>
        <v>80.779499999999999</v>
      </c>
      <c r="K26" s="66">
        <f t="shared" si="3"/>
        <v>9</v>
      </c>
      <c r="L26" s="65">
        <f>VLOOKUP($A26,'Return Data'!$B$7:$R$2292,17,0)</f>
        <v>40.173099999999998</v>
      </c>
      <c r="M26" s="66">
        <f t="shared" si="4"/>
        <v>13</v>
      </c>
      <c r="N26" s="65">
        <f>VLOOKUP($A26,'Return Data'!$B$7:$R$2292,14,0)</f>
        <v>26.265899999999998</v>
      </c>
      <c r="O26" s="66">
        <f>RANK(N26,N$8:N$71,0)</f>
        <v>12</v>
      </c>
      <c r="P26" s="65">
        <f>VLOOKUP($A26,'Return Data'!$B$7:$R$2292,15,0)</f>
        <v>19.569500000000001</v>
      </c>
      <c r="Q26" s="66">
        <f>RANK(P26,P$8:P$71,0)</f>
        <v>5</v>
      </c>
      <c r="R26" s="65">
        <f>VLOOKUP($A26,'Return Data'!$B$7:$R$2292,16,0)</f>
        <v>19.7027</v>
      </c>
      <c r="S26" s="67">
        <f t="shared" si="5"/>
        <v>14</v>
      </c>
    </row>
    <row r="27" spans="1:19" x14ac:dyDescent="0.3">
      <c r="A27" s="63" t="s">
        <v>183</v>
      </c>
      <c r="B27" s="64">
        <f>VLOOKUP($A27,'Return Data'!$B$7:$R$2292,3,0)</f>
        <v>44477</v>
      </c>
      <c r="C27" s="65">
        <f>VLOOKUP($A27,'Return Data'!$B$7:$R$2292,4,0)</f>
        <v>14.59</v>
      </c>
      <c r="D27" s="65">
        <f>VLOOKUP($A27,'Return Data'!$B$7:$R$2292,10,0)</f>
        <v>12.144500000000001</v>
      </c>
      <c r="E27" s="66">
        <f t="shared" si="0"/>
        <v>37</v>
      </c>
      <c r="F27" s="65">
        <f>VLOOKUP($A27,'Return Data'!$B$7:$R$2292,11,0)</f>
        <v>19.004899999999999</v>
      </c>
      <c r="G27" s="66">
        <f t="shared" si="1"/>
        <v>54</v>
      </c>
      <c r="H27" s="65">
        <f>VLOOKUP($A27,'Return Data'!$B$7:$R$2292,12,0)</f>
        <v>23.0185</v>
      </c>
      <c r="I27" s="66">
        <f t="shared" si="2"/>
        <v>54</v>
      </c>
      <c r="J27" s="65">
        <f>VLOOKUP($A27,'Return Data'!$B$7:$R$2292,13,0)</f>
        <v>48.1218</v>
      </c>
      <c r="K27" s="66">
        <f t="shared" si="3"/>
        <v>55</v>
      </c>
      <c r="L27" s="65">
        <f>VLOOKUP($A27,'Return Data'!$B$7:$R$2292,17,0)</f>
        <v>23.273399999999999</v>
      </c>
      <c r="M27" s="66">
        <f t="shared" si="4"/>
        <v>53</v>
      </c>
      <c r="N27" s="65"/>
      <c r="O27" s="66"/>
      <c r="P27" s="65"/>
      <c r="Q27" s="66"/>
      <c r="R27" s="65">
        <f>VLOOKUP($A27,'Return Data'!$B$7:$R$2292,16,0)</f>
        <v>10.507400000000001</v>
      </c>
      <c r="S27" s="67">
        <f t="shared" si="5"/>
        <v>59</v>
      </c>
    </row>
    <row r="28" spans="1:19" x14ac:dyDescent="0.3">
      <c r="A28" s="63" t="s">
        <v>184</v>
      </c>
      <c r="B28" s="64">
        <f>VLOOKUP($A28,'Return Data'!$B$7:$R$2292,3,0)</f>
        <v>44477</v>
      </c>
      <c r="C28" s="65">
        <f>VLOOKUP($A28,'Return Data'!$B$7:$R$2292,4,0)</f>
        <v>96.15</v>
      </c>
      <c r="D28" s="65">
        <f>VLOOKUP($A28,'Return Data'!$B$7:$R$2292,10,0)</f>
        <v>12.9316</v>
      </c>
      <c r="E28" s="66">
        <f t="shared" si="0"/>
        <v>32</v>
      </c>
      <c r="F28" s="65">
        <f>VLOOKUP($A28,'Return Data'!$B$7:$R$2292,11,0)</f>
        <v>25.113900000000001</v>
      </c>
      <c r="G28" s="66">
        <f t="shared" si="1"/>
        <v>25</v>
      </c>
      <c r="H28" s="65">
        <f>VLOOKUP($A28,'Return Data'!$B$7:$R$2292,12,0)</f>
        <v>30.656300000000002</v>
      </c>
      <c r="I28" s="66">
        <f t="shared" si="2"/>
        <v>30</v>
      </c>
      <c r="J28" s="65">
        <f>VLOOKUP($A28,'Return Data'!$B$7:$R$2292,13,0)</f>
        <v>58.271599999999999</v>
      </c>
      <c r="K28" s="66">
        <f t="shared" si="3"/>
        <v>37</v>
      </c>
      <c r="L28" s="65">
        <f>VLOOKUP($A28,'Return Data'!$B$7:$R$2292,17,0)</f>
        <v>32.684600000000003</v>
      </c>
      <c r="M28" s="66">
        <f t="shared" si="4"/>
        <v>24</v>
      </c>
      <c r="N28" s="65">
        <f>VLOOKUP($A28,'Return Data'!$B$7:$R$2292,14,0)</f>
        <v>23.966999999999999</v>
      </c>
      <c r="O28" s="66">
        <f>RANK(N28,N$8:N$71,0)</f>
        <v>21</v>
      </c>
      <c r="P28" s="65">
        <f>VLOOKUP($A28,'Return Data'!$B$7:$R$2292,15,0)</f>
        <v>18.1861</v>
      </c>
      <c r="Q28" s="66">
        <f>RANK(P28,P$8:P$71,0)</f>
        <v>8</v>
      </c>
      <c r="R28" s="65">
        <f>VLOOKUP($A28,'Return Data'!$B$7:$R$2292,16,0)</f>
        <v>19.779</v>
      </c>
      <c r="S28" s="67">
        <f t="shared" si="5"/>
        <v>12</v>
      </c>
    </row>
    <row r="29" spans="1:19" x14ac:dyDescent="0.3">
      <c r="A29" s="63" t="s">
        <v>185</v>
      </c>
      <c r="B29" s="64">
        <f>VLOOKUP($A29,'Return Data'!$B$7:$R$2292,3,0)</f>
        <v>44477</v>
      </c>
      <c r="C29" s="65">
        <f>VLOOKUP($A29,'Return Data'!$B$7:$R$2292,4,0)</f>
        <v>15.8728</v>
      </c>
      <c r="D29" s="65">
        <f>VLOOKUP($A29,'Return Data'!$B$7:$R$2292,10,0)</f>
        <v>6.7702999999999998</v>
      </c>
      <c r="E29" s="66">
        <f t="shared" si="0"/>
        <v>59</v>
      </c>
      <c r="F29" s="65">
        <f>VLOOKUP($A29,'Return Data'!$B$7:$R$2292,11,0)</f>
        <v>18.563400000000001</v>
      </c>
      <c r="G29" s="66">
        <f t="shared" si="1"/>
        <v>55</v>
      </c>
      <c r="H29" s="65">
        <f>VLOOKUP($A29,'Return Data'!$B$7:$R$2292,12,0)</f>
        <v>26.22</v>
      </c>
      <c r="I29" s="66">
        <f t="shared" si="2"/>
        <v>47</v>
      </c>
      <c r="J29" s="65">
        <f>VLOOKUP($A29,'Return Data'!$B$7:$R$2292,13,0)</f>
        <v>53.261200000000002</v>
      </c>
      <c r="K29" s="66">
        <f t="shared" si="3"/>
        <v>48</v>
      </c>
      <c r="L29" s="65"/>
      <c r="M29" s="66"/>
      <c r="N29" s="65"/>
      <c r="O29" s="66"/>
      <c r="P29" s="65"/>
      <c r="Q29" s="66"/>
      <c r="R29" s="65">
        <f>VLOOKUP($A29,'Return Data'!$B$7:$R$2292,16,0)</f>
        <v>26.351099999999999</v>
      </c>
      <c r="S29" s="67">
        <f t="shared" si="5"/>
        <v>5</v>
      </c>
    </row>
    <row r="30" spans="1:19" x14ac:dyDescent="0.3">
      <c r="A30" s="63" t="s">
        <v>186</v>
      </c>
      <c r="B30" s="64">
        <f>VLOOKUP($A30,'Return Data'!$B$7:$R$2292,3,0)</f>
        <v>44477</v>
      </c>
      <c r="C30" s="65">
        <f>VLOOKUP($A30,'Return Data'!$B$7:$R$2292,4,0)</f>
        <v>32.245199999999997</v>
      </c>
      <c r="D30" s="65">
        <f>VLOOKUP($A30,'Return Data'!$B$7:$R$2292,10,0)</f>
        <v>16.5382</v>
      </c>
      <c r="E30" s="66">
        <f t="shared" si="0"/>
        <v>5</v>
      </c>
      <c r="F30" s="65">
        <f>VLOOKUP($A30,'Return Data'!$B$7:$R$2292,11,0)</f>
        <v>25.3355</v>
      </c>
      <c r="G30" s="66">
        <f t="shared" si="1"/>
        <v>22</v>
      </c>
      <c r="H30" s="65">
        <f>VLOOKUP($A30,'Return Data'!$B$7:$R$2292,12,0)</f>
        <v>30.5532</v>
      </c>
      <c r="I30" s="66">
        <f t="shared" si="2"/>
        <v>31</v>
      </c>
      <c r="J30" s="65">
        <f>VLOOKUP($A30,'Return Data'!$B$7:$R$2292,13,0)</f>
        <v>66.811700000000002</v>
      </c>
      <c r="K30" s="66">
        <f t="shared" si="3"/>
        <v>20</v>
      </c>
      <c r="L30" s="65">
        <f>VLOOKUP($A30,'Return Data'!$B$7:$R$2292,17,0)</f>
        <v>30.844799999999999</v>
      </c>
      <c r="M30" s="66">
        <f t="shared" ref="M30:M38" si="8">RANK(L30,L$8:L$71,0)</f>
        <v>32</v>
      </c>
      <c r="N30" s="65">
        <f>VLOOKUP($A30,'Return Data'!$B$7:$R$2292,14,0)</f>
        <v>26.986799999999999</v>
      </c>
      <c r="O30" s="66">
        <f t="shared" ref="O30:O38" si="9">RANK(N30,N$8:N$71,0)</f>
        <v>11</v>
      </c>
      <c r="P30" s="65">
        <f>VLOOKUP($A30,'Return Data'!$B$7:$R$2292,15,0)</f>
        <v>18.2332</v>
      </c>
      <c r="Q30" s="66">
        <f>RANK(P30,P$8:P$71,0)</f>
        <v>7</v>
      </c>
      <c r="R30" s="65">
        <f>VLOOKUP($A30,'Return Data'!$B$7:$R$2292,16,0)</f>
        <v>18.7392</v>
      </c>
      <c r="S30" s="67">
        <f t="shared" si="5"/>
        <v>17</v>
      </c>
    </row>
    <row r="31" spans="1:19" x14ac:dyDescent="0.3">
      <c r="A31" s="63" t="s">
        <v>187</v>
      </c>
      <c r="B31" s="64">
        <f>VLOOKUP($A31,'Return Data'!$B$7:$R$2292,3,0)</f>
        <v>44477</v>
      </c>
      <c r="C31" s="65">
        <f>VLOOKUP($A31,'Return Data'!$B$7:$R$2292,4,0)</f>
        <v>79.977999999999994</v>
      </c>
      <c r="D31" s="65">
        <f>VLOOKUP($A31,'Return Data'!$B$7:$R$2292,10,0)</f>
        <v>10.0443</v>
      </c>
      <c r="E31" s="66">
        <f t="shared" si="0"/>
        <v>52</v>
      </c>
      <c r="F31" s="65">
        <f>VLOOKUP($A31,'Return Data'!$B$7:$R$2292,11,0)</f>
        <v>19.827999999999999</v>
      </c>
      <c r="G31" s="66">
        <f t="shared" si="1"/>
        <v>51</v>
      </c>
      <c r="H31" s="65">
        <f>VLOOKUP($A31,'Return Data'!$B$7:$R$2292,12,0)</f>
        <v>29.211400000000001</v>
      </c>
      <c r="I31" s="66">
        <f t="shared" si="2"/>
        <v>36</v>
      </c>
      <c r="J31" s="65">
        <f>VLOOKUP($A31,'Return Data'!$B$7:$R$2292,13,0)</f>
        <v>56.167400000000001</v>
      </c>
      <c r="K31" s="66">
        <f t="shared" si="3"/>
        <v>43</v>
      </c>
      <c r="L31" s="65">
        <f>VLOOKUP($A31,'Return Data'!$B$7:$R$2292,17,0)</f>
        <v>31.238700000000001</v>
      </c>
      <c r="M31" s="66">
        <f t="shared" si="8"/>
        <v>30</v>
      </c>
      <c r="N31" s="65">
        <f>VLOOKUP($A31,'Return Data'!$B$7:$R$2292,14,0)</f>
        <v>24.537299999999998</v>
      </c>
      <c r="O31" s="66">
        <f t="shared" si="9"/>
        <v>19</v>
      </c>
      <c r="P31" s="65">
        <f>VLOOKUP($A31,'Return Data'!$B$7:$R$2292,15,0)</f>
        <v>16.924099999999999</v>
      </c>
      <c r="Q31" s="66">
        <f>RANK(P31,P$8:P$71,0)</f>
        <v>10</v>
      </c>
      <c r="R31" s="65">
        <f>VLOOKUP($A31,'Return Data'!$B$7:$R$2292,16,0)</f>
        <v>16.902899999999999</v>
      </c>
      <c r="S31" s="67">
        <f t="shared" si="5"/>
        <v>29</v>
      </c>
    </row>
    <row r="32" spans="1:19" x14ac:dyDescent="0.3">
      <c r="A32" s="63" t="s">
        <v>188</v>
      </c>
      <c r="B32" s="64">
        <f>VLOOKUP($A32,'Return Data'!$B$7:$R$2292,3,0)</f>
        <v>44477</v>
      </c>
      <c r="C32" s="65">
        <f>VLOOKUP($A32,'Return Data'!$B$7:$R$2292,4,0)</f>
        <v>85.888999999999996</v>
      </c>
      <c r="D32" s="65">
        <f>VLOOKUP($A32,'Return Data'!$B$7:$R$2292,10,0)</f>
        <v>9.9603999999999999</v>
      </c>
      <c r="E32" s="66">
        <f t="shared" si="0"/>
        <v>53</v>
      </c>
      <c r="F32" s="65">
        <f>VLOOKUP($A32,'Return Data'!$B$7:$R$2292,11,0)</f>
        <v>19.039000000000001</v>
      </c>
      <c r="G32" s="66">
        <f t="shared" si="1"/>
        <v>53</v>
      </c>
      <c r="H32" s="65">
        <f>VLOOKUP($A32,'Return Data'!$B$7:$R$2292,12,0)</f>
        <v>25.383600000000001</v>
      </c>
      <c r="I32" s="66">
        <f t="shared" si="2"/>
        <v>50</v>
      </c>
      <c r="J32" s="65">
        <f>VLOOKUP($A32,'Return Data'!$B$7:$R$2292,13,0)</f>
        <v>50.7883</v>
      </c>
      <c r="K32" s="66">
        <f t="shared" si="3"/>
        <v>53</v>
      </c>
      <c r="L32" s="65">
        <f>VLOOKUP($A32,'Return Data'!$B$7:$R$2292,17,0)</f>
        <v>27.2971</v>
      </c>
      <c r="M32" s="66">
        <f t="shared" si="8"/>
        <v>45</v>
      </c>
      <c r="N32" s="65">
        <f>VLOOKUP($A32,'Return Data'!$B$7:$R$2292,14,0)</f>
        <v>17.962399999999999</v>
      </c>
      <c r="O32" s="66">
        <f t="shared" si="9"/>
        <v>42</v>
      </c>
      <c r="P32" s="65">
        <f>VLOOKUP($A32,'Return Data'!$B$7:$R$2292,15,0)</f>
        <v>14.2531</v>
      </c>
      <c r="Q32" s="66">
        <f>RANK(P32,P$8:P$71,0)</f>
        <v>26</v>
      </c>
      <c r="R32" s="65">
        <f>VLOOKUP($A32,'Return Data'!$B$7:$R$2292,16,0)</f>
        <v>15.8347</v>
      </c>
      <c r="S32" s="67">
        <f t="shared" si="5"/>
        <v>41</v>
      </c>
    </row>
    <row r="33" spans="1:19" x14ac:dyDescent="0.3">
      <c r="A33" s="63" t="s">
        <v>189</v>
      </c>
      <c r="B33" s="64">
        <f>VLOOKUP($A33,'Return Data'!$B$7:$R$2292,3,0)</f>
        <v>44477</v>
      </c>
      <c r="C33" s="65">
        <f>VLOOKUP($A33,'Return Data'!$B$7:$R$2292,4,0)</f>
        <v>112.77419999999999</v>
      </c>
      <c r="D33" s="65">
        <f>VLOOKUP($A33,'Return Data'!$B$7:$R$2292,10,0)</f>
        <v>14.471500000000001</v>
      </c>
      <c r="E33" s="66">
        <f t="shared" si="0"/>
        <v>16</v>
      </c>
      <c r="F33" s="65">
        <f>VLOOKUP($A33,'Return Data'!$B$7:$R$2292,11,0)</f>
        <v>25.310199999999998</v>
      </c>
      <c r="G33" s="66">
        <f t="shared" si="1"/>
        <v>23</v>
      </c>
      <c r="H33" s="65">
        <f>VLOOKUP($A33,'Return Data'!$B$7:$R$2292,12,0)</f>
        <v>27.4207</v>
      </c>
      <c r="I33" s="66">
        <f t="shared" si="2"/>
        <v>45</v>
      </c>
      <c r="J33" s="65">
        <f>VLOOKUP($A33,'Return Data'!$B$7:$R$2292,13,0)</f>
        <v>55.562399999999997</v>
      </c>
      <c r="K33" s="66">
        <f t="shared" si="3"/>
        <v>46</v>
      </c>
      <c r="L33" s="65">
        <f>VLOOKUP($A33,'Return Data'!$B$7:$R$2292,17,0)</f>
        <v>24.720199999999998</v>
      </c>
      <c r="M33" s="66">
        <f t="shared" si="8"/>
        <v>50</v>
      </c>
      <c r="N33" s="65">
        <f>VLOOKUP($A33,'Return Data'!$B$7:$R$2292,14,0)</f>
        <v>21.845300000000002</v>
      </c>
      <c r="O33" s="66">
        <f t="shared" si="9"/>
        <v>32</v>
      </c>
      <c r="P33" s="65">
        <f>VLOOKUP($A33,'Return Data'!$B$7:$R$2292,15,0)</f>
        <v>15.6913</v>
      </c>
      <c r="Q33" s="66">
        <f>RANK(P33,P$8:P$71,0)</f>
        <v>18</v>
      </c>
      <c r="R33" s="65">
        <f>VLOOKUP($A33,'Return Data'!$B$7:$R$2292,16,0)</f>
        <v>16.293800000000001</v>
      </c>
      <c r="S33" s="67">
        <f t="shared" si="5"/>
        <v>33</v>
      </c>
    </row>
    <row r="34" spans="1:19" x14ac:dyDescent="0.3">
      <c r="A34" s="63" t="s">
        <v>434</v>
      </c>
      <c r="B34" s="64">
        <f>VLOOKUP($A34,'Return Data'!$B$7:$R$2292,3,0)</f>
        <v>44477</v>
      </c>
      <c r="C34" s="65">
        <f>VLOOKUP($A34,'Return Data'!$B$7:$R$2292,4,0)</f>
        <v>21.021699999999999</v>
      </c>
      <c r="D34" s="65">
        <f>VLOOKUP($A34,'Return Data'!$B$7:$R$2292,10,0)</f>
        <v>13.492800000000001</v>
      </c>
      <c r="E34" s="66">
        <f t="shared" si="0"/>
        <v>25</v>
      </c>
      <c r="F34" s="65">
        <f>VLOOKUP($A34,'Return Data'!$B$7:$R$2292,11,0)</f>
        <v>26.8522</v>
      </c>
      <c r="G34" s="66">
        <f t="shared" si="1"/>
        <v>17</v>
      </c>
      <c r="H34" s="65">
        <f>VLOOKUP($A34,'Return Data'!$B$7:$R$2292,12,0)</f>
        <v>37.4084</v>
      </c>
      <c r="I34" s="66">
        <f t="shared" si="2"/>
        <v>14</v>
      </c>
      <c r="J34" s="65">
        <f>VLOOKUP($A34,'Return Data'!$B$7:$R$2292,13,0)</f>
        <v>70.405199999999994</v>
      </c>
      <c r="K34" s="66">
        <f t="shared" si="3"/>
        <v>15</v>
      </c>
      <c r="L34" s="65">
        <f>VLOOKUP($A34,'Return Data'!$B$7:$R$2292,17,0)</f>
        <v>33.104599999999998</v>
      </c>
      <c r="M34" s="66">
        <f t="shared" si="8"/>
        <v>22</v>
      </c>
      <c r="N34" s="65">
        <f>VLOOKUP($A34,'Return Data'!$B$7:$R$2292,14,0)</f>
        <v>23.3338</v>
      </c>
      <c r="O34" s="66">
        <f t="shared" si="9"/>
        <v>26</v>
      </c>
      <c r="P34" s="65"/>
      <c r="Q34" s="66"/>
      <c r="R34" s="65">
        <f>VLOOKUP($A34,'Return Data'!$B$7:$R$2292,16,0)</f>
        <v>16.105699999999999</v>
      </c>
      <c r="S34" s="67">
        <f t="shared" si="5"/>
        <v>35</v>
      </c>
    </row>
    <row r="35" spans="1:19" x14ac:dyDescent="0.3">
      <c r="A35" s="63" t="s">
        <v>191</v>
      </c>
      <c r="B35" s="64">
        <f>VLOOKUP($A35,'Return Data'!$B$7:$R$2292,3,0)</f>
        <v>44477</v>
      </c>
      <c r="C35" s="65">
        <f>VLOOKUP($A35,'Return Data'!$B$7:$R$2292,4,0)</f>
        <v>34.692</v>
      </c>
      <c r="D35" s="65">
        <f>VLOOKUP($A35,'Return Data'!$B$7:$R$2292,10,0)</f>
        <v>13.3688</v>
      </c>
      <c r="E35" s="66">
        <f t="shared" si="0"/>
        <v>28</v>
      </c>
      <c r="F35" s="65">
        <f>VLOOKUP($A35,'Return Data'!$B$7:$R$2292,11,0)</f>
        <v>24.688199999999998</v>
      </c>
      <c r="G35" s="66">
        <f t="shared" si="1"/>
        <v>28</v>
      </c>
      <c r="H35" s="65">
        <f>VLOOKUP($A35,'Return Data'!$B$7:$R$2292,12,0)</f>
        <v>34.6008</v>
      </c>
      <c r="I35" s="66">
        <f t="shared" si="2"/>
        <v>18</v>
      </c>
      <c r="J35" s="65">
        <f>VLOOKUP($A35,'Return Data'!$B$7:$R$2292,13,0)</f>
        <v>65.633799999999994</v>
      </c>
      <c r="K35" s="66">
        <f t="shared" si="3"/>
        <v>21</v>
      </c>
      <c r="L35" s="65">
        <f>VLOOKUP($A35,'Return Data'!$B$7:$R$2292,17,0)</f>
        <v>38.658000000000001</v>
      </c>
      <c r="M35" s="66">
        <f t="shared" si="8"/>
        <v>15</v>
      </c>
      <c r="N35" s="65">
        <f>VLOOKUP($A35,'Return Data'!$B$7:$R$2292,14,0)</f>
        <v>29.287099999999999</v>
      </c>
      <c r="O35" s="66">
        <f t="shared" si="9"/>
        <v>6</v>
      </c>
      <c r="P35" s="65"/>
      <c r="Q35" s="66"/>
      <c r="R35" s="65">
        <f>VLOOKUP($A35,'Return Data'!$B$7:$R$2292,16,0)</f>
        <v>23.995999999999999</v>
      </c>
      <c r="S35" s="67">
        <f t="shared" si="5"/>
        <v>6</v>
      </c>
    </row>
    <row r="36" spans="1:19" x14ac:dyDescent="0.3">
      <c r="A36" s="63" t="s">
        <v>192</v>
      </c>
      <c r="B36" s="64">
        <f>VLOOKUP($A36,'Return Data'!$B$7:$R$2292,3,0)</f>
        <v>44477</v>
      </c>
      <c r="C36" s="65">
        <f>VLOOKUP($A36,'Return Data'!$B$7:$R$2292,4,0)</f>
        <v>29.687899999999999</v>
      </c>
      <c r="D36" s="65">
        <f>VLOOKUP($A36,'Return Data'!$B$7:$R$2292,10,0)</f>
        <v>9.8779000000000003</v>
      </c>
      <c r="E36" s="66">
        <f t="shared" si="0"/>
        <v>54</v>
      </c>
      <c r="F36" s="65">
        <f>VLOOKUP($A36,'Return Data'!$B$7:$R$2292,11,0)</f>
        <v>22.330500000000001</v>
      </c>
      <c r="G36" s="66">
        <f t="shared" si="1"/>
        <v>39</v>
      </c>
      <c r="H36" s="65">
        <f>VLOOKUP($A36,'Return Data'!$B$7:$R$2292,12,0)</f>
        <v>29.1143</v>
      </c>
      <c r="I36" s="66">
        <f t="shared" si="2"/>
        <v>37</v>
      </c>
      <c r="J36" s="65">
        <f>VLOOKUP($A36,'Return Data'!$B$7:$R$2292,13,0)</f>
        <v>63.5931</v>
      </c>
      <c r="K36" s="66">
        <f t="shared" si="3"/>
        <v>26</v>
      </c>
      <c r="L36" s="65">
        <f>VLOOKUP($A36,'Return Data'!$B$7:$R$2292,17,0)</f>
        <v>27.450700000000001</v>
      </c>
      <c r="M36" s="66">
        <f t="shared" si="8"/>
        <v>44</v>
      </c>
      <c r="N36" s="65">
        <f>VLOOKUP($A36,'Return Data'!$B$7:$R$2292,14,0)</f>
        <v>22.627600000000001</v>
      </c>
      <c r="O36" s="66">
        <f t="shared" si="9"/>
        <v>28</v>
      </c>
      <c r="P36" s="65">
        <f>VLOOKUP($A36,'Return Data'!$B$7:$R$2292,15,0)</f>
        <v>16.4833</v>
      </c>
      <c r="Q36" s="66">
        <f>RANK(P36,P$8:P$71,0)</f>
        <v>13</v>
      </c>
      <c r="R36" s="65">
        <f>VLOOKUP($A36,'Return Data'!$B$7:$R$2292,16,0)</f>
        <v>17.5837</v>
      </c>
      <c r="S36" s="67">
        <f t="shared" si="5"/>
        <v>21</v>
      </c>
    </row>
    <row r="37" spans="1:19" x14ac:dyDescent="0.3">
      <c r="A37" s="81" t="s">
        <v>2013</v>
      </c>
      <c r="B37" s="64">
        <f>VLOOKUP($A37,'Return Data'!$B$7:$R$2292,3,0)</f>
        <v>44477</v>
      </c>
      <c r="C37" s="65">
        <f>VLOOKUP($A37,'Return Data'!$B$7:$R$2292,4,0)</f>
        <v>23.0655</v>
      </c>
      <c r="D37" s="65">
        <f>VLOOKUP($A37,'Return Data'!$B$7:$R$2292,10,0)</f>
        <v>13.533099999999999</v>
      </c>
      <c r="E37" s="66">
        <f t="shared" si="0"/>
        <v>24</v>
      </c>
      <c r="F37" s="65">
        <f>VLOOKUP($A37,'Return Data'!$B$7:$R$2292,11,0)</f>
        <v>21.718299999999999</v>
      </c>
      <c r="G37" s="66">
        <f t="shared" si="1"/>
        <v>47</v>
      </c>
      <c r="H37" s="65">
        <f>VLOOKUP($A37,'Return Data'!$B$7:$R$2292,12,0)</f>
        <v>24.839700000000001</v>
      </c>
      <c r="I37" s="66">
        <f t="shared" si="2"/>
        <v>51</v>
      </c>
      <c r="J37" s="65">
        <f>VLOOKUP($A37,'Return Data'!$B$7:$R$2292,13,0)</f>
        <v>51.909599999999998</v>
      </c>
      <c r="K37" s="66">
        <f t="shared" si="3"/>
        <v>49</v>
      </c>
      <c r="L37" s="65">
        <f>VLOOKUP($A37,'Return Data'!$B$7:$R$2292,17,0)</f>
        <v>24.3889</v>
      </c>
      <c r="M37" s="66">
        <f t="shared" si="8"/>
        <v>51</v>
      </c>
      <c r="N37" s="65">
        <f>VLOOKUP($A37,'Return Data'!$B$7:$R$2292,14,0)</f>
        <v>20.283899999999999</v>
      </c>
      <c r="O37" s="66">
        <f t="shared" si="9"/>
        <v>39</v>
      </c>
      <c r="P37" s="65"/>
      <c r="Q37" s="66"/>
      <c r="R37" s="65">
        <f>VLOOKUP($A37,'Return Data'!$B$7:$R$2292,16,0)</f>
        <v>15.5626</v>
      </c>
      <c r="S37" s="67">
        <f t="shared" si="5"/>
        <v>42</v>
      </c>
    </row>
    <row r="38" spans="1:19" x14ac:dyDescent="0.3">
      <c r="A38" s="63" t="s">
        <v>193</v>
      </c>
      <c r="B38" s="64">
        <f>VLOOKUP($A38,'Return Data'!$B$7:$R$2292,3,0)</f>
        <v>44477</v>
      </c>
      <c r="C38" s="65">
        <f>VLOOKUP($A38,'Return Data'!$B$7:$R$2292,4,0)</f>
        <v>83.591999999999999</v>
      </c>
      <c r="D38" s="65">
        <f>VLOOKUP($A38,'Return Data'!$B$7:$R$2292,10,0)</f>
        <v>14.894399999999999</v>
      </c>
      <c r="E38" s="66">
        <f t="shared" si="0"/>
        <v>13</v>
      </c>
      <c r="F38" s="65">
        <f>VLOOKUP($A38,'Return Data'!$B$7:$R$2292,11,0)</f>
        <v>23.2575</v>
      </c>
      <c r="G38" s="66">
        <f t="shared" si="1"/>
        <v>34</v>
      </c>
      <c r="H38" s="65">
        <f>VLOOKUP($A38,'Return Data'!$B$7:$R$2292,12,0)</f>
        <v>36.977699999999999</v>
      </c>
      <c r="I38" s="66">
        <f t="shared" si="2"/>
        <v>15</v>
      </c>
      <c r="J38" s="65">
        <f>VLOOKUP($A38,'Return Data'!$B$7:$R$2292,13,0)</f>
        <v>71.141499999999994</v>
      </c>
      <c r="K38" s="66">
        <f t="shared" si="3"/>
        <v>13</v>
      </c>
      <c r="L38" s="65">
        <f>VLOOKUP($A38,'Return Data'!$B$7:$R$2292,17,0)</f>
        <v>27.886700000000001</v>
      </c>
      <c r="M38" s="66">
        <f t="shared" si="8"/>
        <v>42</v>
      </c>
      <c r="N38" s="65">
        <f>VLOOKUP($A38,'Return Data'!$B$7:$R$2292,14,0)</f>
        <v>16.125</v>
      </c>
      <c r="O38" s="66">
        <f t="shared" si="9"/>
        <v>45</v>
      </c>
      <c r="P38" s="65">
        <f>VLOOKUP($A38,'Return Data'!$B$7:$R$2292,15,0)</f>
        <v>9.7683</v>
      </c>
      <c r="Q38" s="66">
        <f>RANK(P38,P$8:P$71,0)</f>
        <v>37</v>
      </c>
      <c r="R38" s="65">
        <f>VLOOKUP($A38,'Return Data'!$B$7:$R$2292,16,0)</f>
        <v>14.8583</v>
      </c>
      <c r="S38" s="67">
        <f t="shared" si="5"/>
        <v>46</v>
      </c>
    </row>
    <row r="39" spans="1:19" x14ac:dyDescent="0.3">
      <c r="A39" s="63" t="s">
        <v>194</v>
      </c>
      <c r="B39" s="64">
        <f>VLOOKUP($A39,'Return Data'!$B$7:$R$2292,3,0)</f>
        <v>44477</v>
      </c>
      <c r="C39" s="65">
        <f>VLOOKUP($A39,'Return Data'!$B$7:$R$2292,4,0)</f>
        <v>19.404399999999999</v>
      </c>
      <c r="D39" s="65">
        <f>VLOOKUP($A39,'Return Data'!$B$7:$R$2292,10,0)</f>
        <v>16.824300000000001</v>
      </c>
      <c r="E39" s="66">
        <f t="shared" si="0"/>
        <v>4</v>
      </c>
      <c r="F39" s="65">
        <f>VLOOKUP($A39,'Return Data'!$B$7:$R$2292,11,0)</f>
        <v>27.685700000000001</v>
      </c>
      <c r="G39" s="66">
        <f t="shared" si="1"/>
        <v>14</v>
      </c>
      <c r="H39" s="65">
        <f>VLOOKUP($A39,'Return Data'!$B$7:$R$2292,12,0)</f>
        <v>34.671399999999998</v>
      </c>
      <c r="I39" s="66">
        <f t="shared" si="2"/>
        <v>17</v>
      </c>
      <c r="J39" s="65">
        <f>VLOOKUP($A39,'Return Data'!$B$7:$R$2292,13,0)</f>
        <v>51.550699999999999</v>
      </c>
      <c r="K39" s="66">
        <f t="shared" si="3"/>
        <v>52</v>
      </c>
      <c r="L39" s="65"/>
      <c r="M39" s="66"/>
      <c r="N39" s="65"/>
      <c r="O39" s="66"/>
      <c r="P39" s="65"/>
      <c r="Q39" s="66"/>
      <c r="R39" s="65">
        <f>VLOOKUP($A39,'Return Data'!$B$7:$R$2292,16,0)</f>
        <v>34.963099999999997</v>
      </c>
      <c r="S39" s="67">
        <f t="shared" si="5"/>
        <v>1</v>
      </c>
    </row>
    <row r="40" spans="1:19" x14ac:dyDescent="0.3">
      <c r="A40" s="63" t="s">
        <v>195</v>
      </c>
      <c r="B40" s="64">
        <f>VLOOKUP($A40,'Return Data'!$B$7:$R$2292,3,0)</f>
        <v>44477</v>
      </c>
      <c r="C40" s="65">
        <f>VLOOKUP($A40,'Return Data'!$B$7:$R$2292,4,0)</f>
        <v>25.31</v>
      </c>
      <c r="D40" s="65">
        <f>VLOOKUP($A40,'Return Data'!$B$7:$R$2292,10,0)</f>
        <v>12.2395</v>
      </c>
      <c r="E40" s="66">
        <f t="shared" ref="E40:E71" si="10">RANK(D40,D$8:D$71,0)</f>
        <v>35</v>
      </c>
      <c r="F40" s="65">
        <f>VLOOKUP($A40,'Return Data'!$B$7:$R$2292,11,0)</f>
        <v>24.741299999999999</v>
      </c>
      <c r="G40" s="66">
        <f t="shared" ref="G40:G71" si="11">RANK(F40,F$8:F$71,0)</f>
        <v>27</v>
      </c>
      <c r="H40" s="65">
        <f>VLOOKUP($A40,'Return Data'!$B$7:$R$2292,12,0)</f>
        <v>31.685700000000001</v>
      </c>
      <c r="I40" s="66">
        <f t="shared" ref="I40:I71" si="12">RANK(H40,H$8:H$71,0)</f>
        <v>27</v>
      </c>
      <c r="J40" s="65">
        <f>VLOOKUP($A40,'Return Data'!$B$7:$R$2292,13,0)</f>
        <v>64.778599999999997</v>
      </c>
      <c r="K40" s="66">
        <f t="shared" ref="K40:K71" si="13">RANK(J40,J$8:J$71,0)</f>
        <v>22</v>
      </c>
      <c r="L40" s="65">
        <f>VLOOKUP($A40,'Return Data'!$B$7:$R$2292,17,0)</f>
        <v>31.386500000000002</v>
      </c>
      <c r="M40" s="66">
        <f t="shared" ref="M40:M52" si="14">RANK(L40,L$8:L$71,0)</f>
        <v>29</v>
      </c>
      <c r="N40" s="65">
        <f>VLOOKUP($A40,'Return Data'!$B$7:$R$2292,14,0)</f>
        <v>23.404900000000001</v>
      </c>
      <c r="O40" s="66">
        <f t="shared" ref="O40:O49" si="15">RANK(N40,N$8:N$71,0)</f>
        <v>25</v>
      </c>
      <c r="P40" s="65"/>
      <c r="Q40" s="66"/>
      <c r="R40" s="65">
        <f>VLOOKUP($A40,'Return Data'!$B$7:$R$2292,16,0)</f>
        <v>17.266400000000001</v>
      </c>
      <c r="S40" s="67">
        <f t="shared" ref="S40:S71" si="16">RANK(R40,R$8:R$71,0)</f>
        <v>27</v>
      </c>
    </row>
    <row r="41" spans="1:19" x14ac:dyDescent="0.3">
      <c r="A41" s="63" t="s">
        <v>196</v>
      </c>
      <c r="B41" s="64">
        <f>VLOOKUP($A41,'Return Data'!$B$7:$R$2292,3,0)</f>
        <v>44477</v>
      </c>
      <c r="C41" s="65">
        <f>VLOOKUP($A41,'Return Data'!$B$7:$R$2292,4,0)</f>
        <v>324.26</v>
      </c>
      <c r="D41" s="65">
        <f>VLOOKUP($A41,'Return Data'!$B$7:$R$2292,10,0)</f>
        <v>14.139900000000001</v>
      </c>
      <c r="E41" s="66">
        <f t="shared" si="10"/>
        <v>19</v>
      </c>
      <c r="F41" s="65">
        <f>VLOOKUP($A41,'Return Data'!$B$7:$R$2292,11,0)</f>
        <v>25.8871</v>
      </c>
      <c r="G41" s="66">
        <f t="shared" si="11"/>
        <v>20</v>
      </c>
      <c r="H41" s="65">
        <f>VLOOKUP($A41,'Return Data'!$B$7:$R$2292,12,0)</f>
        <v>30.3767</v>
      </c>
      <c r="I41" s="66">
        <f t="shared" si="12"/>
        <v>32</v>
      </c>
      <c r="J41" s="65">
        <f>VLOOKUP($A41,'Return Data'!$B$7:$R$2292,13,0)</f>
        <v>62.414200000000001</v>
      </c>
      <c r="K41" s="66">
        <f t="shared" si="13"/>
        <v>29</v>
      </c>
      <c r="L41" s="65">
        <f>VLOOKUP($A41,'Return Data'!$B$7:$R$2292,17,0)</f>
        <v>32.179900000000004</v>
      </c>
      <c r="M41" s="66">
        <f t="shared" si="14"/>
        <v>27</v>
      </c>
      <c r="N41" s="65">
        <f>VLOOKUP($A41,'Return Data'!$B$7:$R$2292,14,0)</f>
        <v>20.771899999999999</v>
      </c>
      <c r="O41" s="66">
        <f t="shared" si="15"/>
        <v>36</v>
      </c>
      <c r="P41" s="65">
        <f>VLOOKUP($A41,'Return Data'!$B$7:$R$2292,15,0)</f>
        <v>13.136200000000001</v>
      </c>
      <c r="Q41" s="66">
        <f t="shared" ref="Q41:Q47" si="17">RANK(P41,P$8:P$71,0)</f>
        <v>31</v>
      </c>
      <c r="R41" s="65">
        <f>VLOOKUP($A41,'Return Data'!$B$7:$R$2292,16,0)</f>
        <v>14.111599999999999</v>
      </c>
      <c r="S41" s="67">
        <f t="shared" si="16"/>
        <v>52</v>
      </c>
    </row>
    <row r="42" spans="1:19" x14ac:dyDescent="0.3">
      <c r="A42" s="63" t="s">
        <v>197</v>
      </c>
      <c r="B42" s="64">
        <f>VLOOKUP($A42,'Return Data'!$B$7:$R$2292,3,0)</f>
        <v>44477</v>
      </c>
      <c r="C42" s="65">
        <f>VLOOKUP($A42,'Return Data'!$B$7:$R$2292,4,0)</f>
        <v>347.15</v>
      </c>
      <c r="D42" s="65">
        <f>VLOOKUP($A42,'Return Data'!$B$7:$R$2292,10,0)</f>
        <v>14.0215</v>
      </c>
      <c r="E42" s="66">
        <f t="shared" si="10"/>
        <v>20</v>
      </c>
      <c r="F42" s="65">
        <f>VLOOKUP($A42,'Return Data'!$B$7:$R$2292,11,0)</f>
        <v>25.7927</v>
      </c>
      <c r="G42" s="66">
        <f t="shared" si="11"/>
        <v>21</v>
      </c>
      <c r="H42" s="65">
        <f>VLOOKUP($A42,'Return Data'!$B$7:$R$2292,12,0)</f>
        <v>30.316500000000001</v>
      </c>
      <c r="I42" s="66">
        <f t="shared" si="12"/>
        <v>33</v>
      </c>
      <c r="J42" s="65">
        <f>VLOOKUP($A42,'Return Data'!$B$7:$R$2292,13,0)</f>
        <v>62.2348</v>
      </c>
      <c r="K42" s="66">
        <f t="shared" si="13"/>
        <v>30</v>
      </c>
      <c r="L42" s="65">
        <f>VLOOKUP($A42,'Return Data'!$B$7:$R$2292,17,0)</f>
        <v>32.360100000000003</v>
      </c>
      <c r="M42" s="66">
        <f t="shared" si="14"/>
        <v>25</v>
      </c>
      <c r="N42" s="65">
        <f>VLOOKUP($A42,'Return Data'!$B$7:$R$2292,14,0)</f>
        <v>21.263400000000001</v>
      </c>
      <c r="O42" s="66">
        <f t="shared" si="15"/>
        <v>34</v>
      </c>
      <c r="P42" s="65">
        <f>VLOOKUP($A42,'Return Data'!$B$7:$R$2292,15,0)</f>
        <v>15.527100000000001</v>
      </c>
      <c r="Q42" s="66">
        <f t="shared" si="17"/>
        <v>19</v>
      </c>
      <c r="R42" s="65">
        <f>VLOOKUP($A42,'Return Data'!$B$7:$R$2292,16,0)</f>
        <v>17.2896</v>
      </c>
      <c r="S42" s="67">
        <f t="shared" si="16"/>
        <v>25</v>
      </c>
    </row>
    <row r="43" spans="1:19" x14ac:dyDescent="0.3">
      <c r="A43" s="63" t="s">
        <v>198</v>
      </c>
      <c r="B43" s="64">
        <f>VLOOKUP($A43,'Return Data'!$B$7:$R$2292,3,0)</f>
        <v>44477</v>
      </c>
      <c r="C43" s="65">
        <f>VLOOKUP($A43,'Return Data'!$B$7:$R$2292,4,0)</f>
        <v>231.63130000000001</v>
      </c>
      <c r="D43" s="65">
        <f>VLOOKUP($A43,'Return Data'!$B$7:$R$2292,10,0)</f>
        <v>10.8203</v>
      </c>
      <c r="E43" s="66">
        <f t="shared" si="10"/>
        <v>50</v>
      </c>
      <c r="F43" s="65">
        <f>VLOOKUP($A43,'Return Data'!$B$7:$R$2292,11,0)</f>
        <v>32.1753</v>
      </c>
      <c r="G43" s="66">
        <f t="shared" si="11"/>
        <v>10</v>
      </c>
      <c r="H43" s="65">
        <f>VLOOKUP($A43,'Return Data'!$B$7:$R$2292,12,0)</f>
        <v>52.099400000000003</v>
      </c>
      <c r="I43" s="66">
        <f t="shared" si="12"/>
        <v>8</v>
      </c>
      <c r="J43" s="65">
        <f>VLOOKUP($A43,'Return Data'!$B$7:$R$2292,13,0)</f>
        <v>90.271299999999997</v>
      </c>
      <c r="K43" s="66">
        <f t="shared" si="13"/>
        <v>8</v>
      </c>
      <c r="L43" s="65">
        <f>VLOOKUP($A43,'Return Data'!$B$7:$R$2292,17,0)</f>
        <v>60.722700000000003</v>
      </c>
      <c r="M43" s="66">
        <f t="shared" si="14"/>
        <v>1</v>
      </c>
      <c r="N43" s="65">
        <f>VLOOKUP($A43,'Return Data'!$B$7:$R$2292,14,0)</f>
        <v>38.673699999999997</v>
      </c>
      <c r="O43" s="66">
        <f t="shared" si="15"/>
        <v>3</v>
      </c>
      <c r="P43" s="65">
        <f>VLOOKUP($A43,'Return Data'!$B$7:$R$2292,15,0)</f>
        <v>25.153500000000001</v>
      </c>
      <c r="Q43" s="66">
        <f t="shared" si="17"/>
        <v>2</v>
      </c>
      <c r="R43" s="65">
        <f>VLOOKUP($A43,'Return Data'!$B$7:$R$2292,16,0)</f>
        <v>22.51</v>
      </c>
      <c r="S43" s="67">
        <f t="shared" si="16"/>
        <v>7</v>
      </c>
    </row>
    <row r="44" spans="1:19" x14ac:dyDescent="0.3">
      <c r="A44" s="63" t="s">
        <v>199</v>
      </c>
      <c r="B44" s="64">
        <f>VLOOKUP($A44,'Return Data'!$B$7:$R$2292,3,0)</f>
        <v>44477</v>
      </c>
      <c r="C44" s="65">
        <f>VLOOKUP($A44,'Return Data'!$B$7:$R$2292,4,0)</f>
        <v>78.209999999999994</v>
      </c>
      <c r="D44" s="65">
        <f>VLOOKUP($A44,'Return Data'!$B$7:$R$2292,10,0)</f>
        <v>7.8014999999999999</v>
      </c>
      <c r="E44" s="66">
        <f t="shared" si="10"/>
        <v>58</v>
      </c>
      <c r="F44" s="65">
        <f>VLOOKUP($A44,'Return Data'!$B$7:$R$2292,11,0)</f>
        <v>16.2455</v>
      </c>
      <c r="G44" s="66">
        <f t="shared" si="11"/>
        <v>57</v>
      </c>
      <c r="H44" s="65">
        <f>VLOOKUP($A44,'Return Data'!$B$7:$R$2292,12,0)</f>
        <v>22.317799999999998</v>
      </c>
      <c r="I44" s="66">
        <f t="shared" si="12"/>
        <v>56</v>
      </c>
      <c r="J44" s="65">
        <f>VLOOKUP($A44,'Return Data'!$B$7:$R$2292,13,0)</f>
        <v>51.628500000000003</v>
      </c>
      <c r="K44" s="66">
        <f t="shared" si="13"/>
        <v>51</v>
      </c>
      <c r="L44" s="65">
        <f>VLOOKUP($A44,'Return Data'!$B$7:$R$2292,17,0)</f>
        <v>25.342099999999999</v>
      </c>
      <c r="M44" s="66">
        <f t="shared" si="14"/>
        <v>47</v>
      </c>
      <c r="N44" s="65">
        <f>VLOOKUP($A44,'Return Data'!$B$7:$R$2292,14,0)</f>
        <v>15.257899999999999</v>
      </c>
      <c r="O44" s="66">
        <f t="shared" si="15"/>
        <v>47</v>
      </c>
      <c r="P44" s="65">
        <f>VLOOKUP($A44,'Return Data'!$B$7:$R$2292,15,0)</f>
        <v>11.4879</v>
      </c>
      <c r="Q44" s="66">
        <f t="shared" si="17"/>
        <v>36</v>
      </c>
      <c r="R44" s="65">
        <f>VLOOKUP($A44,'Return Data'!$B$7:$R$2292,16,0)</f>
        <v>17.431899999999999</v>
      </c>
      <c r="S44" s="67">
        <f t="shared" si="16"/>
        <v>24</v>
      </c>
    </row>
    <row r="45" spans="1:19" x14ac:dyDescent="0.3">
      <c r="A45" s="63" t="s">
        <v>370</v>
      </c>
      <c r="B45" s="64">
        <f>VLOOKUP($A45,'Return Data'!$B$7:$R$2292,3,0)</f>
        <v>44477</v>
      </c>
      <c r="C45" s="65">
        <f>VLOOKUP($A45,'Return Data'!$B$7:$R$2292,4,0)</f>
        <v>236.47620000000001</v>
      </c>
      <c r="D45" s="65">
        <f>VLOOKUP($A45,'Return Data'!$B$7:$R$2292,10,0)</f>
        <v>11.1678</v>
      </c>
      <c r="E45" s="66">
        <f t="shared" si="10"/>
        <v>48</v>
      </c>
      <c r="F45" s="65">
        <f>VLOOKUP($A45,'Return Data'!$B$7:$R$2292,11,0)</f>
        <v>22.442299999999999</v>
      </c>
      <c r="G45" s="66">
        <f t="shared" si="11"/>
        <v>38</v>
      </c>
      <c r="H45" s="65">
        <f>VLOOKUP($A45,'Return Data'!$B$7:$R$2292,12,0)</f>
        <v>27.015499999999999</v>
      </c>
      <c r="I45" s="66">
        <f t="shared" si="12"/>
        <v>46</v>
      </c>
      <c r="J45" s="65">
        <f>VLOOKUP($A45,'Return Data'!$B$7:$R$2292,13,0)</f>
        <v>55.798699999999997</v>
      </c>
      <c r="K45" s="66">
        <f t="shared" si="13"/>
        <v>44</v>
      </c>
      <c r="L45" s="65">
        <f>VLOOKUP($A45,'Return Data'!$B$7:$R$2292,17,0)</f>
        <v>30.852499999999999</v>
      </c>
      <c r="M45" s="66">
        <f t="shared" si="14"/>
        <v>31</v>
      </c>
      <c r="N45" s="65">
        <f>VLOOKUP($A45,'Return Data'!$B$7:$R$2292,14,0)</f>
        <v>21.105599999999999</v>
      </c>
      <c r="O45" s="66">
        <f t="shared" si="15"/>
        <v>35</v>
      </c>
      <c r="P45" s="65">
        <f>VLOOKUP($A45,'Return Data'!$B$7:$R$2292,15,0)</f>
        <v>13.470800000000001</v>
      </c>
      <c r="Q45" s="66">
        <f t="shared" si="17"/>
        <v>29</v>
      </c>
      <c r="R45" s="65">
        <f>VLOOKUP($A45,'Return Data'!$B$7:$R$2292,16,0)</f>
        <v>15.3513</v>
      </c>
      <c r="S45" s="67">
        <f t="shared" si="16"/>
        <v>43</v>
      </c>
    </row>
    <row r="46" spans="1:19" x14ac:dyDescent="0.3">
      <c r="A46" s="63" t="s">
        <v>201</v>
      </c>
      <c r="B46" s="64">
        <f>VLOOKUP($A46,'Return Data'!$B$7:$R$2292,3,0)</f>
        <v>44477</v>
      </c>
      <c r="C46" s="65">
        <f>VLOOKUP($A46,'Return Data'!$B$7:$R$2292,4,0)</f>
        <v>24.671800000000001</v>
      </c>
      <c r="D46" s="65">
        <f>VLOOKUP($A46,'Return Data'!$B$7:$R$2292,10,0)</f>
        <v>11.1938</v>
      </c>
      <c r="E46" s="66">
        <f t="shared" si="10"/>
        <v>46</v>
      </c>
      <c r="F46" s="65">
        <f>VLOOKUP($A46,'Return Data'!$B$7:$R$2292,11,0)</f>
        <v>21.820399999999999</v>
      </c>
      <c r="G46" s="66">
        <f t="shared" si="11"/>
        <v>44</v>
      </c>
      <c r="H46" s="65">
        <f>VLOOKUP($A46,'Return Data'!$B$7:$R$2292,12,0)</f>
        <v>33.2682</v>
      </c>
      <c r="I46" s="66">
        <f t="shared" si="12"/>
        <v>22</v>
      </c>
      <c r="J46" s="65">
        <f>VLOOKUP($A46,'Return Data'!$B$7:$R$2292,13,0)</f>
        <v>63.652799999999999</v>
      </c>
      <c r="K46" s="66">
        <f t="shared" si="13"/>
        <v>25</v>
      </c>
      <c r="L46" s="65">
        <f>VLOOKUP($A46,'Return Data'!$B$7:$R$2292,17,0)</f>
        <v>37.035499999999999</v>
      </c>
      <c r="M46" s="66">
        <f t="shared" si="14"/>
        <v>18</v>
      </c>
      <c r="N46" s="65">
        <f>VLOOKUP($A46,'Return Data'!$B$7:$R$2292,14,0)</f>
        <v>27.108899999999998</v>
      </c>
      <c r="O46" s="66">
        <f t="shared" si="15"/>
        <v>9</v>
      </c>
      <c r="P46" s="65">
        <f>VLOOKUP($A46,'Return Data'!$B$7:$R$2292,15,0)</f>
        <v>15.4026</v>
      </c>
      <c r="Q46" s="66">
        <f t="shared" si="17"/>
        <v>21</v>
      </c>
      <c r="R46" s="65">
        <f>VLOOKUP($A46,'Return Data'!$B$7:$R$2292,16,0)</f>
        <v>14.585800000000001</v>
      </c>
      <c r="S46" s="67">
        <f t="shared" si="16"/>
        <v>47</v>
      </c>
    </row>
    <row r="47" spans="1:19" x14ac:dyDescent="0.3">
      <c r="A47" s="63" t="s">
        <v>202</v>
      </c>
      <c r="B47" s="64">
        <f>VLOOKUP($A47,'Return Data'!$B$7:$R$2292,3,0)</f>
        <v>44477</v>
      </c>
      <c r="C47" s="65">
        <f>VLOOKUP($A47,'Return Data'!$B$7:$R$2292,4,0)</f>
        <v>26.206800000000001</v>
      </c>
      <c r="D47" s="65">
        <f>VLOOKUP($A47,'Return Data'!$B$7:$R$2292,10,0)</f>
        <v>11.185700000000001</v>
      </c>
      <c r="E47" s="66">
        <f t="shared" si="10"/>
        <v>47</v>
      </c>
      <c r="F47" s="65">
        <f>VLOOKUP($A47,'Return Data'!$B$7:$R$2292,11,0)</f>
        <v>22.4955</v>
      </c>
      <c r="G47" s="66">
        <f t="shared" si="11"/>
        <v>36</v>
      </c>
      <c r="H47" s="65">
        <f>VLOOKUP($A47,'Return Data'!$B$7:$R$2292,12,0)</f>
        <v>33.201900000000002</v>
      </c>
      <c r="I47" s="66">
        <f t="shared" si="12"/>
        <v>23</v>
      </c>
      <c r="J47" s="65">
        <f>VLOOKUP($A47,'Return Data'!$B$7:$R$2292,13,0)</f>
        <v>63.397300000000001</v>
      </c>
      <c r="K47" s="66">
        <f t="shared" si="13"/>
        <v>27</v>
      </c>
      <c r="L47" s="65">
        <f>VLOOKUP($A47,'Return Data'!$B$7:$R$2292,17,0)</f>
        <v>38.8596</v>
      </c>
      <c r="M47" s="66">
        <f t="shared" si="14"/>
        <v>14</v>
      </c>
      <c r="N47" s="65">
        <f>VLOOKUP($A47,'Return Data'!$B$7:$R$2292,14,0)</f>
        <v>29.407900000000001</v>
      </c>
      <c r="O47" s="66">
        <f t="shared" si="15"/>
        <v>5</v>
      </c>
      <c r="P47" s="65">
        <f>VLOOKUP($A47,'Return Data'!$B$7:$R$2292,15,0)</f>
        <v>16.703099999999999</v>
      </c>
      <c r="Q47" s="66">
        <f t="shared" si="17"/>
        <v>11</v>
      </c>
      <c r="R47" s="65">
        <f>VLOOKUP($A47,'Return Data'!$B$7:$R$2292,16,0)</f>
        <v>15.8652</v>
      </c>
      <c r="S47" s="67">
        <f t="shared" si="16"/>
        <v>39</v>
      </c>
    </row>
    <row r="48" spans="1:19" x14ac:dyDescent="0.3">
      <c r="A48" s="63" t="s">
        <v>203</v>
      </c>
      <c r="B48" s="64">
        <f>VLOOKUP($A48,'Return Data'!$B$7:$R$2292,3,0)</f>
        <v>44477</v>
      </c>
      <c r="C48" s="65">
        <f>VLOOKUP($A48,'Return Data'!$B$7:$R$2292,4,0)</f>
        <v>25.784700000000001</v>
      </c>
      <c r="D48" s="65">
        <f>VLOOKUP($A48,'Return Data'!$B$7:$R$2292,10,0)</f>
        <v>11.073</v>
      </c>
      <c r="E48" s="66">
        <f t="shared" si="10"/>
        <v>49</v>
      </c>
      <c r="F48" s="65">
        <f>VLOOKUP($A48,'Return Data'!$B$7:$R$2292,11,0)</f>
        <v>21.8461</v>
      </c>
      <c r="G48" s="66">
        <f t="shared" si="11"/>
        <v>43</v>
      </c>
      <c r="H48" s="65">
        <f>VLOOKUP($A48,'Return Data'!$B$7:$R$2292,12,0)</f>
        <v>33.433599999999998</v>
      </c>
      <c r="I48" s="66">
        <f t="shared" si="12"/>
        <v>20</v>
      </c>
      <c r="J48" s="65">
        <f>VLOOKUP($A48,'Return Data'!$B$7:$R$2292,13,0)</f>
        <v>64.064499999999995</v>
      </c>
      <c r="K48" s="66">
        <f t="shared" si="13"/>
        <v>23</v>
      </c>
      <c r="L48" s="65">
        <f>VLOOKUP($A48,'Return Data'!$B$7:$R$2292,17,0)</f>
        <v>38.383299999999998</v>
      </c>
      <c r="M48" s="66">
        <f t="shared" si="14"/>
        <v>16</v>
      </c>
      <c r="N48" s="65">
        <f>VLOOKUP($A48,'Return Data'!$B$7:$R$2292,14,0)</f>
        <v>28.447900000000001</v>
      </c>
      <c r="O48" s="66">
        <f t="shared" si="15"/>
        <v>7</v>
      </c>
      <c r="P48" s="65"/>
      <c r="Q48" s="66"/>
      <c r="R48" s="65">
        <f>VLOOKUP($A48,'Return Data'!$B$7:$R$2292,16,0)</f>
        <v>18.697299999999998</v>
      </c>
      <c r="S48" s="67">
        <f t="shared" si="16"/>
        <v>18</v>
      </c>
    </row>
    <row r="49" spans="1:19" x14ac:dyDescent="0.3">
      <c r="A49" s="63" t="s">
        <v>204</v>
      </c>
      <c r="B49" s="64">
        <f>VLOOKUP($A49,'Return Data'!$B$7:$R$2292,3,0)</f>
        <v>44477</v>
      </c>
      <c r="C49" s="65">
        <f>VLOOKUP($A49,'Return Data'!$B$7:$R$2292,4,0)</f>
        <v>31.642700000000001</v>
      </c>
      <c r="D49" s="65">
        <f>VLOOKUP($A49,'Return Data'!$B$7:$R$2292,10,0)</f>
        <v>17.671099999999999</v>
      </c>
      <c r="E49" s="66">
        <f t="shared" si="10"/>
        <v>2</v>
      </c>
      <c r="F49" s="65">
        <f>VLOOKUP($A49,'Return Data'!$B$7:$R$2292,11,0)</f>
        <v>45.3367</v>
      </c>
      <c r="G49" s="66">
        <f t="shared" si="11"/>
        <v>5</v>
      </c>
      <c r="H49" s="65">
        <f>VLOOKUP($A49,'Return Data'!$B$7:$R$2292,12,0)</f>
        <v>59.779299999999999</v>
      </c>
      <c r="I49" s="66">
        <f t="shared" si="12"/>
        <v>5</v>
      </c>
      <c r="J49" s="65">
        <f>VLOOKUP($A49,'Return Data'!$B$7:$R$2292,13,0)</f>
        <v>103.97929999999999</v>
      </c>
      <c r="K49" s="66">
        <f t="shared" si="13"/>
        <v>7</v>
      </c>
      <c r="L49" s="65">
        <f>VLOOKUP($A49,'Return Data'!$B$7:$R$2292,17,0)</f>
        <v>53.235100000000003</v>
      </c>
      <c r="M49" s="66">
        <f t="shared" si="14"/>
        <v>2</v>
      </c>
      <c r="N49" s="65">
        <f>VLOOKUP($A49,'Return Data'!$B$7:$R$2292,14,0)</f>
        <v>39.644799999999996</v>
      </c>
      <c r="O49" s="66">
        <f t="shared" si="15"/>
        <v>2</v>
      </c>
      <c r="P49" s="65"/>
      <c r="Q49" s="66"/>
      <c r="R49" s="65">
        <f>VLOOKUP($A49,'Return Data'!$B$7:$R$2292,16,0)</f>
        <v>28.983000000000001</v>
      </c>
      <c r="S49" s="67">
        <f t="shared" si="16"/>
        <v>3</v>
      </c>
    </row>
    <row r="50" spans="1:19" x14ac:dyDescent="0.3">
      <c r="A50" s="63" t="s">
        <v>205</v>
      </c>
      <c r="B50" s="64">
        <f>VLOOKUP($A50,'Return Data'!$B$7:$R$2292,3,0)</f>
        <v>44477</v>
      </c>
      <c r="C50" s="65">
        <f>VLOOKUP($A50,'Return Data'!$B$7:$R$2292,4,0)</f>
        <v>16.825600000000001</v>
      </c>
      <c r="D50" s="65">
        <f>VLOOKUP($A50,'Return Data'!$B$7:$R$2292,10,0)</f>
        <v>11.7164</v>
      </c>
      <c r="E50" s="66">
        <f t="shared" si="10"/>
        <v>41</v>
      </c>
      <c r="F50" s="65">
        <f>VLOOKUP($A50,'Return Data'!$B$7:$R$2292,11,0)</f>
        <v>21.994499999999999</v>
      </c>
      <c r="G50" s="66">
        <f t="shared" si="11"/>
        <v>42</v>
      </c>
      <c r="H50" s="65">
        <f>VLOOKUP($A50,'Return Data'!$B$7:$R$2292,12,0)</f>
        <v>29.262599999999999</v>
      </c>
      <c r="I50" s="66">
        <f t="shared" si="12"/>
        <v>35</v>
      </c>
      <c r="J50" s="65">
        <f>VLOOKUP($A50,'Return Data'!$B$7:$R$2292,13,0)</f>
        <v>57.985399999999998</v>
      </c>
      <c r="K50" s="66">
        <f t="shared" si="13"/>
        <v>38</v>
      </c>
      <c r="L50" s="65">
        <f>VLOOKUP($A50,'Return Data'!$B$7:$R$2292,17,0)</f>
        <v>29.117599999999999</v>
      </c>
      <c r="M50" s="66">
        <f t="shared" si="14"/>
        <v>37</v>
      </c>
      <c r="N50" s="65"/>
      <c r="O50" s="66"/>
      <c r="P50" s="65"/>
      <c r="Q50" s="66"/>
      <c r="R50" s="65">
        <f>VLOOKUP($A50,'Return Data'!$B$7:$R$2292,16,0)</f>
        <v>15.847799999999999</v>
      </c>
      <c r="S50" s="67">
        <f t="shared" si="16"/>
        <v>40</v>
      </c>
    </row>
    <row r="51" spans="1:19" x14ac:dyDescent="0.3">
      <c r="A51" s="63" t="s">
        <v>206</v>
      </c>
      <c r="B51" s="64">
        <f>VLOOKUP($A51,'Return Data'!$B$7:$R$2292,3,0)</f>
        <v>44477</v>
      </c>
      <c r="C51" s="65">
        <f>VLOOKUP($A51,'Return Data'!$B$7:$R$2292,4,0)</f>
        <v>18.1602</v>
      </c>
      <c r="D51" s="65">
        <f>VLOOKUP($A51,'Return Data'!$B$7:$R$2292,10,0)</f>
        <v>9.0361999999999991</v>
      </c>
      <c r="E51" s="66">
        <f t="shared" si="10"/>
        <v>55</v>
      </c>
      <c r="F51" s="65">
        <f>VLOOKUP($A51,'Return Data'!$B$7:$R$2292,11,0)</f>
        <v>21.752199999999998</v>
      </c>
      <c r="G51" s="66">
        <f t="shared" si="11"/>
        <v>45</v>
      </c>
      <c r="H51" s="65">
        <f>VLOOKUP($A51,'Return Data'!$B$7:$R$2292,12,0)</f>
        <v>27.955400000000001</v>
      </c>
      <c r="I51" s="66">
        <f t="shared" si="12"/>
        <v>42</v>
      </c>
      <c r="J51" s="65">
        <f>VLOOKUP($A51,'Return Data'!$B$7:$R$2292,13,0)</f>
        <v>59.595399999999998</v>
      </c>
      <c r="K51" s="66">
        <f t="shared" si="13"/>
        <v>35</v>
      </c>
      <c r="L51" s="65">
        <f>VLOOKUP($A51,'Return Data'!$B$7:$R$2292,17,0)</f>
        <v>32.335099999999997</v>
      </c>
      <c r="M51" s="66">
        <f t="shared" si="14"/>
        <v>26</v>
      </c>
      <c r="N51" s="65"/>
      <c r="O51" s="66"/>
      <c r="P51" s="65"/>
      <c r="Q51" s="66"/>
      <c r="R51" s="65">
        <f>VLOOKUP($A51,'Return Data'!$B$7:$R$2292,16,0)</f>
        <v>20.287299999999998</v>
      </c>
      <c r="S51" s="67">
        <f t="shared" si="16"/>
        <v>10</v>
      </c>
    </row>
    <row r="52" spans="1:19" x14ac:dyDescent="0.3">
      <c r="A52" s="63" t="s">
        <v>207</v>
      </c>
      <c r="B52" s="64">
        <f>VLOOKUP($A52,'Return Data'!$B$7:$R$2292,3,0)</f>
        <v>44477</v>
      </c>
      <c r="C52" s="65">
        <f>VLOOKUP($A52,'Return Data'!$B$7:$R$2292,4,0)</f>
        <v>61.336599999999997</v>
      </c>
      <c r="D52" s="65">
        <f>VLOOKUP($A52,'Return Data'!$B$7:$R$2292,10,0)</f>
        <v>15.4069</v>
      </c>
      <c r="E52" s="66">
        <f t="shared" si="10"/>
        <v>12</v>
      </c>
      <c r="F52" s="65">
        <f>VLOOKUP($A52,'Return Data'!$B$7:$R$2292,11,0)</f>
        <v>35.7425</v>
      </c>
      <c r="G52" s="66">
        <f t="shared" si="11"/>
        <v>8</v>
      </c>
      <c r="H52" s="65">
        <f>VLOOKUP($A52,'Return Data'!$B$7:$R$2292,12,0)</f>
        <v>50.0747</v>
      </c>
      <c r="I52" s="66">
        <f t="shared" si="12"/>
        <v>9</v>
      </c>
      <c r="J52" s="65">
        <f>VLOOKUP($A52,'Return Data'!$B$7:$R$2292,13,0)</f>
        <v>79.155100000000004</v>
      </c>
      <c r="K52" s="66">
        <f t="shared" si="13"/>
        <v>10</v>
      </c>
      <c r="L52" s="65">
        <f>VLOOKUP($A52,'Return Data'!$B$7:$R$2292,17,0)</f>
        <v>52.401899999999998</v>
      </c>
      <c r="M52" s="66">
        <f t="shared" si="14"/>
        <v>3</v>
      </c>
      <c r="N52" s="65">
        <f>VLOOKUP($A52,'Return Data'!$B$7:$R$2292,14,0)</f>
        <v>42.1008</v>
      </c>
      <c r="O52" s="66">
        <f>RANK(N52,N$8:N$71,0)</f>
        <v>1</v>
      </c>
      <c r="P52" s="65">
        <f>VLOOKUP($A52,'Return Data'!$B$7:$R$2292,15,0)</f>
        <v>26.538799999999998</v>
      </c>
      <c r="Q52" s="66">
        <f>RANK(P52,P$8:P$71,0)</f>
        <v>1</v>
      </c>
      <c r="R52" s="65">
        <f>VLOOKUP($A52,'Return Data'!$B$7:$R$2292,16,0)</f>
        <v>27.207799999999999</v>
      </c>
      <c r="S52" s="67">
        <f t="shared" si="16"/>
        <v>4</v>
      </c>
    </row>
    <row r="53" spans="1:19" x14ac:dyDescent="0.3">
      <c r="A53" s="63" t="s">
        <v>208</v>
      </c>
      <c r="B53" s="64">
        <f>VLOOKUP($A53,'Return Data'!$B$7:$R$2292,3,0)</f>
        <v>44477</v>
      </c>
      <c r="C53" s="65">
        <f>VLOOKUP($A53,'Return Data'!$B$7:$R$2292,4,0)</f>
        <v>16.872699999999998</v>
      </c>
      <c r="D53" s="65">
        <f>VLOOKUP($A53,'Return Data'!$B$7:$R$2292,10,0)</f>
        <v>14.7475</v>
      </c>
      <c r="E53" s="66">
        <f t="shared" si="10"/>
        <v>14</v>
      </c>
      <c r="F53" s="65">
        <f>VLOOKUP($A53,'Return Data'!$B$7:$R$2292,11,0)</f>
        <v>21.6936</v>
      </c>
      <c r="G53" s="66">
        <f t="shared" si="11"/>
        <v>48</v>
      </c>
      <c r="H53" s="65">
        <f>VLOOKUP($A53,'Return Data'!$B$7:$R$2292,12,0)</f>
        <v>22.574200000000001</v>
      </c>
      <c r="I53" s="66">
        <f t="shared" si="12"/>
        <v>55</v>
      </c>
      <c r="J53" s="65">
        <f>VLOOKUP($A53,'Return Data'!$B$7:$R$2292,13,0)</f>
        <v>43.752800000000001</v>
      </c>
      <c r="K53" s="66">
        <f t="shared" si="13"/>
        <v>56</v>
      </c>
      <c r="L53" s="65"/>
      <c r="M53" s="66"/>
      <c r="N53" s="65"/>
      <c r="O53" s="66"/>
      <c r="P53" s="65"/>
      <c r="Q53" s="66"/>
      <c r="R53" s="65">
        <f>VLOOKUP($A53,'Return Data'!$B$7:$R$2292,16,0)</f>
        <v>21.343</v>
      </c>
      <c r="S53" s="67">
        <f t="shared" si="16"/>
        <v>9</v>
      </c>
    </row>
    <row r="54" spans="1:19" x14ac:dyDescent="0.3">
      <c r="A54" s="63" t="s">
        <v>209</v>
      </c>
      <c r="B54" s="64">
        <f>VLOOKUP($A54,'Return Data'!$B$7:$R$2292,3,0)</f>
        <v>44477</v>
      </c>
      <c r="C54" s="65">
        <f>VLOOKUP($A54,'Return Data'!$B$7:$R$2292,4,0)</f>
        <v>155.47280000000001</v>
      </c>
      <c r="D54" s="65">
        <f>VLOOKUP($A54,'Return Data'!$B$7:$R$2292,10,0)</f>
        <v>13.1562</v>
      </c>
      <c r="E54" s="66">
        <f t="shared" si="10"/>
        <v>31</v>
      </c>
      <c r="F54" s="65">
        <f>VLOOKUP($A54,'Return Data'!$B$7:$R$2292,11,0)</f>
        <v>22.486499999999999</v>
      </c>
      <c r="G54" s="66">
        <f t="shared" si="11"/>
        <v>37</v>
      </c>
      <c r="H54" s="65">
        <f>VLOOKUP($A54,'Return Data'!$B$7:$R$2292,12,0)</f>
        <v>28.938400000000001</v>
      </c>
      <c r="I54" s="66">
        <f t="shared" si="12"/>
        <v>38</v>
      </c>
      <c r="J54" s="65">
        <f>VLOOKUP($A54,'Return Data'!$B$7:$R$2292,13,0)</f>
        <v>57.411499999999997</v>
      </c>
      <c r="K54" s="66">
        <f t="shared" si="13"/>
        <v>40</v>
      </c>
      <c r="L54" s="65">
        <f>VLOOKUP($A54,'Return Data'!$B$7:$R$2292,17,0)</f>
        <v>25.412299999999998</v>
      </c>
      <c r="M54" s="66">
        <f t="shared" ref="M54:M71" si="18">RANK(L54,L$8:L$71,0)</f>
        <v>46</v>
      </c>
      <c r="N54" s="65">
        <f>VLOOKUP($A54,'Return Data'!$B$7:$R$2292,14,0)</f>
        <v>18.8523</v>
      </c>
      <c r="O54" s="66">
        <f t="shared" ref="O54:O60" si="19">RANK(N54,N$8:N$71,0)</f>
        <v>41</v>
      </c>
      <c r="P54" s="65">
        <f>VLOOKUP($A54,'Return Data'!$B$7:$R$2292,15,0)</f>
        <v>12.3826</v>
      </c>
      <c r="Q54" s="66">
        <f>RANK(P54,P$8:P$71,0)</f>
        <v>34</v>
      </c>
      <c r="R54" s="65">
        <f>VLOOKUP($A54,'Return Data'!$B$7:$R$2292,16,0)</f>
        <v>14.1531</v>
      </c>
      <c r="S54" s="67">
        <f t="shared" si="16"/>
        <v>49</v>
      </c>
    </row>
    <row r="55" spans="1:19" x14ac:dyDescent="0.3">
      <c r="A55" s="63" t="s">
        <v>210</v>
      </c>
      <c r="B55" s="64">
        <f>VLOOKUP($A55,'Return Data'!$B$7:$R$2292,3,0)</f>
        <v>44477</v>
      </c>
      <c r="C55" s="65">
        <f>VLOOKUP($A55,'Return Data'!$B$7:$R$2292,4,0)</f>
        <v>19.079799999999999</v>
      </c>
      <c r="D55" s="65">
        <f>VLOOKUP($A55,'Return Data'!$B$7:$R$2292,10,0)</f>
        <v>15.7727</v>
      </c>
      <c r="E55" s="66">
        <f t="shared" si="10"/>
        <v>9</v>
      </c>
      <c r="F55" s="65">
        <f>VLOOKUP($A55,'Return Data'!$B$7:$R$2292,11,0)</f>
        <v>48.759900000000002</v>
      </c>
      <c r="G55" s="66">
        <f t="shared" si="11"/>
        <v>3</v>
      </c>
      <c r="H55" s="65">
        <f>VLOOKUP($A55,'Return Data'!$B$7:$R$2292,12,0)</f>
        <v>63.3279</v>
      </c>
      <c r="I55" s="66">
        <f t="shared" si="12"/>
        <v>4</v>
      </c>
      <c r="J55" s="65">
        <f>VLOOKUP($A55,'Return Data'!$B$7:$R$2292,13,0)</f>
        <v>112.092</v>
      </c>
      <c r="K55" s="66">
        <f t="shared" si="13"/>
        <v>4</v>
      </c>
      <c r="L55" s="65">
        <f>VLOOKUP($A55,'Return Data'!$B$7:$R$2292,17,0)</f>
        <v>45.154000000000003</v>
      </c>
      <c r="M55" s="66">
        <f t="shared" si="18"/>
        <v>8</v>
      </c>
      <c r="N55" s="65">
        <f>VLOOKUP($A55,'Return Data'!$B$7:$R$2292,14,0)</f>
        <v>24.751899999999999</v>
      </c>
      <c r="O55" s="66">
        <f t="shared" si="19"/>
        <v>18</v>
      </c>
      <c r="P55" s="65"/>
      <c r="Q55" s="66"/>
      <c r="R55" s="65">
        <f>VLOOKUP($A55,'Return Data'!$B$7:$R$2292,16,0)</f>
        <v>14.1228</v>
      </c>
      <c r="S55" s="67">
        <f t="shared" si="16"/>
        <v>51</v>
      </c>
    </row>
    <row r="56" spans="1:19" x14ac:dyDescent="0.3">
      <c r="A56" s="63" t="s">
        <v>211</v>
      </c>
      <c r="B56" s="64">
        <f>VLOOKUP($A56,'Return Data'!$B$7:$R$2292,3,0)</f>
        <v>44477</v>
      </c>
      <c r="C56" s="65">
        <f>VLOOKUP($A56,'Return Data'!$B$7:$R$2292,4,0)</f>
        <v>16.379300000000001</v>
      </c>
      <c r="D56" s="65">
        <f>VLOOKUP($A56,'Return Data'!$B$7:$R$2292,10,0)</f>
        <v>15.9129</v>
      </c>
      <c r="E56" s="66">
        <f t="shared" si="10"/>
        <v>7</v>
      </c>
      <c r="F56" s="65">
        <f>VLOOKUP($A56,'Return Data'!$B$7:$R$2292,11,0)</f>
        <v>48.639200000000002</v>
      </c>
      <c r="G56" s="66">
        <f t="shared" si="11"/>
        <v>4</v>
      </c>
      <c r="H56" s="65">
        <f>VLOOKUP($A56,'Return Data'!$B$7:$R$2292,12,0)</f>
        <v>65.3523</v>
      </c>
      <c r="I56" s="66">
        <f t="shared" si="12"/>
        <v>3</v>
      </c>
      <c r="J56" s="65">
        <f>VLOOKUP($A56,'Return Data'!$B$7:$R$2292,13,0)</f>
        <v>113.62820000000001</v>
      </c>
      <c r="K56" s="66">
        <f t="shared" si="13"/>
        <v>3</v>
      </c>
      <c r="L56" s="65">
        <f>VLOOKUP($A56,'Return Data'!$B$7:$R$2292,17,0)</f>
        <v>45.990699999999997</v>
      </c>
      <c r="M56" s="66">
        <f t="shared" si="18"/>
        <v>7</v>
      </c>
      <c r="N56" s="65">
        <f>VLOOKUP($A56,'Return Data'!$B$7:$R$2292,14,0)</f>
        <v>24.985499999999998</v>
      </c>
      <c r="O56" s="66">
        <f t="shared" si="19"/>
        <v>17</v>
      </c>
      <c r="P56" s="65"/>
      <c r="Q56" s="66"/>
      <c r="R56" s="65">
        <f>VLOOKUP($A56,'Return Data'!$B$7:$R$2292,16,0)</f>
        <v>11.4673</v>
      </c>
      <c r="S56" s="67">
        <f t="shared" si="16"/>
        <v>57</v>
      </c>
    </row>
    <row r="57" spans="1:19" x14ac:dyDescent="0.3">
      <c r="A57" s="63" t="s">
        <v>212</v>
      </c>
      <c r="B57" s="64">
        <f>VLOOKUP($A57,'Return Data'!$B$7:$R$2292,3,0)</f>
        <v>44477</v>
      </c>
      <c r="C57" s="65">
        <f>VLOOKUP($A57,'Return Data'!$B$7:$R$2292,4,0)</f>
        <v>16.3673</v>
      </c>
      <c r="D57" s="65">
        <f>VLOOKUP($A57,'Return Data'!$B$7:$R$2292,10,0)</f>
        <v>16.0184</v>
      </c>
      <c r="E57" s="66">
        <f t="shared" si="10"/>
        <v>6</v>
      </c>
      <c r="F57" s="65">
        <f>VLOOKUP($A57,'Return Data'!$B$7:$R$2292,11,0)</f>
        <v>50.650700000000001</v>
      </c>
      <c r="G57" s="66">
        <f t="shared" si="11"/>
        <v>2</v>
      </c>
      <c r="H57" s="65">
        <f>VLOOKUP($A57,'Return Data'!$B$7:$R$2292,12,0)</f>
        <v>68.959800000000001</v>
      </c>
      <c r="I57" s="66">
        <f t="shared" si="12"/>
        <v>2</v>
      </c>
      <c r="J57" s="65">
        <f>VLOOKUP($A57,'Return Data'!$B$7:$R$2292,13,0)</f>
        <v>118.7469</v>
      </c>
      <c r="K57" s="66">
        <f t="shared" si="13"/>
        <v>2</v>
      </c>
      <c r="L57" s="65">
        <f>VLOOKUP($A57,'Return Data'!$B$7:$R$2292,17,0)</f>
        <v>48.045099999999998</v>
      </c>
      <c r="M57" s="66">
        <f t="shared" si="18"/>
        <v>4</v>
      </c>
      <c r="N57" s="65">
        <f>VLOOKUP($A57,'Return Data'!$B$7:$R$2292,14,0)</f>
        <v>25.856300000000001</v>
      </c>
      <c r="O57" s="66">
        <f t="shared" si="19"/>
        <v>15</v>
      </c>
      <c r="P57" s="65"/>
      <c r="Q57" s="66"/>
      <c r="R57" s="65">
        <f>VLOOKUP($A57,'Return Data'!$B$7:$R$2292,16,0)</f>
        <v>12.251899999999999</v>
      </c>
      <c r="S57" s="67">
        <f t="shared" si="16"/>
        <v>55</v>
      </c>
    </row>
    <row r="58" spans="1:19" x14ac:dyDescent="0.3">
      <c r="A58" s="63" t="s">
        <v>213</v>
      </c>
      <c r="B58" s="64">
        <f>VLOOKUP($A58,'Return Data'!$B$7:$R$2292,3,0)</f>
        <v>44477</v>
      </c>
      <c r="C58" s="65">
        <f>VLOOKUP($A58,'Return Data'!$B$7:$R$2292,4,0)</f>
        <v>15.6044</v>
      </c>
      <c r="D58" s="65">
        <f>VLOOKUP($A58,'Return Data'!$B$7:$R$2292,10,0)</f>
        <v>17.268999999999998</v>
      </c>
      <c r="E58" s="66">
        <f t="shared" si="10"/>
        <v>3</v>
      </c>
      <c r="F58" s="65">
        <f>VLOOKUP($A58,'Return Data'!$B$7:$R$2292,11,0)</f>
        <v>53.636499999999998</v>
      </c>
      <c r="G58" s="66">
        <f t="shared" si="11"/>
        <v>1</v>
      </c>
      <c r="H58" s="65">
        <f>VLOOKUP($A58,'Return Data'!$B$7:$R$2292,12,0)</f>
        <v>72.409099999999995</v>
      </c>
      <c r="I58" s="66">
        <f t="shared" si="12"/>
        <v>1</v>
      </c>
      <c r="J58" s="65">
        <f>VLOOKUP($A58,'Return Data'!$B$7:$R$2292,13,0)</f>
        <v>122.36409999999999</v>
      </c>
      <c r="K58" s="66">
        <f t="shared" si="13"/>
        <v>1</v>
      </c>
      <c r="L58" s="65">
        <f>VLOOKUP($A58,'Return Data'!$B$7:$R$2292,17,0)</f>
        <v>47.686500000000002</v>
      </c>
      <c r="M58" s="66">
        <f t="shared" si="18"/>
        <v>6</v>
      </c>
      <c r="N58" s="65">
        <f>VLOOKUP($A58,'Return Data'!$B$7:$R$2292,14,0)</f>
        <v>26.145099999999999</v>
      </c>
      <c r="O58" s="66">
        <f t="shared" si="19"/>
        <v>14</v>
      </c>
      <c r="P58" s="65"/>
      <c r="Q58" s="66"/>
      <c r="R58" s="65">
        <f>VLOOKUP($A58,'Return Data'!$B$7:$R$2292,16,0)</f>
        <v>11.6736</v>
      </c>
      <c r="S58" s="67">
        <f t="shared" si="16"/>
        <v>56</v>
      </c>
    </row>
    <row r="59" spans="1:19" x14ac:dyDescent="0.3">
      <c r="A59" s="63" t="s">
        <v>214</v>
      </c>
      <c r="B59" s="64">
        <f>VLOOKUP($A59,'Return Data'!$B$7:$R$2292,3,0)</f>
        <v>44477</v>
      </c>
      <c r="C59" s="65">
        <f>VLOOKUP($A59,'Return Data'!$B$7:$R$2292,4,0)</f>
        <v>22.092300000000002</v>
      </c>
      <c r="D59" s="65">
        <f>VLOOKUP($A59,'Return Data'!$B$7:$R$2292,10,0)</f>
        <v>11.7568</v>
      </c>
      <c r="E59" s="66">
        <f t="shared" si="10"/>
        <v>38</v>
      </c>
      <c r="F59" s="65">
        <f>VLOOKUP($A59,'Return Data'!$B$7:$R$2292,11,0)</f>
        <v>21.746200000000002</v>
      </c>
      <c r="G59" s="66">
        <f t="shared" si="11"/>
        <v>46</v>
      </c>
      <c r="H59" s="65">
        <f>VLOOKUP($A59,'Return Data'!$B$7:$R$2292,12,0)</f>
        <v>28.152999999999999</v>
      </c>
      <c r="I59" s="66">
        <f t="shared" si="12"/>
        <v>41</v>
      </c>
      <c r="J59" s="65">
        <f>VLOOKUP($A59,'Return Data'!$B$7:$R$2292,13,0)</f>
        <v>57.876600000000003</v>
      </c>
      <c r="K59" s="66">
        <f t="shared" si="13"/>
        <v>39</v>
      </c>
      <c r="L59" s="65">
        <f>VLOOKUP($A59,'Return Data'!$B$7:$R$2292,17,0)</f>
        <v>30.285900000000002</v>
      </c>
      <c r="M59" s="66">
        <f t="shared" si="18"/>
        <v>34</v>
      </c>
      <c r="N59" s="65">
        <f>VLOOKUP($A59,'Return Data'!$B$7:$R$2292,14,0)</f>
        <v>20.675899999999999</v>
      </c>
      <c r="O59" s="66">
        <f t="shared" si="19"/>
        <v>37</v>
      </c>
      <c r="P59" s="65">
        <f>VLOOKUP($A59,'Return Data'!$B$7:$R$2292,15,0)</f>
        <v>14.090400000000001</v>
      </c>
      <c r="Q59" s="66">
        <f>RANK(P59,P$8:P$71,0)</f>
        <v>27</v>
      </c>
      <c r="R59" s="65">
        <f>VLOOKUP($A59,'Return Data'!$B$7:$R$2292,16,0)</f>
        <v>12.879799999999999</v>
      </c>
      <c r="S59" s="67">
        <f t="shared" si="16"/>
        <v>54</v>
      </c>
    </row>
    <row r="60" spans="1:19" x14ac:dyDescent="0.3">
      <c r="A60" s="63" t="s">
        <v>215</v>
      </c>
      <c r="B60" s="64">
        <f>VLOOKUP($A60,'Return Data'!$B$7:$R$2292,3,0)</f>
        <v>44477</v>
      </c>
      <c r="C60" s="65">
        <f>VLOOKUP($A60,'Return Data'!$B$7:$R$2292,4,0)</f>
        <v>24.072199999999999</v>
      </c>
      <c r="D60" s="65">
        <f>VLOOKUP($A60,'Return Data'!$B$7:$R$2292,10,0)</f>
        <v>11.581200000000001</v>
      </c>
      <c r="E60" s="66">
        <f t="shared" si="10"/>
        <v>43</v>
      </c>
      <c r="F60" s="65">
        <f>VLOOKUP($A60,'Return Data'!$B$7:$R$2292,11,0)</f>
        <v>21.5154</v>
      </c>
      <c r="G60" s="66">
        <f t="shared" si="11"/>
        <v>49</v>
      </c>
      <c r="H60" s="65">
        <f>VLOOKUP($A60,'Return Data'!$B$7:$R$2292,12,0)</f>
        <v>27.722300000000001</v>
      </c>
      <c r="I60" s="66">
        <f t="shared" si="12"/>
        <v>44</v>
      </c>
      <c r="J60" s="65">
        <f>VLOOKUP($A60,'Return Data'!$B$7:$R$2292,13,0)</f>
        <v>56.319099999999999</v>
      </c>
      <c r="K60" s="66">
        <f t="shared" si="13"/>
        <v>42</v>
      </c>
      <c r="L60" s="65">
        <f>VLOOKUP($A60,'Return Data'!$B$7:$R$2292,17,0)</f>
        <v>30.653600000000001</v>
      </c>
      <c r="M60" s="66">
        <f t="shared" si="18"/>
        <v>33</v>
      </c>
      <c r="N60" s="65">
        <f>VLOOKUP($A60,'Return Data'!$B$7:$R$2292,14,0)</f>
        <v>21.329799999999999</v>
      </c>
      <c r="O60" s="66">
        <f t="shared" si="19"/>
        <v>33</v>
      </c>
      <c r="P60" s="65"/>
      <c r="Q60" s="66"/>
      <c r="R60" s="65">
        <f>VLOOKUP($A60,'Return Data'!$B$7:$R$2292,16,0)</f>
        <v>17.138400000000001</v>
      </c>
      <c r="S60" s="67">
        <f t="shared" si="16"/>
        <v>28</v>
      </c>
    </row>
    <row r="61" spans="1:19" x14ac:dyDescent="0.3">
      <c r="A61" s="63" t="s">
        <v>216</v>
      </c>
      <c r="B61" s="64">
        <f>VLOOKUP($A61,'Return Data'!$B$7:$R$2292,3,0)</f>
        <v>44477</v>
      </c>
      <c r="C61" s="65">
        <f>VLOOKUP($A61,'Return Data'!$B$7:$R$2292,4,0)</f>
        <v>15.4177</v>
      </c>
      <c r="D61" s="65">
        <f>VLOOKUP($A61,'Return Data'!$B$7:$R$2292,10,0)</f>
        <v>13.376300000000001</v>
      </c>
      <c r="E61" s="66">
        <f t="shared" si="10"/>
        <v>27</v>
      </c>
      <c r="F61" s="65">
        <f>VLOOKUP($A61,'Return Data'!$B$7:$R$2292,11,0)</f>
        <v>43.293799999999997</v>
      </c>
      <c r="G61" s="66">
        <f t="shared" si="11"/>
        <v>6</v>
      </c>
      <c r="H61" s="65">
        <f>VLOOKUP($A61,'Return Data'!$B$7:$R$2292,12,0)</f>
        <v>59.757300000000001</v>
      </c>
      <c r="I61" s="66">
        <f t="shared" si="12"/>
        <v>6</v>
      </c>
      <c r="J61" s="65">
        <f>VLOOKUP($A61,'Return Data'!$B$7:$R$2292,13,0)</f>
        <v>105.6297</v>
      </c>
      <c r="K61" s="66">
        <f t="shared" si="13"/>
        <v>5</v>
      </c>
      <c r="L61" s="65">
        <f>VLOOKUP($A61,'Return Data'!$B$7:$R$2292,17,0)</f>
        <v>41.9497</v>
      </c>
      <c r="M61" s="66">
        <f t="shared" si="18"/>
        <v>12</v>
      </c>
      <c r="N61" s="65"/>
      <c r="O61" s="66"/>
      <c r="P61" s="65"/>
      <c r="Q61" s="66"/>
      <c r="R61" s="65">
        <f>VLOOKUP($A61,'Return Data'!$B$7:$R$2292,16,0)</f>
        <v>13.031499999999999</v>
      </c>
      <c r="S61" s="67">
        <f t="shared" si="16"/>
        <v>53</v>
      </c>
    </row>
    <row r="62" spans="1:19" x14ac:dyDescent="0.3">
      <c r="A62" s="63" t="s">
        <v>217</v>
      </c>
      <c r="B62" s="64">
        <f>VLOOKUP($A62,'Return Data'!$B$7:$R$2292,3,0)</f>
        <v>44477</v>
      </c>
      <c r="C62" s="65">
        <f>VLOOKUP($A62,'Return Data'!$B$7:$R$2292,4,0)</f>
        <v>17.684999999999999</v>
      </c>
      <c r="D62" s="65">
        <f>VLOOKUP($A62,'Return Data'!$B$7:$R$2292,10,0)</f>
        <v>13.2906</v>
      </c>
      <c r="E62" s="66">
        <f t="shared" si="10"/>
        <v>29</v>
      </c>
      <c r="F62" s="65">
        <f>VLOOKUP($A62,'Return Data'!$B$7:$R$2292,11,0)</f>
        <v>42.714199999999998</v>
      </c>
      <c r="G62" s="66">
        <f t="shared" si="11"/>
        <v>7</v>
      </c>
      <c r="H62" s="65">
        <f>VLOOKUP($A62,'Return Data'!$B$7:$R$2292,12,0)</f>
        <v>57.781999999999996</v>
      </c>
      <c r="I62" s="66">
        <f t="shared" si="12"/>
        <v>7</v>
      </c>
      <c r="J62" s="65">
        <f>VLOOKUP($A62,'Return Data'!$B$7:$R$2292,13,0)</f>
        <v>104.652</v>
      </c>
      <c r="K62" s="66">
        <f t="shared" si="13"/>
        <v>6</v>
      </c>
      <c r="L62" s="65">
        <f>VLOOKUP($A62,'Return Data'!$B$7:$R$2292,17,0)</f>
        <v>42.345399999999998</v>
      </c>
      <c r="M62" s="66">
        <f t="shared" si="18"/>
        <v>11</v>
      </c>
      <c r="N62" s="65"/>
      <c r="O62" s="66"/>
      <c r="P62" s="65"/>
      <c r="Q62" s="66"/>
      <c r="R62" s="65">
        <f>VLOOKUP($A62,'Return Data'!$B$7:$R$2292,16,0)</f>
        <v>18.9877</v>
      </c>
      <c r="S62" s="67">
        <f t="shared" si="16"/>
        <v>16</v>
      </c>
    </row>
    <row r="63" spans="1:19" x14ac:dyDescent="0.3">
      <c r="A63" s="63" t="s">
        <v>218</v>
      </c>
      <c r="B63" s="64">
        <f>VLOOKUP($A63,'Return Data'!$B$7:$R$2292,3,0)</f>
        <v>44477</v>
      </c>
      <c r="C63" s="65">
        <f>VLOOKUP($A63,'Return Data'!$B$7:$R$2292,4,0)</f>
        <v>30.8627</v>
      </c>
      <c r="D63" s="65">
        <f>VLOOKUP($A63,'Return Data'!$B$7:$R$2292,10,0)</f>
        <v>13.7095</v>
      </c>
      <c r="E63" s="66">
        <f t="shared" si="10"/>
        <v>22</v>
      </c>
      <c r="F63" s="65">
        <f>VLOOKUP($A63,'Return Data'!$B$7:$R$2292,11,0)</f>
        <v>21.0639</v>
      </c>
      <c r="G63" s="66">
        <f t="shared" si="11"/>
        <v>50</v>
      </c>
      <c r="H63" s="65">
        <f>VLOOKUP($A63,'Return Data'!$B$7:$R$2292,12,0)</f>
        <v>27.844000000000001</v>
      </c>
      <c r="I63" s="66">
        <f t="shared" si="12"/>
        <v>43</v>
      </c>
      <c r="J63" s="65">
        <f>VLOOKUP($A63,'Return Data'!$B$7:$R$2292,13,0)</f>
        <v>55.709400000000002</v>
      </c>
      <c r="K63" s="66">
        <f t="shared" si="13"/>
        <v>45</v>
      </c>
      <c r="L63" s="65">
        <f>VLOOKUP($A63,'Return Data'!$B$7:$R$2292,17,0)</f>
        <v>28.169799999999999</v>
      </c>
      <c r="M63" s="66">
        <f t="shared" si="18"/>
        <v>40</v>
      </c>
      <c r="N63" s="65">
        <f>VLOOKUP($A63,'Return Data'!$B$7:$R$2292,14,0)</f>
        <v>23.676400000000001</v>
      </c>
      <c r="O63" s="66">
        <f t="shared" ref="O63:O68" si="20">RANK(N63,N$8:N$71,0)</f>
        <v>22</v>
      </c>
      <c r="P63" s="65">
        <f>VLOOKUP($A63,'Return Data'!$B$7:$R$2292,15,0)</f>
        <v>16.243200000000002</v>
      </c>
      <c r="Q63" s="66">
        <f>RANK(P63,P$8:P$71,0)</f>
        <v>14</v>
      </c>
      <c r="R63" s="65">
        <f>VLOOKUP($A63,'Return Data'!$B$7:$R$2292,16,0)</f>
        <v>17.490100000000002</v>
      </c>
      <c r="S63" s="67">
        <f t="shared" si="16"/>
        <v>23</v>
      </c>
    </row>
    <row r="64" spans="1:19" x14ac:dyDescent="0.3">
      <c r="A64" s="63" t="s">
        <v>219</v>
      </c>
      <c r="B64" s="64">
        <f>VLOOKUP($A64,'Return Data'!$B$7:$R$2292,3,0)</f>
        <v>44477</v>
      </c>
      <c r="C64" s="65">
        <f>VLOOKUP($A64,'Return Data'!$B$7:$R$2292,4,0)</f>
        <v>123.37</v>
      </c>
      <c r="D64" s="65">
        <f>VLOOKUP($A64,'Return Data'!$B$7:$R$2292,10,0)</f>
        <v>10.201000000000001</v>
      </c>
      <c r="E64" s="66">
        <f t="shared" si="10"/>
        <v>51</v>
      </c>
      <c r="F64" s="65">
        <f>VLOOKUP($A64,'Return Data'!$B$7:$R$2292,11,0)</f>
        <v>18.488299999999999</v>
      </c>
      <c r="G64" s="66">
        <f t="shared" si="11"/>
        <v>56</v>
      </c>
      <c r="H64" s="65">
        <f>VLOOKUP($A64,'Return Data'!$B$7:$R$2292,12,0)</f>
        <v>22.100200000000001</v>
      </c>
      <c r="I64" s="66">
        <f t="shared" si="12"/>
        <v>57</v>
      </c>
      <c r="J64" s="65">
        <f>VLOOKUP($A64,'Return Data'!$B$7:$R$2292,13,0)</f>
        <v>42.246099999999998</v>
      </c>
      <c r="K64" s="66">
        <f t="shared" si="13"/>
        <v>57</v>
      </c>
      <c r="L64" s="65">
        <f>VLOOKUP($A64,'Return Data'!$B$7:$R$2292,17,0)</f>
        <v>25.206299999999999</v>
      </c>
      <c r="M64" s="66">
        <f t="shared" si="18"/>
        <v>48</v>
      </c>
      <c r="N64" s="65">
        <f>VLOOKUP($A64,'Return Data'!$B$7:$R$2292,14,0)</f>
        <v>17.606200000000001</v>
      </c>
      <c r="O64" s="66">
        <f t="shared" si="20"/>
        <v>43</v>
      </c>
      <c r="P64" s="65">
        <f>VLOOKUP($A64,'Return Data'!$B$7:$R$2292,15,0)</f>
        <v>15.067500000000001</v>
      </c>
      <c r="Q64" s="66">
        <f>RANK(P64,P$8:P$71,0)</f>
        <v>22</v>
      </c>
      <c r="R64" s="65">
        <f>VLOOKUP($A64,'Return Data'!$B$7:$R$2292,16,0)</f>
        <v>14.1319</v>
      </c>
      <c r="S64" s="67">
        <f t="shared" si="16"/>
        <v>50</v>
      </c>
    </row>
    <row r="65" spans="1:19" x14ac:dyDescent="0.3">
      <c r="A65" s="63" t="s">
        <v>220</v>
      </c>
      <c r="B65" s="64">
        <f>VLOOKUP($A65,'Return Data'!$B$7:$R$2292,3,0)</f>
        <v>44477</v>
      </c>
      <c r="C65" s="65">
        <f>VLOOKUP($A65,'Return Data'!$B$7:$R$2292,4,0)</f>
        <v>44.82</v>
      </c>
      <c r="D65" s="65">
        <f>VLOOKUP($A65,'Return Data'!$B$7:$R$2292,10,0)</f>
        <v>14.307600000000001</v>
      </c>
      <c r="E65" s="66">
        <f t="shared" si="10"/>
        <v>17</v>
      </c>
      <c r="F65" s="65">
        <f>VLOOKUP($A65,'Return Data'!$B$7:$R$2292,11,0)</f>
        <v>27.040800000000001</v>
      </c>
      <c r="G65" s="66">
        <f t="shared" si="11"/>
        <v>16</v>
      </c>
      <c r="H65" s="65">
        <f>VLOOKUP($A65,'Return Data'!$B$7:$R$2292,12,0)</f>
        <v>33.392899999999997</v>
      </c>
      <c r="I65" s="66">
        <f t="shared" si="12"/>
        <v>21</v>
      </c>
      <c r="J65" s="65">
        <f>VLOOKUP($A65,'Return Data'!$B$7:$R$2292,13,0)</f>
        <v>61.222999999999999</v>
      </c>
      <c r="K65" s="66">
        <f t="shared" si="13"/>
        <v>33</v>
      </c>
      <c r="L65" s="65">
        <f>VLOOKUP($A65,'Return Data'!$B$7:$R$2292,17,0)</f>
        <v>34.137</v>
      </c>
      <c r="M65" s="66">
        <f t="shared" si="18"/>
        <v>20</v>
      </c>
      <c r="N65" s="65">
        <f>VLOOKUP($A65,'Return Data'!$B$7:$R$2292,14,0)</f>
        <v>25.2621</v>
      </c>
      <c r="O65" s="66">
        <f t="shared" si="20"/>
        <v>16</v>
      </c>
      <c r="P65" s="65">
        <f>VLOOKUP($A65,'Return Data'!$B$7:$R$2292,15,0)</f>
        <v>15.796799999999999</v>
      </c>
      <c r="Q65" s="66">
        <f>RANK(P65,P$8:P$71,0)</f>
        <v>16</v>
      </c>
      <c r="R65" s="65">
        <f>VLOOKUP($A65,'Return Data'!$B$7:$R$2292,16,0)</f>
        <v>15.022</v>
      </c>
      <c r="S65" s="67">
        <f t="shared" si="16"/>
        <v>45</v>
      </c>
    </row>
    <row r="66" spans="1:19" x14ac:dyDescent="0.3">
      <c r="A66" s="63" t="s">
        <v>221</v>
      </c>
      <c r="B66" s="64">
        <f>VLOOKUP($A66,'Return Data'!$B$7:$R$2292,3,0)</f>
        <v>0</v>
      </c>
      <c r="C66" s="65">
        <f>VLOOKUP($A66,'Return Data'!$B$7:$R$2292,4,0)</f>
        <v>0</v>
      </c>
      <c r="D66" s="65">
        <f>VLOOKUP($A66,'Return Data'!$B$7:$R$2292,10,0)</f>
        <v>0</v>
      </c>
      <c r="E66" s="66">
        <f t="shared" si="10"/>
        <v>60</v>
      </c>
      <c r="F66" s="65">
        <f>VLOOKUP($A66,'Return Data'!$B$7:$R$2292,11,0)</f>
        <v>0</v>
      </c>
      <c r="G66" s="66">
        <f t="shared" si="11"/>
        <v>60</v>
      </c>
      <c r="H66" s="65">
        <f>VLOOKUP($A66,'Return Data'!$B$7:$R$2292,12,0)</f>
        <v>0</v>
      </c>
      <c r="I66" s="66">
        <f t="shared" si="12"/>
        <v>60</v>
      </c>
      <c r="J66" s="65">
        <f>VLOOKUP($A66,'Return Data'!$B$7:$R$2292,13,0)</f>
        <v>0</v>
      </c>
      <c r="K66" s="66">
        <f t="shared" si="13"/>
        <v>60</v>
      </c>
      <c r="L66" s="65">
        <f>VLOOKUP($A66,'Return Data'!$B$7:$R$2292,17,0)</f>
        <v>0</v>
      </c>
      <c r="M66" s="66">
        <f t="shared" si="18"/>
        <v>57</v>
      </c>
      <c r="N66" s="65">
        <f>VLOOKUP($A66,'Return Data'!$B$7:$R$2292,14,0)</f>
        <v>0</v>
      </c>
      <c r="O66" s="66">
        <f t="shared" si="20"/>
        <v>49</v>
      </c>
      <c r="P66" s="65"/>
      <c r="Q66" s="66"/>
      <c r="R66" s="65">
        <f>VLOOKUP($A66,'Return Data'!$B$7:$R$2292,16,0)</f>
        <v>0</v>
      </c>
      <c r="S66" s="67">
        <f t="shared" si="16"/>
        <v>60</v>
      </c>
    </row>
    <row r="67" spans="1:19" x14ac:dyDescent="0.3">
      <c r="A67" s="63" t="s">
        <v>222</v>
      </c>
      <c r="B67" s="64">
        <f>VLOOKUP($A67,'Return Data'!$B$7:$R$2292,3,0)</f>
        <v>0</v>
      </c>
      <c r="C67" s="65">
        <f>VLOOKUP($A67,'Return Data'!$B$7:$R$2292,4,0)</f>
        <v>0</v>
      </c>
      <c r="D67" s="65">
        <f>VLOOKUP($A67,'Return Data'!$B$7:$R$2292,10,0)</f>
        <v>0</v>
      </c>
      <c r="E67" s="66">
        <f t="shared" si="10"/>
        <v>60</v>
      </c>
      <c r="F67" s="65">
        <f>VLOOKUP($A67,'Return Data'!$B$7:$R$2292,11,0)</f>
        <v>0</v>
      </c>
      <c r="G67" s="66">
        <f t="shared" si="11"/>
        <v>60</v>
      </c>
      <c r="H67" s="65">
        <f>VLOOKUP($A67,'Return Data'!$B$7:$R$2292,12,0)</f>
        <v>0</v>
      </c>
      <c r="I67" s="66">
        <f t="shared" si="12"/>
        <v>60</v>
      </c>
      <c r="J67" s="65">
        <f>VLOOKUP($A67,'Return Data'!$B$7:$R$2292,13,0)</f>
        <v>0</v>
      </c>
      <c r="K67" s="66">
        <f t="shared" si="13"/>
        <v>60</v>
      </c>
      <c r="L67" s="65">
        <f>VLOOKUP($A67,'Return Data'!$B$7:$R$2292,17,0)</f>
        <v>0</v>
      </c>
      <c r="M67" s="66">
        <f t="shared" si="18"/>
        <v>57</v>
      </c>
      <c r="N67" s="65">
        <f>VLOOKUP($A67,'Return Data'!$B$7:$R$2292,14,0)</f>
        <v>0</v>
      </c>
      <c r="O67" s="66">
        <f t="shared" si="20"/>
        <v>49</v>
      </c>
      <c r="P67" s="65"/>
      <c r="Q67" s="66"/>
      <c r="R67" s="65">
        <f>VLOOKUP($A67,'Return Data'!$B$7:$R$2292,16,0)</f>
        <v>0</v>
      </c>
      <c r="S67" s="67">
        <f t="shared" si="16"/>
        <v>60</v>
      </c>
    </row>
    <row r="68" spans="1:19" x14ac:dyDescent="0.3">
      <c r="A68" s="63" t="s">
        <v>223</v>
      </c>
      <c r="B68" s="64">
        <f>VLOOKUP($A68,'Return Data'!$B$7:$R$2292,3,0)</f>
        <v>0</v>
      </c>
      <c r="C68" s="65">
        <f>VLOOKUP($A68,'Return Data'!$B$7:$R$2292,4,0)</f>
        <v>0</v>
      </c>
      <c r="D68" s="65">
        <f>VLOOKUP($A68,'Return Data'!$B$7:$R$2292,10,0)</f>
        <v>0</v>
      </c>
      <c r="E68" s="66">
        <f t="shared" si="10"/>
        <v>60</v>
      </c>
      <c r="F68" s="65">
        <f>VLOOKUP($A68,'Return Data'!$B$7:$R$2292,11,0)</f>
        <v>0</v>
      </c>
      <c r="G68" s="66">
        <f t="shared" si="11"/>
        <v>60</v>
      </c>
      <c r="H68" s="65">
        <f>VLOOKUP($A68,'Return Data'!$B$7:$R$2292,12,0)</f>
        <v>0</v>
      </c>
      <c r="I68" s="66">
        <f t="shared" si="12"/>
        <v>60</v>
      </c>
      <c r="J68" s="65">
        <f>VLOOKUP($A68,'Return Data'!$B$7:$R$2292,13,0)</f>
        <v>0</v>
      </c>
      <c r="K68" s="66">
        <f t="shared" si="13"/>
        <v>60</v>
      </c>
      <c r="L68" s="65">
        <f>VLOOKUP($A68,'Return Data'!$B$7:$R$2292,17,0)</f>
        <v>0</v>
      </c>
      <c r="M68" s="66">
        <f t="shared" si="18"/>
        <v>57</v>
      </c>
      <c r="N68" s="65">
        <f>VLOOKUP($A68,'Return Data'!$B$7:$R$2292,14,0)</f>
        <v>0</v>
      </c>
      <c r="O68" s="66">
        <f t="shared" si="20"/>
        <v>49</v>
      </c>
      <c r="P68" s="65"/>
      <c r="Q68" s="66"/>
      <c r="R68" s="65">
        <f>VLOOKUP($A68,'Return Data'!$B$7:$R$2292,16,0)</f>
        <v>0</v>
      </c>
      <c r="S68" s="67">
        <f t="shared" si="16"/>
        <v>60</v>
      </c>
    </row>
    <row r="69" spans="1:19" x14ac:dyDescent="0.3">
      <c r="A69" s="63" t="s">
        <v>224</v>
      </c>
      <c r="B69" s="64">
        <f>VLOOKUP($A69,'Return Data'!$B$7:$R$2292,3,0)</f>
        <v>0</v>
      </c>
      <c r="C69" s="65">
        <f>VLOOKUP($A69,'Return Data'!$B$7:$R$2292,4,0)</f>
        <v>0</v>
      </c>
      <c r="D69" s="65">
        <f>VLOOKUP($A69,'Return Data'!$B$7:$R$2292,10,0)</f>
        <v>0</v>
      </c>
      <c r="E69" s="66">
        <f t="shared" si="10"/>
        <v>60</v>
      </c>
      <c r="F69" s="65">
        <f>VLOOKUP($A69,'Return Data'!$B$7:$R$2292,11,0)</f>
        <v>0</v>
      </c>
      <c r="G69" s="66">
        <f t="shared" si="11"/>
        <v>60</v>
      </c>
      <c r="H69" s="65">
        <f>VLOOKUP($A69,'Return Data'!$B$7:$R$2292,12,0)</f>
        <v>0</v>
      </c>
      <c r="I69" s="66">
        <f t="shared" si="12"/>
        <v>60</v>
      </c>
      <c r="J69" s="65">
        <f>VLOOKUP($A69,'Return Data'!$B$7:$R$2292,13,0)</f>
        <v>0</v>
      </c>
      <c r="K69" s="66">
        <f t="shared" si="13"/>
        <v>60</v>
      </c>
      <c r="L69" s="65">
        <f>VLOOKUP($A69,'Return Data'!$B$7:$R$2292,17,0)</f>
        <v>0</v>
      </c>
      <c r="M69" s="66">
        <f t="shared" si="18"/>
        <v>57</v>
      </c>
      <c r="N69" s="65"/>
      <c r="O69" s="66"/>
      <c r="P69" s="65"/>
      <c r="Q69" s="66"/>
      <c r="R69" s="65">
        <f>VLOOKUP($A69,'Return Data'!$B$7:$R$2292,16,0)</f>
        <v>0</v>
      </c>
      <c r="S69" s="67">
        <f t="shared" si="16"/>
        <v>60</v>
      </c>
    </row>
    <row r="70" spans="1:19" x14ac:dyDescent="0.3">
      <c r="A70" s="63" t="s">
        <v>225</v>
      </c>
      <c r="B70" s="64">
        <f>VLOOKUP($A70,'Return Data'!$B$7:$R$2292,3,0)</f>
        <v>0</v>
      </c>
      <c r="C70" s="65">
        <f>VLOOKUP($A70,'Return Data'!$B$7:$R$2292,4,0)</f>
        <v>0</v>
      </c>
      <c r="D70" s="65">
        <f>VLOOKUP($A70,'Return Data'!$B$7:$R$2292,10,0)</f>
        <v>0</v>
      </c>
      <c r="E70" s="66">
        <f t="shared" si="10"/>
        <v>60</v>
      </c>
      <c r="F70" s="65">
        <f>VLOOKUP($A70,'Return Data'!$B$7:$R$2292,11,0)</f>
        <v>0</v>
      </c>
      <c r="G70" s="66">
        <f t="shared" si="11"/>
        <v>60</v>
      </c>
      <c r="H70" s="65">
        <f>VLOOKUP($A70,'Return Data'!$B$7:$R$2292,12,0)</f>
        <v>0</v>
      </c>
      <c r="I70" s="66">
        <f t="shared" si="12"/>
        <v>60</v>
      </c>
      <c r="J70" s="65">
        <f>VLOOKUP($A70,'Return Data'!$B$7:$R$2292,13,0)</f>
        <v>0</v>
      </c>
      <c r="K70" s="66">
        <f t="shared" si="13"/>
        <v>60</v>
      </c>
      <c r="L70" s="65">
        <f>VLOOKUP($A70,'Return Data'!$B$7:$R$2292,17,0)</f>
        <v>0</v>
      </c>
      <c r="M70" s="66">
        <f t="shared" si="18"/>
        <v>57</v>
      </c>
      <c r="N70" s="65"/>
      <c r="O70" s="66"/>
      <c r="P70" s="65"/>
      <c r="Q70" s="66"/>
      <c r="R70" s="65">
        <f>VLOOKUP($A70,'Return Data'!$B$7:$R$2292,16,0)</f>
        <v>0</v>
      </c>
      <c r="S70" s="67">
        <f t="shared" si="16"/>
        <v>60</v>
      </c>
    </row>
    <row r="71" spans="1:19" x14ac:dyDescent="0.3">
      <c r="A71" s="63" t="s">
        <v>226</v>
      </c>
      <c r="B71" s="64">
        <f>VLOOKUP($A71,'Return Data'!$B$7:$R$2292,3,0)</f>
        <v>44477</v>
      </c>
      <c r="C71" s="65">
        <f>VLOOKUP($A71,'Return Data'!$B$7:$R$2292,4,0)</f>
        <v>158.25640000000001</v>
      </c>
      <c r="D71" s="65">
        <f>VLOOKUP($A71,'Return Data'!$B$7:$R$2292,10,0)</f>
        <v>12.228999999999999</v>
      </c>
      <c r="E71" s="66">
        <f t="shared" si="10"/>
        <v>36</v>
      </c>
      <c r="F71" s="65">
        <f>VLOOKUP($A71,'Return Data'!$B$7:$R$2292,11,0)</f>
        <v>23.3475</v>
      </c>
      <c r="G71" s="66">
        <f t="shared" si="11"/>
        <v>33</v>
      </c>
      <c r="H71" s="65">
        <f>VLOOKUP($A71,'Return Data'!$B$7:$R$2292,12,0)</f>
        <v>28.443300000000001</v>
      </c>
      <c r="I71" s="66">
        <f t="shared" si="12"/>
        <v>39</v>
      </c>
      <c r="J71" s="65">
        <f>VLOOKUP($A71,'Return Data'!$B$7:$R$2292,13,0)</f>
        <v>63.3065</v>
      </c>
      <c r="K71" s="66">
        <f t="shared" si="13"/>
        <v>28</v>
      </c>
      <c r="L71" s="65">
        <f>VLOOKUP($A71,'Return Data'!$B$7:$R$2292,17,0)</f>
        <v>34.268799999999999</v>
      </c>
      <c r="M71" s="66">
        <f t="shared" si="18"/>
        <v>19</v>
      </c>
      <c r="N71" s="65">
        <f>VLOOKUP($A71,'Return Data'!$B$7:$R$2292,14,0)</f>
        <v>24.5046</v>
      </c>
      <c r="O71" s="66">
        <f>RANK(N71,N$8:N$71,0)</f>
        <v>20</v>
      </c>
      <c r="P71" s="65">
        <f>VLOOKUP($A71,'Return Data'!$B$7:$R$2292,15,0)</f>
        <v>16.591000000000001</v>
      </c>
      <c r="Q71" s="66">
        <f>RANK(P71,P$8:P$71,0)</f>
        <v>12</v>
      </c>
      <c r="R71" s="65">
        <f>VLOOKUP($A71,'Return Data'!$B$7:$R$2292,16,0)</f>
        <v>16.179500000000001</v>
      </c>
      <c r="S71" s="67">
        <f t="shared" si="16"/>
        <v>34</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11.927114062500003</v>
      </c>
      <c r="E73" s="74"/>
      <c r="F73" s="75">
        <f>AVERAGE(F8:F71)</f>
        <v>24.444814062500001</v>
      </c>
      <c r="G73" s="74"/>
      <c r="H73" s="75">
        <f>AVERAGE(H8:H71)</f>
        <v>31.960740625000003</v>
      </c>
      <c r="I73" s="74"/>
      <c r="J73" s="75">
        <f>AVERAGE(J8:J71)</f>
        <v>61.232154687500007</v>
      </c>
      <c r="K73" s="74"/>
      <c r="L73" s="75">
        <f>AVERAGE(L8:L71)</f>
        <v>31.082126229508198</v>
      </c>
      <c r="M73" s="74"/>
      <c r="N73" s="75">
        <f>AVERAGE(N8:N71)</f>
        <v>22.578523529411758</v>
      </c>
      <c r="O73" s="74"/>
      <c r="P73" s="75">
        <f>AVERAGE(P8:P71)</f>
        <v>15.967740540540541</v>
      </c>
      <c r="Q73" s="74"/>
      <c r="R73" s="75">
        <f>AVERAGE(R8:R71)</f>
        <v>16.327431249999993</v>
      </c>
      <c r="S73" s="76"/>
    </row>
    <row r="74" spans="1:19" x14ac:dyDescent="0.3">
      <c r="A74" s="73" t="s">
        <v>28</v>
      </c>
      <c r="B74" s="74"/>
      <c r="C74" s="74"/>
      <c r="D74" s="75">
        <f>MIN(D8:D71)</f>
        <v>0</v>
      </c>
      <c r="E74" s="74"/>
      <c r="F74" s="75">
        <f>MIN(F8:F71)</f>
        <v>0</v>
      </c>
      <c r="G74" s="74"/>
      <c r="H74" s="75">
        <f>MIN(H8:H71)</f>
        <v>0</v>
      </c>
      <c r="I74" s="74"/>
      <c r="J74" s="75">
        <f>MIN(J8:J71)</f>
        <v>0</v>
      </c>
      <c r="K74" s="74"/>
      <c r="L74" s="75">
        <f>MIN(L8:L71)</f>
        <v>0</v>
      </c>
      <c r="M74" s="74"/>
      <c r="N74" s="75">
        <f>MIN(N8:N71)</f>
        <v>0</v>
      </c>
      <c r="O74" s="74"/>
      <c r="P74" s="75">
        <f>MIN(P8:P71)</f>
        <v>9.7683</v>
      </c>
      <c r="Q74" s="74"/>
      <c r="R74" s="75">
        <f>MIN(R8:R71)</f>
        <v>0</v>
      </c>
      <c r="S74" s="76"/>
    </row>
    <row r="75" spans="1:19" ht="15" thickBot="1" x14ac:dyDescent="0.35">
      <c r="A75" s="77" t="s">
        <v>29</v>
      </c>
      <c r="B75" s="78"/>
      <c r="C75" s="78"/>
      <c r="D75" s="79">
        <f>MAX(D8:D71)</f>
        <v>18.671900000000001</v>
      </c>
      <c r="E75" s="78"/>
      <c r="F75" s="79">
        <f>MAX(F8:F71)</f>
        <v>53.636499999999998</v>
      </c>
      <c r="G75" s="78"/>
      <c r="H75" s="79">
        <f>MAX(H8:H71)</f>
        <v>72.409099999999995</v>
      </c>
      <c r="I75" s="78"/>
      <c r="J75" s="79">
        <f>MAX(J8:J71)</f>
        <v>122.36409999999999</v>
      </c>
      <c r="K75" s="78"/>
      <c r="L75" s="79">
        <f>MAX(L8:L71)</f>
        <v>60.722700000000003</v>
      </c>
      <c r="M75" s="78"/>
      <c r="N75" s="79">
        <f>MAX(N8:N71)</f>
        <v>42.1008</v>
      </c>
      <c r="O75" s="78"/>
      <c r="P75" s="79">
        <f>MAX(P8:P71)</f>
        <v>26.538799999999998</v>
      </c>
      <c r="Q75" s="78"/>
      <c r="R75" s="79">
        <f>MAX(R8:R71)</f>
        <v>34.963099999999997</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Data'!$B$7:$R$2292,3,0)</f>
        <v>44477</v>
      </c>
      <c r="C8" s="65">
        <f>VLOOKUP($A8,'Return Data'!$B$7:$R$2292,4,0)</f>
        <v>52.66</v>
      </c>
      <c r="D8" s="65">
        <f>VLOOKUP($A8,'Return Data'!$B$7:$R$2292,10,0)</f>
        <v>7.8655999999999997</v>
      </c>
      <c r="E8" s="66">
        <f t="shared" ref="E8:E39" si="0">RANK(D8,D$8:D$73,0)</f>
        <v>59</v>
      </c>
      <c r="F8" s="65">
        <f>VLOOKUP($A8,'Return Data'!$B$7:$R$2292,11,0)</f>
        <v>11.6861</v>
      </c>
      <c r="G8" s="66">
        <f t="shared" ref="G8:G39" si="1">RANK(F8,F$8:F$73,0)</f>
        <v>61</v>
      </c>
      <c r="H8" s="65">
        <f>VLOOKUP($A8,'Return Data'!$B$7:$R$2292,12,0)</f>
        <v>12.545400000000001</v>
      </c>
      <c r="I8" s="66">
        <f t="shared" ref="I8:I39" si="2">RANK(H8,H$8:H$73,0)</f>
        <v>61</v>
      </c>
      <c r="J8" s="65">
        <f>VLOOKUP($A8,'Return Data'!$B$7:$R$2292,13,0)</f>
        <v>33.013399999999997</v>
      </c>
      <c r="K8" s="66">
        <f t="shared" ref="K8:K39" si="3">RANK(J8,J$8:J$73,0)</f>
        <v>61</v>
      </c>
      <c r="L8" s="65">
        <f>VLOOKUP($A8,'Return Data'!$B$7:$R$2292,17,0)</f>
        <v>20.267800000000001</v>
      </c>
      <c r="M8" s="66">
        <f t="shared" ref="M8:M28" si="4">RANK(L8,L$8:L$73,0)</f>
        <v>58</v>
      </c>
      <c r="N8" s="65">
        <f>VLOOKUP($A8,'Return Data'!$B$7:$R$2292,14,0)</f>
        <v>13.777799999999999</v>
      </c>
      <c r="O8" s="66">
        <f>RANK(N8,N$8:N$73,0)</f>
        <v>49</v>
      </c>
      <c r="P8" s="65">
        <f>VLOOKUP($A8,'Return Data'!$B$7:$R$2292,15,0)</f>
        <v>11.331899999999999</v>
      </c>
      <c r="Q8" s="66">
        <f>RANK(P8,P$8:P$73,0)</f>
        <v>36</v>
      </c>
      <c r="R8" s="65">
        <f>VLOOKUP($A8,'Return Data'!$B$7:$R$2292,16,0)</f>
        <v>11.6914</v>
      </c>
      <c r="S8" s="67">
        <f t="shared" ref="S8:S39" si="5">RANK(R8,R$8:R$73,0)</f>
        <v>54</v>
      </c>
    </row>
    <row r="9" spans="1:20" x14ac:dyDescent="0.3">
      <c r="A9" s="63" t="s">
        <v>267</v>
      </c>
      <c r="B9" s="64">
        <f>VLOOKUP($A9,'Return Data'!$B$7:$R$2292,3,0)</f>
        <v>44477</v>
      </c>
      <c r="C9" s="65">
        <f>VLOOKUP($A9,'Return Data'!$B$7:$R$2292,4,0)</f>
        <v>43.2</v>
      </c>
      <c r="D9" s="65">
        <f>VLOOKUP($A9,'Return Data'!$B$7:$R$2292,10,0)</f>
        <v>8.1081000000000003</v>
      </c>
      <c r="E9" s="66">
        <f t="shared" si="0"/>
        <v>58</v>
      </c>
      <c r="F9" s="65">
        <f>VLOOKUP($A9,'Return Data'!$B$7:$R$2292,11,0)</f>
        <v>12.295299999999999</v>
      </c>
      <c r="G9" s="66">
        <f t="shared" si="1"/>
        <v>60</v>
      </c>
      <c r="H9" s="65">
        <f>VLOOKUP($A9,'Return Data'!$B$7:$R$2292,12,0)</f>
        <v>13.089</v>
      </c>
      <c r="I9" s="66">
        <f t="shared" si="2"/>
        <v>60</v>
      </c>
      <c r="J9" s="65">
        <f>VLOOKUP($A9,'Return Data'!$B$7:$R$2292,13,0)</f>
        <v>33.622</v>
      </c>
      <c r="K9" s="66">
        <f t="shared" si="3"/>
        <v>60</v>
      </c>
      <c r="L9" s="65">
        <f>VLOOKUP($A9,'Return Data'!$B$7:$R$2292,17,0)</f>
        <v>21.072500000000002</v>
      </c>
      <c r="M9" s="66">
        <f t="shared" si="4"/>
        <v>56</v>
      </c>
      <c r="N9" s="65">
        <f>VLOOKUP($A9,'Return Data'!$B$7:$R$2292,14,0)</f>
        <v>14.5634</v>
      </c>
      <c r="O9" s="66">
        <f>RANK(N9,N$8:N$73,0)</f>
        <v>48</v>
      </c>
      <c r="P9" s="65">
        <f>VLOOKUP($A9,'Return Data'!$B$7:$R$2292,15,0)</f>
        <v>12.007</v>
      </c>
      <c r="Q9" s="66">
        <f>RANK(P9,P$8:P$73,0)</f>
        <v>33</v>
      </c>
      <c r="R9" s="65">
        <f>VLOOKUP($A9,'Return Data'!$B$7:$R$2292,16,0)</f>
        <v>11.468</v>
      </c>
      <c r="S9" s="67">
        <f t="shared" si="5"/>
        <v>55</v>
      </c>
    </row>
    <row r="10" spans="1:20" x14ac:dyDescent="0.3">
      <c r="A10" s="63" t="s">
        <v>268</v>
      </c>
      <c r="B10" s="64">
        <f>VLOOKUP($A10,'Return Data'!$B$7:$R$2292,3,0)</f>
        <v>44477</v>
      </c>
      <c r="C10" s="65">
        <f>VLOOKUP($A10,'Return Data'!$B$7:$R$2292,4,0)</f>
        <v>76.839200000000005</v>
      </c>
      <c r="D10" s="65">
        <f>VLOOKUP($A10,'Return Data'!$B$7:$R$2292,10,0)</f>
        <v>13.7506</v>
      </c>
      <c r="E10" s="66">
        <f t="shared" si="0"/>
        <v>22</v>
      </c>
      <c r="F10" s="65">
        <f>VLOOKUP($A10,'Return Data'!$B$7:$R$2292,11,0)</f>
        <v>23.6005</v>
      </c>
      <c r="G10" s="66">
        <f t="shared" si="1"/>
        <v>31</v>
      </c>
      <c r="H10" s="65">
        <f>VLOOKUP($A10,'Return Data'!$B$7:$R$2292,12,0)</f>
        <v>25.404900000000001</v>
      </c>
      <c r="I10" s="66">
        <f t="shared" si="2"/>
        <v>50</v>
      </c>
      <c r="J10" s="65">
        <f>VLOOKUP($A10,'Return Data'!$B$7:$R$2292,13,0)</f>
        <v>60.423200000000001</v>
      </c>
      <c r="K10" s="66">
        <f t="shared" si="3"/>
        <v>32</v>
      </c>
      <c r="L10" s="65">
        <f>VLOOKUP($A10,'Return Data'!$B$7:$R$2292,17,0)</f>
        <v>29.117000000000001</v>
      </c>
      <c r="M10" s="66">
        <f t="shared" si="4"/>
        <v>36</v>
      </c>
      <c r="N10" s="65">
        <f>VLOOKUP($A10,'Return Data'!$B$7:$R$2292,14,0)</f>
        <v>25.090599999999998</v>
      </c>
      <c r="O10" s="66">
        <f>RANK(N10,N$8:N$73,0)</f>
        <v>14</v>
      </c>
      <c r="P10" s="65">
        <f>VLOOKUP($A10,'Return Data'!$B$7:$R$2292,15,0)</f>
        <v>17.936699999999998</v>
      </c>
      <c r="Q10" s="66">
        <f>RANK(P10,P$8:P$73,0)</f>
        <v>7</v>
      </c>
      <c r="R10" s="65">
        <f>VLOOKUP($A10,'Return Data'!$B$7:$R$2292,16,0)</f>
        <v>18.892399999999999</v>
      </c>
      <c r="S10" s="67">
        <f t="shared" si="5"/>
        <v>18</v>
      </c>
    </row>
    <row r="11" spans="1:20" x14ac:dyDescent="0.3">
      <c r="A11" s="63" t="s">
        <v>269</v>
      </c>
      <c r="B11" s="64">
        <f>VLOOKUP($A11,'Return Data'!$B$7:$R$2292,3,0)</f>
        <v>44477</v>
      </c>
      <c r="C11" s="65">
        <f>VLOOKUP($A11,'Return Data'!$B$7:$R$2292,4,0)</f>
        <v>74.72</v>
      </c>
      <c r="D11" s="65">
        <f>VLOOKUP($A11,'Return Data'!$B$7:$R$2292,10,0)</f>
        <v>18.415199999999999</v>
      </c>
      <c r="E11" s="66">
        <f t="shared" si="0"/>
        <v>1</v>
      </c>
      <c r="F11" s="65">
        <f>VLOOKUP($A11,'Return Data'!$B$7:$R$2292,11,0)</f>
        <v>29.834900000000001</v>
      </c>
      <c r="G11" s="66">
        <f t="shared" si="1"/>
        <v>13</v>
      </c>
      <c r="H11" s="65">
        <f>VLOOKUP($A11,'Return Data'!$B$7:$R$2292,12,0)</f>
        <v>35.313299999999998</v>
      </c>
      <c r="I11" s="66">
        <f t="shared" si="2"/>
        <v>17</v>
      </c>
      <c r="J11" s="65">
        <f>VLOOKUP($A11,'Return Data'!$B$7:$R$2292,13,0)</f>
        <v>66.155199999999994</v>
      </c>
      <c r="K11" s="66">
        <f t="shared" si="3"/>
        <v>20</v>
      </c>
      <c r="L11" s="65">
        <f>VLOOKUP($A11,'Return Data'!$B$7:$R$2292,17,0)</f>
        <v>33.165399999999998</v>
      </c>
      <c r="M11" s="66">
        <f t="shared" si="4"/>
        <v>21</v>
      </c>
      <c r="N11" s="65">
        <f>VLOOKUP($A11,'Return Data'!$B$7:$R$2292,14,0)</f>
        <v>22.484400000000001</v>
      </c>
      <c r="O11" s="66">
        <f>RANK(N11,N$8:N$73,0)</f>
        <v>21</v>
      </c>
      <c r="P11" s="65">
        <f>VLOOKUP($A11,'Return Data'!$B$7:$R$2292,15,0)</f>
        <v>13.4384</v>
      </c>
      <c r="Q11" s="66">
        <f>RANK(P11,P$8:P$73,0)</f>
        <v>28</v>
      </c>
      <c r="R11" s="65">
        <f>VLOOKUP($A11,'Return Data'!$B$7:$R$2292,16,0)</f>
        <v>10.3908</v>
      </c>
      <c r="S11" s="67">
        <f t="shared" si="5"/>
        <v>58</v>
      </c>
    </row>
    <row r="12" spans="1:20" x14ac:dyDescent="0.3">
      <c r="A12" s="63" t="s">
        <v>270</v>
      </c>
      <c r="B12" s="64">
        <f>VLOOKUP($A12,'Return Data'!$B$7:$R$2292,3,0)</f>
        <v>44477</v>
      </c>
      <c r="C12" s="65">
        <f>VLOOKUP($A12,'Return Data'!$B$7:$R$2292,4,0)</f>
        <v>61.320999999999998</v>
      </c>
      <c r="D12" s="65">
        <f>VLOOKUP($A12,'Return Data'!$B$7:$R$2292,10,0)</f>
        <v>11.357100000000001</v>
      </c>
      <c r="E12" s="66">
        <f t="shared" si="0"/>
        <v>45</v>
      </c>
      <c r="F12" s="65">
        <f>VLOOKUP($A12,'Return Data'!$B$7:$R$2292,11,0)</f>
        <v>18.880600000000001</v>
      </c>
      <c r="G12" s="66">
        <f t="shared" si="1"/>
        <v>54</v>
      </c>
      <c r="H12" s="65">
        <f>VLOOKUP($A12,'Return Data'!$B$7:$R$2292,12,0)</f>
        <v>22.170400000000001</v>
      </c>
      <c r="I12" s="66">
        <f t="shared" si="2"/>
        <v>55</v>
      </c>
      <c r="J12" s="65">
        <f>VLOOKUP($A12,'Return Data'!$B$7:$R$2292,13,0)</f>
        <v>46.7361</v>
      </c>
      <c r="K12" s="66">
        <f t="shared" si="3"/>
        <v>56</v>
      </c>
      <c r="L12" s="65">
        <f>VLOOKUP($A12,'Return Data'!$B$7:$R$2292,17,0)</f>
        <v>26.2075</v>
      </c>
      <c r="M12" s="66">
        <f t="shared" si="4"/>
        <v>46</v>
      </c>
      <c r="N12" s="65">
        <f>VLOOKUP($A12,'Return Data'!$B$7:$R$2292,14,0)</f>
        <v>22.1769</v>
      </c>
      <c r="O12" s="66">
        <f>RANK(N12,N$8:N$73,0)</f>
        <v>23</v>
      </c>
      <c r="P12" s="65">
        <f>VLOOKUP($A12,'Return Data'!$B$7:$R$2292,15,0)</f>
        <v>14.1966</v>
      </c>
      <c r="Q12" s="66">
        <f>RANK(P12,P$8:P$73,0)</f>
        <v>23</v>
      </c>
      <c r="R12" s="65">
        <f>VLOOKUP($A12,'Return Data'!$B$7:$R$2292,16,0)</f>
        <v>12.1896</v>
      </c>
      <c r="S12" s="67">
        <f t="shared" si="5"/>
        <v>51</v>
      </c>
    </row>
    <row r="13" spans="1:20" x14ac:dyDescent="0.3">
      <c r="A13" s="63" t="s">
        <v>271</v>
      </c>
      <c r="B13" s="64">
        <f>VLOOKUP($A13,'Return Data'!$B$7:$R$2292,3,0)</f>
        <v>44477</v>
      </c>
      <c r="C13" s="65">
        <f>VLOOKUP($A13,'Return Data'!$B$7:$R$2292,4,0)</f>
        <v>18.13</v>
      </c>
      <c r="D13" s="65">
        <f>VLOOKUP($A13,'Return Data'!$B$7:$R$2292,10,0)</f>
        <v>15.2575</v>
      </c>
      <c r="E13" s="66">
        <f t="shared" si="0"/>
        <v>12</v>
      </c>
      <c r="F13" s="65">
        <f>VLOOKUP($A13,'Return Data'!$B$7:$R$2292,11,0)</f>
        <v>32.917900000000003</v>
      </c>
      <c r="G13" s="66">
        <f t="shared" si="1"/>
        <v>10</v>
      </c>
      <c r="H13" s="65">
        <f>VLOOKUP($A13,'Return Data'!$B$7:$R$2292,12,0)</f>
        <v>44.808300000000003</v>
      </c>
      <c r="I13" s="66">
        <f t="shared" si="2"/>
        <v>11</v>
      </c>
      <c r="J13" s="65">
        <f>VLOOKUP($A13,'Return Data'!$B$7:$R$2292,13,0)</f>
        <v>73.825500000000005</v>
      </c>
      <c r="K13" s="66">
        <f t="shared" si="3"/>
        <v>12</v>
      </c>
      <c r="L13" s="65">
        <f>VLOOKUP($A13,'Return Data'!$B$7:$R$2292,17,0)</f>
        <v>46.845500000000001</v>
      </c>
      <c r="M13" s="66">
        <f t="shared" si="4"/>
        <v>7</v>
      </c>
      <c r="N13" s="65"/>
      <c r="O13" s="66"/>
      <c r="P13" s="65"/>
      <c r="Q13" s="66"/>
      <c r="R13" s="65">
        <f>VLOOKUP($A13,'Return Data'!$B$7:$R$2292,16,0)</f>
        <v>17.7807</v>
      </c>
      <c r="S13" s="67">
        <f t="shared" si="5"/>
        <v>22</v>
      </c>
    </row>
    <row r="14" spans="1:20" x14ac:dyDescent="0.3">
      <c r="A14" s="63" t="s">
        <v>272</v>
      </c>
      <c r="B14" s="64">
        <f>VLOOKUP($A14,'Return Data'!$B$7:$R$2292,3,0)</f>
        <v>44477</v>
      </c>
      <c r="C14" s="65">
        <f>VLOOKUP($A14,'Return Data'!$B$7:$R$2292,4,0)</f>
        <v>21.72</v>
      </c>
      <c r="D14" s="65">
        <f>VLOOKUP($A14,'Return Data'!$B$7:$R$2292,10,0)</f>
        <v>13.007300000000001</v>
      </c>
      <c r="E14" s="66">
        <f t="shared" si="0"/>
        <v>30</v>
      </c>
      <c r="F14" s="65">
        <f>VLOOKUP($A14,'Return Data'!$B$7:$R$2292,11,0)</f>
        <v>31.477</v>
      </c>
      <c r="G14" s="66">
        <f t="shared" si="1"/>
        <v>11</v>
      </c>
      <c r="H14" s="65">
        <f>VLOOKUP($A14,'Return Data'!$B$7:$R$2292,12,0)</f>
        <v>42.332900000000002</v>
      </c>
      <c r="I14" s="66">
        <f t="shared" si="2"/>
        <v>13</v>
      </c>
      <c r="J14" s="65">
        <f>VLOOKUP($A14,'Return Data'!$B$7:$R$2292,13,0)</f>
        <v>72.381</v>
      </c>
      <c r="K14" s="66">
        <f t="shared" si="3"/>
        <v>13</v>
      </c>
      <c r="L14" s="65">
        <f>VLOOKUP($A14,'Return Data'!$B$7:$R$2292,17,0)</f>
        <v>42.536499999999997</v>
      </c>
      <c r="M14" s="66">
        <f t="shared" si="4"/>
        <v>11</v>
      </c>
      <c r="N14" s="65"/>
      <c r="O14" s="66"/>
      <c r="P14" s="65"/>
      <c r="Q14" s="66"/>
      <c r="R14" s="65">
        <f>VLOOKUP($A14,'Return Data'!$B$7:$R$2292,16,0)</f>
        <v>29.814</v>
      </c>
      <c r="S14" s="67">
        <f t="shared" si="5"/>
        <v>2</v>
      </c>
    </row>
    <row r="15" spans="1:20" x14ac:dyDescent="0.3">
      <c r="A15" s="63" t="s">
        <v>273</v>
      </c>
      <c r="B15" s="64">
        <f>VLOOKUP($A15,'Return Data'!$B$7:$R$2292,3,0)</f>
        <v>44477</v>
      </c>
      <c r="C15" s="65">
        <f>VLOOKUP($A15,'Return Data'!$B$7:$R$2292,4,0)</f>
        <v>104.39</v>
      </c>
      <c r="D15" s="65">
        <f>VLOOKUP($A15,'Return Data'!$B$7:$R$2292,10,0)</f>
        <v>13.2827</v>
      </c>
      <c r="E15" s="66">
        <f t="shared" si="0"/>
        <v>24</v>
      </c>
      <c r="F15" s="65">
        <f>VLOOKUP($A15,'Return Data'!$B$7:$R$2292,11,0)</f>
        <v>29.259499999999999</v>
      </c>
      <c r="G15" s="66">
        <f t="shared" si="1"/>
        <v>14</v>
      </c>
      <c r="H15" s="65">
        <f>VLOOKUP($A15,'Return Data'!$B$7:$R$2292,12,0)</f>
        <v>37.518099999999997</v>
      </c>
      <c r="I15" s="66">
        <f t="shared" si="2"/>
        <v>14</v>
      </c>
      <c r="J15" s="65">
        <f>VLOOKUP($A15,'Return Data'!$B$7:$R$2292,13,0)</f>
        <v>67.640900000000002</v>
      </c>
      <c r="K15" s="66">
        <f t="shared" si="3"/>
        <v>16</v>
      </c>
      <c r="L15" s="65">
        <f>VLOOKUP($A15,'Return Data'!$B$7:$R$2292,17,0)</f>
        <v>42.858899999999998</v>
      </c>
      <c r="M15" s="66">
        <f t="shared" si="4"/>
        <v>10</v>
      </c>
      <c r="N15" s="65">
        <f>VLOOKUP($A15,'Return Data'!$B$7:$R$2292,14,0)</f>
        <v>32.481400000000001</v>
      </c>
      <c r="O15" s="66">
        <f t="shared" ref="O15:O23" si="6">RANK(N15,N$8:N$73,0)</f>
        <v>5</v>
      </c>
      <c r="P15" s="65">
        <f>VLOOKUP($A15,'Return Data'!$B$7:$R$2292,15,0)</f>
        <v>20.0459</v>
      </c>
      <c r="Q15" s="66">
        <f t="shared" ref="Q15:Q23" si="7">RANK(P15,P$8:P$73,0)</f>
        <v>4</v>
      </c>
      <c r="R15" s="65">
        <f>VLOOKUP($A15,'Return Data'!$B$7:$R$2292,16,0)</f>
        <v>20.417100000000001</v>
      </c>
      <c r="S15" s="67">
        <f t="shared" si="5"/>
        <v>12</v>
      </c>
    </row>
    <row r="16" spans="1:20" x14ac:dyDescent="0.3">
      <c r="A16" s="63" t="s">
        <v>274</v>
      </c>
      <c r="B16" s="64">
        <f>VLOOKUP($A16,'Return Data'!$B$7:$R$2292,3,0)</f>
        <v>44477</v>
      </c>
      <c r="C16" s="65">
        <f>VLOOKUP($A16,'Return Data'!$B$7:$R$2292,4,0)</f>
        <v>117.4</v>
      </c>
      <c r="D16" s="65">
        <f>VLOOKUP($A16,'Return Data'!$B$7:$R$2292,10,0)</f>
        <v>12.0764</v>
      </c>
      <c r="E16" s="66">
        <f t="shared" si="0"/>
        <v>36</v>
      </c>
      <c r="F16" s="65">
        <f>VLOOKUP($A16,'Return Data'!$B$7:$R$2292,11,0)</f>
        <v>22.700700000000001</v>
      </c>
      <c r="G16" s="66">
        <f t="shared" si="1"/>
        <v>35</v>
      </c>
      <c r="H16" s="65">
        <f>VLOOKUP($A16,'Return Data'!$B$7:$R$2292,12,0)</f>
        <v>28.827000000000002</v>
      </c>
      <c r="I16" s="66">
        <f t="shared" si="2"/>
        <v>36</v>
      </c>
      <c r="J16" s="65">
        <f>VLOOKUP($A16,'Return Data'!$B$7:$R$2292,13,0)</f>
        <v>56.930900000000001</v>
      </c>
      <c r="K16" s="66">
        <f t="shared" si="3"/>
        <v>39</v>
      </c>
      <c r="L16" s="65">
        <f>VLOOKUP($A16,'Return Data'!$B$7:$R$2292,17,0)</f>
        <v>36.028199999999998</v>
      </c>
      <c r="M16" s="66">
        <f t="shared" si="4"/>
        <v>19</v>
      </c>
      <c r="N16" s="65">
        <f>VLOOKUP($A16,'Return Data'!$B$7:$R$2292,14,0)</f>
        <v>26.9528</v>
      </c>
      <c r="O16" s="66">
        <f t="shared" si="6"/>
        <v>9</v>
      </c>
      <c r="P16" s="65">
        <f>VLOOKUP($A16,'Return Data'!$B$7:$R$2292,15,0)</f>
        <v>18.692599999999999</v>
      </c>
      <c r="Q16" s="66">
        <f t="shared" si="7"/>
        <v>5</v>
      </c>
      <c r="R16" s="65">
        <f>VLOOKUP($A16,'Return Data'!$B$7:$R$2292,16,0)</f>
        <v>21.0318</v>
      </c>
      <c r="S16" s="67">
        <f t="shared" si="5"/>
        <v>11</v>
      </c>
    </row>
    <row r="17" spans="1:19" x14ac:dyDescent="0.3">
      <c r="A17" s="63" t="s">
        <v>275</v>
      </c>
      <c r="B17" s="64">
        <f>VLOOKUP($A17,'Return Data'!$B$7:$R$2292,3,0)</f>
        <v>44477</v>
      </c>
      <c r="C17" s="65">
        <f>VLOOKUP($A17,'Return Data'!$B$7:$R$2292,4,0)</f>
        <v>82.808000000000007</v>
      </c>
      <c r="D17" s="65">
        <f>VLOOKUP($A17,'Return Data'!$B$7:$R$2292,10,0)</f>
        <v>11.4854</v>
      </c>
      <c r="E17" s="66">
        <f t="shared" si="0"/>
        <v>43</v>
      </c>
      <c r="F17" s="65">
        <f>VLOOKUP($A17,'Return Data'!$B$7:$R$2292,11,0)</f>
        <v>24.2468</v>
      </c>
      <c r="G17" s="66">
        <f t="shared" si="1"/>
        <v>27</v>
      </c>
      <c r="H17" s="65">
        <f>VLOOKUP($A17,'Return Data'!$B$7:$R$2292,12,0)</f>
        <v>33.561300000000003</v>
      </c>
      <c r="I17" s="66">
        <f t="shared" si="2"/>
        <v>18</v>
      </c>
      <c r="J17" s="65">
        <f>VLOOKUP($A17,'Return Data'!$B$7:$R$2292,13,0)</f>
        <v>67.457999999999998</v>
      </c>
      <c r="K17" s="66">
        <f t="shared" si="3"/>
        <v>18</v>
      </c>
      <c r="L17" s="65">
        <f>VLOOKUP($A17,'Return Data'!$B$7:$R$2292,17,0)</f>
        <v>31.728999999999999</v>
      </c>
      <c r="M17" s="66">
        <f t="shared" si="4"/>
        <v>23</v>
      </c>
      <c r="N17" s="65">
        <f>VLOOKUP($A17,'Return Data'!$B$7:$R$2292,14,0)</f>
        <v>25.833100000000002</v>
      </c>
      <c r="O17" s="66">
        <f t="shared" si="6"/>
        <v>12</v>
      </c>
      <c r="P17" s="65">
        <f>VLOOKUP($A17,'Return Data'!$B$7:$R$2292,15,0)</f>
        <v>16.298100000000002</v>
      </c>
      <c r="Q17" s="66">
        <f t="shared" si="7"/>
        <v>10</v>
      </c>
      <c r="R17" s="65">
        <f>VLOOKUP($A17,'Return Data'!$B$7:$R$2292,16,0)</f>
        <v>15.430400000000001</v>
      </c>
      <c r="S17" s="67">
        <f t="shared" si="5"/>
        <v>35</v>
      </c>
    </row>
    <row r="18" spans="1:19" x14ac:dyDescent="0.3">
      <c r="A18" s="63" t="s">
        <v>276</v>
      </c>
      <c r="B18" s="64">
        <f>VLOOKUP($A18,'Return Data'!$B$7:$R$2292,3,0)</f>
        <v>44477</v>
      </c>
      <c r="C18" s="65">
        <f>VLOOKUP($A18,'Return Data'!$B$7:$R$2292,4,0)</f>
        <v>72.05</v>
      </c>
      <c r="D18" s="65">
        <f>VLOOKUP($A18,'Return Data'!$B$7:$R$2292,10,0)</f>
        <v>12.1052</v>
      </c>
      <c r="E18" s="66">
        <f t="shared" si="0"/>
        <v>35</v>
      </c>
      <c r="F18" s="65">
        <f>VLOOKUP($A18,'Return Data'!$B$7:$R$2292,11,0)</f>
        <v>21.0517</v>
      </c>
      <c r="G18" s="66">
        <f t="shared" si="1"/>
        <v>49</v>
      </c>
      <c r="H18" s="65">
        <f>VLOOKUP($A18,'Return Data'!$B$7:$R$2292,12,0)</f>
        <v>26.625699999999998</v>
      </c>
      <c r="I18" s="66">
        <f t="shared" si="2"/>
        <v>44</v>
      </c>
      <c r="J18" s="65">
        <f>VLOOKUP($A18,'Return Data'!$B$7:$R$2292,13,0)</f>
        <v>54.150599999999997</v>
      </c>
      <c r="K18" s="66">
        <f t="shared" si="3"/>
        <v>45</v>
      </c>
      <c r="L18" s="65">
        <f>VLOOKUP($A18,'Return Data'!$B$7:$R$2292,17,0)</f>
        <v>26.313800000000001</v>
      </c>
      <c r="M18" s="66">
        <f t="shared" si="4"/>
        <v>45</v>
      </c>
      <c r="N18" s="65">
        <f>VLOOKUP($A18,'Return Data'!$B$7:$R$2292,14,0)</f>
        <v>20.081399999999999</v>
      </c>
      <c r="O18" s="66">
        <f t="shared" si="6"/>
        <v>37</v>
      </c>
      <c r="P18" s="65">
        <f>VLOOKUP($A18,'Return Data'!$B$7:$R$2292,15,0)</f>
        <v>13.063499999999999</v>
      </c>
      <c r="Q18" s="66">
        <f t="shared" si="7"/>
        <v>29</v>
      </c>
      <c r="R18" s="65">
        <f>VLOOKUP($A18,'Return Data'!$B$7:$R$2292,16,0)</f>
        <v>16.7087</v>
      </c>
      <c r="S18" s="67">
        <f t="shared" si="5"/>
        <v>25</v>
      </c>
    </row>
    <row r="19" spans="1:19" x14ac:dyDescent="0.3">
      <c r="A19" s="63" t="s">
        <v>278</v>
      </c>
      <c r="B19" s="64">
        <f>VLOOKUP($A19,'Return Data'!$B$7:$R$2292,3,0)</f>
        <v>44477</v>
      </c>
      <c r="C19" s="65">
        <f>VLOOKUP($A19,'Return Data'!$B$7:$R$2292,4,0)</f>
        <v>871.11289999999997</v>
      </c>
      <c r="D19" s="65">
        <f>VLOOKUP($A19,'Return Data'!$B$7:$R$2292,10,0)</f>
        <v>11.382199999999999</v>
      </c>
      <c r="E19" s="66">
        <f t="shared" si="0"/>
        <v>44</v>
      </c>
      <c r="F19" s="65">
        <f>VLOOKUP($A19,'Return Data'!$B$7:$R$2292,11,0)</f>
        <v>23.8598</v>
      </c>
      <c r="G19" s="66">
        <f t="shared" si="1"/>
        <v>30</v>
      </c>
      <c r="H19" s="65">
        <f>VLOOKUP($A19,'Return Data'!$B$7:$R$2292,12,0)</f>
        <v>30.971800000000002</v>
      </c>
      <c r="I19" s="66">
        <f t="shared" si="2"/>
        <v>27</v>
      </c>
      <c r="J19" s="65">
        <f>VLOOKUP($A19,'Return Data'!$B$7:$R$2292,13,0)</f>
        <v>68.971900000000005</v>
      </c>
      <c r="K19" s="66">
        <f t="shared" si="3"/>
        <v>15</v>
      </c>
      <c r="L19" s="65">
        <f>VLOOKUP($A19,'Return Data'!$B$7:$R$2292,17,0)</f>
        <v>26.837599999999998</v>
      </c>
      <c r="M19" s="66">
        <f t="shared" si="4"/>
        <v>41</v>
      </c>
      <c r="N19" s="65">
        <f>VLOOKUP($A19,'Return Data'!$B$7:$R$2292,14,0)</f>
        <v>19.222000000000001</v>
      </c>
      <c r="O19" s="66">
        <f t="shared" si="6"/>
        <v>38</v>
      </c>
      <c r="P19" s="65">
        <f>VLOOKUP($A19,'Return Data'!$B$7:$R$2292,15,0)</f>
        <v>12.9825</v>
      </c>
      <c r="Q19" s="66">
        <f t="shared" si="7"/>
        <v>30</v>
      </c>
      <c r="R19" s="65">
        <f>VLOOKUP($A19,'Return Data'!$B$7:$R$2292,16,0)</f>
        <v>21.949000000000002</v>
      </c>
      <c r="S19" s="67">
        <f t="shared" si="5"/>
        <v>9</v>
      </c>
    </row>
    <row r="20" spans="1:19" x14ac:dyDescent="0.3">
      <c r="A20" s="63" t="s">
        <v>279</v>
      </c>
      <c r="B20" s="64">
        <f>VLOOKUP($A20,'Return Data'!$B$7:$R$2292,3,0)</f>
        <v>44477</v>
      </c>
      <c r="C20" s="65">
        <f>VLOOKUP($A20,'Return Data'!$B$7:$R$2292,4,0)</f>
        <v>566.72699999999998</v>
      </c>
      <c r="D20" s="65">
        <f>VLOOKUP($A20,'Return Data'!$B$7:$R$2292,10,0)</f>
        <v>11.082599999999999</v>
      </c>
      <c r="E20" s="66">
        <f t="shared" si="0"/>
        <v>49</v>
      </c>
      <c r="F20" s="65">
        <f>VLOOKUP($A20,'Return Data'!$B$7:$R$2292,11,0)</f>
        <v>23.085100000000001</v>
      </c>
      <c r="G20" s="66">
        <f t="shared" si="1"/>
        <v>32</v>
      </c>
      <c r="H20" s="65">
        <f>VLOOKUP($A20,'Return Data'!$B$7:$R$2292,12,0)</f>
        <v>31.982700000000001</v>
      </c>
      <c r="I20" s="66">
        <f t="shared" si="2"/>
        <v>26</v>
      </c>
      <c r="J20" s="65">
        <f>VLOOKUP($A20,'Return Data'!$B$7:$R$2292,13,0)</f>
        <v>63.154000000000003</v>
      </c>
      <c r="K20" s="66">
        <f t="shared" si="3"/>
        <v>24</v>
      </c>
      <c r="L20" s="65">
        <f>VLOOKUP($A20,'Return Data'!$B$7:$R$2292,17,0)</f>
        <v>28.164000000000001</v>
      </c>
      <c r="M20" s="66">
        <f t="shared" si="4"/>
        <v>39</v>
      </c>
      <c r="N20" s="65">
        <f>VLOOKUP($A20,'Return Data'!$B$7:$R$2292,14,0)</f>
        <v>21.366099999999999</v>
      </c>
      <c r="O20" s="66">
        <f t="shared" si="6"/>
        <v>27</v>
      </c>
      <c r="P20" s="65">
        <f>VLOOKUP($A20,'Return Data'!$B$7:$R$2292,15,0)</f>
        <v>15.575799999999999</v>
      </c>
      <c r="Q20" s="66">
        <f t="shared" si="7"/>
        <v>12</v>
      </c>
      <c r="R20" s="65">
        <f>VLOOKUP($A20,'Return Data'!$B$7:$R$2292,16,0)</f>
        <v>21.4467</v>
      </c>
      <c r="S20" s="67">
        <f t="shared" si="5"/>
        <v>10</v>
      </c>
    </row>
    <row r="21" spans="1:19" x14ac:dyDescent="0.3">
      <c r="A21" s="63" t="s">
        <v>280</v>
      </c>
      <c r="B21" s="64">
        <f>VLOOKUP($A21,'Return Data'!$B$7:$R$2292,3,0)</f>
        <v>44477</v>
      </c>
      <c r="C21" s="65">
        <f>VLOOKUP($A21,'Return Data'!$B$7:$R$2292,4,0)</f>
        <v>2428.56016762231</v>
      </c>
      <c r="D21" s="65">
        <f>VLOOKUP($A21,'Return Data'!$B$7:$R$2292,10,0)</f>
        <v>14.5444</v>
      </c>
      <c r="E21" s="66">
        <f t="shared" si="0"/>
        <v>15</v>
      </c>
      <c r="F21" s="65">
        <f>VLOOKUP($A21,'Return Data'!$B$7:$R$2292,11,0)</f>
        <v>26.154199999999999</v>
      </c>
      <c r="G21" s="66">
        <f t="shared" si="1"/>
        <v>18</v>
      </c>
      <c r="H21" s="65">
        <f>VLOOKUP($A21,'Return Data'!$B$7:$R$2292,12,0)</f>
        <v>32.171500000000002</v>
      </c>
      <c r="I21" s="66">
        <f t="shared" si="2"/>
        <v>25</v>
      </c>
      <c r="J21" s="65">
        <f>VLOOKUP($A21,'Return Data'!$B$7:$R$2292,13,0)</f>
        <v>60.328099999999999</v>
      </c>
      <c r="K21" s="66">
        <f t="shared" si="3"/>
        <v>33</v>
      </c>
      <c r="L21" s="65">
        <f>VLOOKUP($A21,'Return Data'!$B$7:$R$2292,17,0)</f>
        <v>24.118300000000001</v>
      </c>
      <c r="M21" s="66">
        <f t="shared" si="4"/>
        <v>51</v>
      </c>
      <c r="N21" s="65">
        <f>VLOOKUP($A21,'Return Data'!$B$7:$R$2292,14,0)</f>
        <v>15.4758</v>
      </c>
      <c r="O21" s="66">
        <f t="shared" si="6"/>
        <v>45</v>
      </c>
      <c r="P21" s="65">
        <f>VLOOKUP($A21,'Return Data'!$B$7:$R$2292,15,0)</f>
        <v>11.855</v>
      </c>
      <c r="Q21" s="66">
        <f t="shared" si="7"/>
        <v>34</v>
      </c>
      <c r="R21" s="65">
        <f>VLOOKUP($A21,'Return Data'!$B$7:$R$2292,16,0)</f>
        <v>23.993099999999998</v>
      </c>
      <c r="S21" s="67">
        <f t="shared" si="5"/>
        <v>6</v>
      </c>
    </row>
    <row r="22" spans="1:19" x14ac:dyDescent="0.3">
      <c r="A22" s="63" t="s">
        <v>281</v>
      </c>
      <c r="B22" s="64">
        <f>VLOOKUP($A22,'Return Data'!$B$7:$R$2292,3,0)</f>
        <v>44477</v>
      </c>
      <c r="C22" s="65">
        <f>VLOOKUP($A22,'Return Data'!$B$7:$R$2292,4,0)</f>
        <v>57.814799999999998</v>
      </c>
      <c r="D22" s="65">
        <f>VLOOKUP($A22,'Return Data'!$B$7:$R$2292,10,0)</f>
        <v>15.163600000000001</v>
      </c>
      <c r="E22" s="66">
        <f t="shared" si="0"/>
        <v>13</v>
      </c>
      <c r="F22" s="65">
        <f>VLOOKUP($A22,'Return Data'!$B$7:$R$2292,11,0)</f>
        <v>25.550899999999999</v>
      </c>
      <c r="G22" s="66">
        <f t="shared" si="1"/>
        <v>21</v>
      </c>
      <c r="H22" s="65">
        <f>VLOOKUP($A22,'Return Data'!$B$7:$R$2292,12,0)</f>
        <v>30.325600000000001</v>
      </c>
      <c r="I22" s="66">
        <f t="shared" si="2"/>
        <v>30</v>
      </c>
      <c r="J22" s="65">
        <f>VLOOKUP($A22,'Return Data'!$B$7:$R$2292,13,0)</f>
        <v>59.038499999999999</v>
      </c>
      <c r="K22" s="66">
        <f t="shared" si="3"/>
        <v>35</v>
      </c>
      <c r="L22" s="65">
        <f>VLOOKUP($A22,'Return Data'!$B$7:$R$2292,17,0)</f>
        <v>28.633600000000001</v>
      </c>
      <c r="M22" s="66">
        <f t="shared" si="4"/>
        <v>37</v>
      </c>
      <c r="N22" s="65">
        <f>VLOOKUP($A22,'Return Data'!$B$7:$R$2292,14,0)</f>
        <v>21.448599999999999</v>
      </c>
      <c r="O22" s="66">
        <f t="shared" si="6"/>
        <v>26</v>
      </c>
      <c r="P22" s="65">
        <f>VLOOKUP($A22,'Return Data'!$B$7:$R$2292,15,0)</f>
        <v>13.641500000000001</v>
      </c>
      <c r="Q22" s="66">
        <f t="shared" si="7"/>
        <v>26</v>
      </c>
      <c r="R22" s="65">
        <f>VLOOKUP($A22,'Return Data'!$B$7:$R$2292,16,0)</f>
        <v>12.616899999999999</v>
      </c>
      <c r="S22" s="67">
        <f t="shared" si="5"/>
        <v>48</v>
      </c>
    </row>
    <row r="23" spans="1:19" x14ac:dyDescent="0.3">
      <c r="A23" s="63" t="s">
        <v>282</v>
      </c>
      <c r="B23" s="64">
        <f>VLOOKUP($A23,'Return Data'!$B$7:$R$2292,3,0)</f>
        <v>44477</v>
      </c>
      <c r="C23" s="65">
        <f>VLOOKUP($A23,'Return Data'!$B$7:$R$2292,4,0)</f>
        <v>607.79999999999995</v>
      </c>
      <c r="D23" s="65">
        <f>VLOOKUP($A23,'Return Data'!$B$7:$R$2292,10,0)</f>
        <v>15.6195</v>
      </c>
      <c r="E23" s="66">
        <f t="shared" si="0"/>
        <v>10</v>
      </c>
      <c r="F23" s="65">
        <f>VLOOKUP($A23,'Return Data'!$B$7:$R$2292,11,0)</f>
        <v>24.7896</v>
      </c>
      <c r="G23" s="66">
        <f t="shared" si="1"/>
        <v>24</v>
      </c>
      <c r="H23" s="65">
        <f>VLOOKUP($A23,'Return Data'!$B$7:$R$2292,12,0)</f>
        <v>30.909600000000001</v>
      </c>
      <c r="I23" s="66">
        <f t="shared" si="2"/>
        <v>28</v>
      </c>
      <c r="J23" s="65">
        <f>VLOOKUP($A23,'Return Data'!$B$7:$R$2292,13,0)</f>
        <v>66.955100000000002</v>
      </c>
      <c r="K23" s="66">
        <f t="shared" si="3"/>
        <v>19</v>
      </c>
      <c r="L23" s="65">
        <f>VLOOKUP($A23,'Return Data'!$B$7:$R$2292,17,0)</f>
        <v>31.0853</v>
      </c>
      <c r="M23" s="66">
        <f t="shared" si="4"/>
        <v>28</v>
      </c>
      <c r="N23" s="65">
        <f>VLOOKUP($A23,'Return Data'!$B$7:$R$2292,14,0)</f>
        <v>21.2559</v>
      </c>
      <c r="O23" s="66">
        <f t="shared" si="6"/>
        <v>28</v>
      </c>
      <c r="P23" s="65">
        <f>VLOOKUP($A23,'Return Data'!$B$7:$R$2292,15,0)</f>
        <v>14.726699999999999</v>
      </c>
      <c r="Q23" s="66">
        <f t="shared" si="7"/>
        <v>20</v>
      </c>
      <c r="R23" s="65">
        <f>VLOOKUP($A23,'Return Data'!$B$7:$R$2292,16,0)</f>
        <v>20.370100000000001</v>
      </c>
      <c r="S23" s="67">
        <f t="shared" si="5"/>
        <v>13</v>
      </c>
    </row>
    <row r="24" spans="1:19" x14ac:dyDescent="0.3">
      <c r="A24" s="63" t="s">
        <v>283</v>
      </c>
      <c r="B24" s="64">
        <f>VLOOKUP($A24,'Return Data'!$B$7:$R$2292,3,0)</f>
        <v>44477</v>
      </c>
      <c r="C24" s="65">
        <f>VLOOKUP($A24,'Return Data'!$B$7:$R$2292,4,0)</f>
        <v>16.02</v>
      </c>
      <c r="D24" s="65">
        <f>VLOOKUP($A24,'Return Data'!$B$7:$R$2292,10,0)</f>
        <v>11.327299999999999</v>
      </c>
      <c r="E24" s="66">
        <f t="shared" si="0"/>
        <v>46</v>
      </c>
      <c r="F24" s="65">
        <f>VLOOKUP($A24,'Return Data'!$B$7:$R$2292,11,0)</f>
        <v>22.6646</v>
      </c>
      <c r="G24" s="66">
        <f t="shared" si="1"/>
        <v>36</v>
      </c>
      <c r="H24" s="65">
        <f>VLOOKUP($A24,'Return Data'!$B$7:$R$2292,12,0)</f>
        <v>25.450299999999999</v>
      </c>
      <c r="I24" s="66">
        <f t="shared" si="2"/>
        <v>49</v>
      </c>
      <c r="J24" s="65">
        <f>VLOOKUP($A24,'Return Data'!$B$7:$R$2292,13,0)</f>
        <v>54.186700000000002</v>
      </c>
      <c r="K24" s="66">
        <f t="shared" si="3"/>
        <v>44</v>
      </c>
      <c r="L24" s="65">
        <f>VLOOKUP($A24,'Return Data'!$B$7:$R$2292,17,0)</f>
        <v>22.866399999999999</v>
      </c>
      <c r="M24" s="66">
        <f t="shared" si="4"/>
        <v>53</v>
      </c>
      <c r="N24" s="65"/>
      <c r="O24" s="66"/>
      <c r="P24" s="65"/>
      <c r="Q24" s="66"/>
      <c r="R24" s="65">
        <f>VLOOKUP($A24,'Return Data'!$B$7:$R$2292,16,0)</f>
        <v>14.2049</v>
      </c>
      <c r="S24" s="67">
        <f t="shared" si="5"/>
        <v>40</v>
      </c>
    </row>
    <row r="25" spans="1:19" x14ac:dyDescent="0.3">
      <c r="A25" s="63" t="s">
        <v>284</v>
      </c>
      <c r="B25" s="64">
        <f>VLOOKUP($A25,'Return Data'!$B$7:$R$2292,3,0)</f>
        <v>44477</v>
      </c>
      <c r="C25" s="65">
        <f>VLOOKUP($A25,'Return Data'!$B$7:$R$2292,4,0)</f>
        <v>38.94</v>
      </c>
      <c r="D25" s="65">
        <f>VLOOKUP($A25,'Return Data'!$B$7:$R$2292,10,0)</f>
        <v>13.0006</v>
      </c>
      <c r="E25" s="66">
        <f t="shared" si="0"/>
        <v>32</v>
      </c>
      <c r="F25" s="65">
        <f>VLOOKUP($A25,'Return Data'!$B$7:$R$2292,11,0)</f>
        <v>21.232900000000001</v>
      </c>
      <c r="G25" s="66">
        <f t="shared" si="1"/>
        <v>48</v>
      </c>
      <c r="H25" s="65">
        <f>VLOOKUP($A25,'Return Data'!$B$7:$R$2292,12,0)</f>
        <v>23.5014</v>
      </c>
      <c r="I25" s="66">
        <f t="shared" si="2"/>
        <v>53</v>
      </c>
      <c r="J25" s="65">
        <f>VLOOKUP($A25,'Return Data'!$B$7:$R$2292,13,0)</f>
        <v>50</v>
      </c>
      <c r="K25" s="66">
        <f t="shared" si="3"/>
        <v>51</v>
      </c>
      <c r="L25" s="65">
        <f>VLOOKUP($A25,'Return Data'!$B$7:$R$2292,17,0)</f>
        <v>21.316400000000002</v>
      </c>
      <c r="M25" s="66">
        <f t="shared" si="4"/>
        <v>55</v>
      </c>
      <c r="N25" s="65">
        <f>VLOOKUP($A25,'Return Data'!$B$7:$R$2292,14,0)</f>
        <v>17.489100000000001</v>
      </c>
      <c r="O25" s="66">
        <f>RANK(N25,N$8:N$73,0)</f>
        <v>42</v>
      </c>
      <c r="P25" s="65">
        <f>VLOOKUP($A25,'Return Data'!$B$7:$R$2292,15,0)</f>
        <v>11.101800000000001</v>
      </c>
      <c r="Q25" s="66">
        <f>RANK(P25,P$8:P$73,0)</f>
        <v>38</v>
      </c>
      <c r="R25" s="65">
        <f>VLOOKUP($A25,'Return Data'!$B$7:$R$2292,16,0)</f>
        <v>18.317499999999999</v>
      </c>
      <c r="S25" s="67">
        <f t="shared" si="5"/>
        <v>21</v>
      </c>
    </row>
    <row r="26" spans="1:19" x14ac:dyDescent="0.3">
      <c r="A26" s="63" t="s">
        <v>285</v>
      </c>
      <c r="B26" s="64">
        <f>VLOOKUP($A26,'Return Data'!$B$7:$R$2292,3,0)</f>
        <v>44477</v>
      </c>
      <c r="C26" s="65">
        <f>VLOOKUP($A26,'Return Data'!$B$7:$R$2292,4,0)</f>
        <v>98.27</v>
      </c>
      <c r="D26" s="65">
        <f>VLOOKUP($A26,'Return Data'!$B$7:$R$2292,10,0)</f>
        <v>13.870200000000001</v>
      </c>
      <c r="E26" s="66">
        <f t="shared" si="0"/>
        <v>21</v>
      </c>
      <c r="F26" s="65">
        <f>VLOOKUP($A26,'Return Data'!$B$7:$R$2292,11,0)</f>
        <v>26.5062</v>
      </c>
      <c r="G26" s="66">
        <f t="shared" si="1"/>
        <v>17</v>
      </c>
      <c r="H26" s="65">
        <f>VLOOKUP($A26,'Return Data'!$B$7:$R$2292,12,0)</f>
        <v>43.6066</v>
      </c>
      <c r="I26" s="66">
        <f t="shared" si="2"/>
        <v>12</v>
      </c>
      <c r="J26" s="65">
        <f>VLOOKUP($A26,'Return Data'!$B$7:$R$2292,13,0)</f>
        <v>78.835300000000004</v>
      </c>
      <c r="K26" s="66">
        <f t="shared" si="3"/>
        <v>9</v>
      </c>
      <c r="L26" s="65">
        <f>VLOOKUP($A26,'Return Data'!$B$7:$R$2292,17,0)</f>
        <v>38.700699999999998</v>
      </c>
      <c r="M26" s="66">
        <f t="shared" si="4"/>
        <v>14</v>
      </c>
      <c r="N26" s="65">
        <f>VLOOKUP($A26,'Return Data'!$B$7:$R$2292,14,0)</f>
        <v>24.829499999999999</v>
      </c>
      <c r="O26" s="66">
        <f>RANK(N26,N$8:N$73,0)</f>
        <v>15</v>
      </c>
      <c r="P26" s="65">
        <f>VLOOKUP($A26,'Return Data'!$B$7:$R$2292,15,0)</f>
        <v>18.205300000000001</v>
      </c>
      <c r="Q26" s="66">
        <f>RANK(P26,P$8:P$73,0)</f>
        <v>6</v>
      </c>
      <c r="R26" s="65">
        <f>VLOOKUP($A26,'Return Data'!$B$7:$R$2292,16,0)</f>
        <v>19.559100000000001</v>
      </c>
      <c r="S26" s="67">
        <f t="shared" si="5"/>
        <v>14</v>
      </c>
    </row>
    <row r="27" spans="1:19" x14ac:dyDescent="0.3">
      <c r="A27" s="63" t="s">
        <v>286</v>
      </c>
      <c r="B27" s="64">
        <f>VLOOKUP($A27,'Return Data'!$B$7:$R$2292,3,0)</f>
        <v>44477</v>
      </c>
      <c r="C27" s="65">
        <f>VLOOKUP($A27,'Return Data'!$B$7:$R$2292,4,0)</f>
        <v>13.68</v>
      </c>
      <c r="D27" s="65">
        <f>VLOOKUP($A27,'Return Data'!$B$7:$R$2292,10,0)</f>
        <v>11.5824</v>
      </c>
      <c r="E27" s="66">
        <f t="shared" si="0"/>
        <v>41</v>
      </c>
      <c r="F27" s="65">
        <f>VLOOKUP($A27,'Return Data'!$B$7:$R$2292,11,0)</f>
        <v>17.931000000000001</v>
      </c>
      <c r="G27" s="66">
        <f t="shared" si="1"/>
        <v>57</v>
      </c>
      <c r="H27" s="65">
        <f>VLOOKUP($A27,'Return Data'!$B$7:$R$2292,12,0)</f>
        <v>19.580400000000001</v>
      </c>
      <c r="I27" s="66">
        <f t="shared" si="2"/>
        <v>59</v>
      </c>
      <c r="J27" s="65">
        <f>VLOOKUP($A27,'Return Data'!$B$7:$R$2292,13,0)</f>
        <v>43.3962</v>
      </c>
      <c r="K27" s="66">
        <f t="shared" si="3"/>
        <v>57</v>
      </c>
      <c r="L27" s="65">
        <f>VLOOKUP($A27,'Return Data'!$B$7:$R$2292,17,0)</f>
        <v>20.383400000000002</v>
      </c>
      <c r="M27" s="66">
        <f t="shared" si="4"/>
        <v>57</v>
      </c>
      <c r="N27" s="65"/>
      <c r="O27" s="66"/>
      <c r="P27" s="65"/>
      <c r="Q27" s="66"/>
      <c r="R27" s="65">
        <f>VLOOKUP($A27,'Return Data'!$B$7:$R$2292,16,0)</f>
        <v>8.641</v>
      </c>
      <c r="S27" s="67">
        <f t="shared" si="5"/>
        <v>60</v>
      </c>
    </row>
    <row r="28" spans="1:19" x14ac:dyDescent="0.3">
      <c r="A28" s="63" t="s">
        <v>287</v>
      </c>
      <c r="B28" s="64">
        <f>VLOOKUP($A28,'Return Data'!$B$7:$R$2292,3,0)</f>
        <v>44477</v>
      </c>
      <c r="C28" s="65">
        <f>VLOOKUP($A28,'Return Data'!$B$7:$R$2292,4,0)</f>
        <v>85.06</v>
      </c>
      <c r="D28" s="65">
        <f>VLOOKUP($A28,'Return Data'!$B$7:$R$2292,10,0)</f>
        <v>12.5877</v>
      </c>
      <c r="E28" s="66">
        <f t="shared" si="0"/>
        <v>34</v>
      </c>
      <c r="F28" s="65">
        <f>VLOOKUP($A28,'Return Data'!$B$7:$R$2292,11,0)</f>
        <v>24.3567</v>
      </c>
      <c r="G28" s="66">
        <f t="shared" si="1"/>
        <v>26</v>
      </c>
      <c r="H28" s="65">
        <f>VLOOKUP($A28,'Return Data'!$B$7:$R$2292,12,0)</f>
        <v>29.447600000000001</v>
      </c>
      <c r="I28" s="66">
        <f t="shared" si="2"/>
        <v>34</v>
      </c>
      <c r="J28" s="65">
        <f>VLOOKUP($A28,'Return Data'!$B$7:$R$2292,13,0)</f>
        <v>56.274099999999997</v>
      </c>
      <c r="K28" s="66">
        <f t="shared" si="3"/>
        <v>41</v>
      </c>
      <c r="L28" s="65">
        <f>VLOOKUP($A28,'Return Data'!$B$7:$R$2292,17,0)</f>
        <v>31.1356</v>
      </c>
      <c r="M28" s="66">
        <f t="shared" si="4"/>
        <v>27</v>
      </c>
      <c r="N28" s="65">
        <f>VLOOKUP($A28,'Return Data'!$B$7:$R$2292,14,0)</f>
        <v>22.4085</v>
      </c>
      <c r="O28" s="66">
        <f>RANK(N28,N$8:N$73,0)</f>
        <v>22</v>
      </c>
      <c r="P28" s="65">
        <f>VLOOKUP($A28,'Return Data'!$B$7:$R$2292,15,0)</f>
        <v>16.537299999999998</v>
      </c>
      <c r="Q28" s="66">
        <f>RANK(P28,P$8:P$73,0)</f>
        <v>9</v>
      </c>
      <c r="R28" s="65">
        <f>VLOOKUP($A28,'Return Data'!$B$7:$R$2292,16,0)</f>
        <v>15.5786</v>
      </c>
      <c r="S28" s="67">
        <f t="shared" si="5"/>
        <v>34</v>
      </c>
    </row>
    <row r="29" spans="1:19" x14ac:dyDescent="0.3">
      <c r="A29" s="63" t="s">
        <v>288</v>
      </c>
      <c r="B29" s="64">
        <f>VLOOKUP($A29,'Return Data'!$B$7:$R$2292,3,0)</f>
        <v>44477</v>
      </c>
      <c r="C29" s="65">
        <f>VLOOKUP($A29,'Return Data'!$B$7:$R$2292,4,0)</f>
        <v>15.2</v>
      </c>
      <c r="D29" s="65">
        <f>VLOOKUP($A29,'Return Data'!$B$7:$R$2292,10,0)</f>
        <v>6.1794000000000002</v>
      </c>
      <c r="E29" s="66">
        <f t="shared" si="0"/>
        <v>61</v>
      </c>
      <c r="F29" s="65">
        <f>VLOOKUP($A29,'Return Data'!$B$7:$R$2292,11,0)</f>
        <v>17.2622</v>
      </c>
      <c r="G29" s="66">
        <f t="shared" si="1"/>
        <v>58</v>
      </c>
      <c r="H29" s="65">
        <f>VLOOKUP($A29,'Return Data'!$B$7:$R$2292,12,0)</f>
        <v>24.160699999999999</v>
      </c>
      <c r="I29" s="66">
        <f t="shared" si="2"/>
        <v>52</v>
      </c>
      <c r="J29" s="65">
        <f>VLOOKUP($A29,'Return Data'!$B$7:$R$2292,13,0)</f>
        <v>49.926499999999997</v>
      </c>
      <c r="K29" s="66">
        <f t="shared" si="3"/>
        <v>52</v>
      </c>
      <c r="L29" s="65"/>
      <c r="M29" s="66"/>
      <c r="N29" s="65"/>
      <c r="O29" s="66"/>
      <c r="P29" s="65"/>
      <c r="Q29" s="66"/>
      <c r="R29" s="65">
        <f>VLOOKUP($A29,'Return Data'!$B$7:$R$2292,16,0)</f>
        <v>23.610900000000001</v>
      </c>
      <c r="S29" s="67">
        <f t="shared" si="5"/>
        <v>7</v>
      </c>
    </row>
    <row r="30" spans="1:19" x14ac:dyDescent="0.3">
      <c r="A30" s="63" t="s">
        <v>289</v>
      </c>
      <c r="B30" s="64">
        <f>VLOOKUP($A30,'Return Data'!$B$7:$R$2292,3,0)</f>
        <v>44477</v>
      </c>
      <c r="C30" s="65">
        <f>VLOOKUP($A30,'Return Data'!$B$7:$R$2292,4,0)</f>
        <v>29.388000000000002</v>
      </c>
      <c r="D30" s="65">
        <f>VLOOKUP($A30,'Return Data'!$B$7:$R$2292,10,0)</f>
        <v>16.3186</v>
      </c>
      <c r="E30" s="66">
        <f t="shared" si="0"/>
        <v>5</v>
      </c>
      <c r="F30" s="65">
        <f>VLOOKUP($A30,'Return Data'!$B$7:$R$2292,11,0)</f>
        <v>24.865100000000002</v>
      </c>
      <c r="G30" s="66">
        <f t="shared" si="1"/>
        <v>23</v>
      </c>
      <c r="H30" s="65">
        <f>VLOOKUP($A30,'Return Data'!$B$7:$R$2292,12,0)</f>
        <v>29.8263</v>
      </c>
      <c r="I30" s="66">
        <f t="shared" si="2"/>
        <v>32</v>
      </c>
      <c r="J30" s="65">
        <f>VLOOKUP($A30,'Return Data'!$B$7:$R$2292,13,0)</f>
        <v>65.569900000000004</v>
      </c>
      <c r="K30" s="66">
        <f t="shared" si="3"/>
        <v>21</v>
      </c>
      <c r="L30" s="65">
        <f>VLOOKUP($A30,'Return Data'!$B$7:$R$2292,17,0)</f>
        <v>29.8705</v>
      </c>
      <c r="M30" s="66">
        <f t="shared" ref="M30:M38" si="8">RANK(L30,L$8:L$73,0)</f>
        <v>33</v>
      </c>
      <c r="N30" s="65">
        <f>VLOOKUP($A30,'Return Data'!$B$7:$R$2292,14,0)</f>
        <v>26.041</v>
      </c>
      <c r="O30" s="66">
        <f t="shared" ref="O30:O38" si="9">RANK(N30,N$8:N$73,0)</f>
        <v>11</v>
      </c>
      <c r="P30" s="65">
        <f>VLOOKUP($A30,'Return Data'!$B$7:$R$2292,15,0)</f>
        <v>17.193100000000001</v>
      </c>
      <c r="Q30" s="66">
        <f>RANK(P30,P$8:P$73,0)</f>
        <v>8</v>
      </c>
      <c r="R30" s="65">
        <f>VLOOKUP($A30,'Return Data'!$B$7:$R$2292,16,0)</f>
        <v>8.2925000000000004</v>
      </c>
      <c r="S30" s="67">
        <f t="shared" si="5"/>
        <v>61</v>
      </c>
    </row>
    <row r="31" spans="1:19" x14ac:dyDescent="0.3">
      <c r="A31" s="63" t="s">
        <v>290</v>
      </c>
      <c r="B31" s="64">
        <f>VLOOKUP($A31,'Return Data'!$B$7:$R$2292,3,0)</f>
        <v>44477</v>
      </c>
      <c r="C31" s="65">
        <f>VLOOKUP($A31,'Return Data'!$B$7:$R$2292,4,0)</f>
        <v>71.596000000000004</v>
      </c>
      <c r="D31" s="65">
        <f>VLOOKUP($A31,'Return Data'!$B$7:$R$2292,10,0)</f>
        <v>9.6684999999999999</v>
      </c>
      <c r="E31" s="66">
        <f t="shared" si="0"/>
        <v>55</v>
      </c>
      <c r="F31" s="65">
        <f>VLOOKUP($A31,'Return Data'!$B$7:$R$2292,11,0)</f>
        <v>19.039000000000001</v>
      </c>
      <c r="G31" s="66">
        <f t="shared" si="1"/>
        <v>53</v>
      </c>
      <c r="H31" s="65">
        <f>VLOOKUP($A31,'Return Data'!$B$7:$R$2292,12,0)</f>
        <v>27.914000000000001</v>
      </c>
      <c r="I31" s="66">
        <f t="shared" si="2"/>
        <v>39</v>
      </c>
      <c r="J31" s="65">
        <f>VLOOKUP($A31,'Return Data'!$B$7:$R$2292,13,0)</f>
        <v>54.095799999999997</v>
      </c>
      <c r="K31" s="66">
        <f t="shared" si="3"/>
        <v>46</v>
      </c>
      <c r="L31" s="65">
        <f>VLOOKUP($A31,'Return Data'!$B$7:$R$2292,17,0)</f>
        <v>29.560400000000001</v>
      </c>
      <c r="M31" s="66">
        <f t="shared" si="8"/>
        <v>35</v>
      </c>
      <c r="N31" s="65">
        <f>VLOOKUP($A31,'Return Data'!$B$7:$R$2292,14,0)</f>
        <v>22.9986</v>
      </c>
      <c r="O31" s="66">
        <f t="shared" si="9"/>
        <v>20</v>
      </c>
      <c r="P31" s="65">
        <f>VLOOKUP($A31,'Return Data'!$B$7:$R$2292,15,0)</f>
        <v>15.4481</v>
      </c>
      <c r="Q31" s="66">
        <f>RANK(P31,P$8:P$73,0)</f>
        <v>14</v>
      </c>
      <c r="R31" s="65">
        <f>VLOOKUP($A31,'Return Data'!$B$7:$R$2292,16,0)</f>
        <v>13.192500000000001</v>
      </c>
      <c r="S31" s="67">
        <f t="shared" si="5"/>
        <v>46</v>
      </c>
    </row>
    <row r="32" spans="1:19" x14ac:dyDescent="0.3">
      <c r="A32" s="63" t="s">
        <v>291</v>
      </c>
      <c r="B32" s="64">
        <f>VLOOKUP($A32,'Return Data'!$B$7:$R$2292,3,0)</f>
        <v>44477</v>
      </c>
      <c r="C32" s="65">
        <f>VLOOKUP($A32,'Return Data'!$B$7:$R$2292,4,0)</f>
        <v>81.173000000000002</v>
      </c>
      <c r="D32" s="65">
        <f>VLOOKUP($A32,'Return Data'!$B$7:$R$2292,10,0)</f>
        <v>9.7510999999999992</v>
      </c>
      <c r="E32" s="66">
        <f t="shared" si="0"/>
        <v>54</v>
      </c>
      <c r="F32" s="65">
        <f>VLOOKUP($A32,'Return Data'!$B$7:$R$2292,11,0)</f>
        <v>18.587299999999999</v>
      </c>
      <c r="G32" s="66">
        <f t="shared" si="1"/>
        <v>55</v>
      </c>
      <c r="H32" s="65">
        <f>VLOOKUP($A32,'Return Data'!$B$7:$R$2292,12,0)</f>
        <v>24.712700000000002</v>
      </c>
      <c r="I32" s="66">
        <f t="shared" si="2"/>
        <v>51</v>
      </c>
      <c r="J32" s="65">
        <f>VLOOKUP($A32,'Return Data'!$B$7:$R$2292,13,0)</f>
        <v>49.7408</v>
      </c>
      <c r="K32" s="66">
        <f t="shared" si="3"/>
        <v>53</v>
      </c>
      <c r="L32" s="65">
        <f>VLOOKUP($A32,'Return Data'!$B$7:$R$2292,17,0)</f>
        <v>26.4847</v>
      </c>
      <c r="M32" s="66">
        <f t="shared" si="8"/>
        <v>42</v>
      </c>
      <c r="N32" s="65">
        <f>VLOOKUP($A32,'Return Data'!$B$7:$R$2292,14,0)</f>
        <v>17.251999999999999</v>
      </c>
      <c r="O32" s="66">
        <f t="shared" si="9"/>
        <v>43</v>
      </c>
      <c r="P32" s="65">
        <f>VLOOKUP($A32,'Return Data'!$B$7:$R$2292,15,0)</f>
        <v>13.485099999999999</v>
      </c>
      <c r="Q32" s="66">
        <f>RANK(P32,P$8:P$73,0)</f>
        <v>27</v>
      </c>
      <c r="R32" s="65">
        <f>VLOOKUP($A32,'Return Data'!$B$7:$R$2292,16,0)</f>
        <v>14.344099999999999</v>
      </c>
      <c r="S32" s="67">
        <f t="shared" si="5"/>
        <v>39</v>
      </c>
    </row>
    <row r="33" spans="1:19" x14ac:dyDescent="0.3">
      <c r="A33" s="63" t="s">
        <v>292</v>
      </c>
      <c r="B33" s="64">
        <f>VLOOKUP($A33,'Return Data'!$B$7:$R$2292,3,0)</f>
        <v>44477</v>
      </c>
      <c r="C33" s="65">
        <f>VLOOKUP($A33,'Return Data'!$B$7:$R$2292,4,0)</f>
        <v>103.1588</v>
      </c>
      <c r="D33" s="65">
        <f>VLOOKUP($A33,'Return Data'!$B$7:$R$2292,10,0)</f>
        <v>14.1044</v>
      </c>
      <c r="E33" s="66">
        <f t="shared" si="0"/>
        <v>17</v>
      </c>
      <c r="F33" s="65">
        <f>VLOOKUP($A33,'Return Data'!$B$7:$R$2292,11,0)</f>
        <v>24.5108</v>
      </c>
      <c r="G33" s="66">
        <f t="shared" si="1"/>
        <v>25</v>
      </c>
      <c r="H33" s="65">
        <f>VLOOKUP($A33,'Return Data'!$B$7:$R$2292,12,0)</f>
        <v>26.216699999999999</v>
      </c>
      <c r="I33" s="66">
        <f t="shared" si="2"/>
        <v>48</v>
      </c>
      <c r="J33" s="65">
        <f>VLOOKUP($A33,'Return Data'!$B$7:$R$2292,13,0)</f>
        <v>53.617600000000003</v>
      </c>
      <c r="K33" s="66">
        <f t="shared" si="3"/>
        <v>48</v>
      </c>
      <c r="L33" s="65">
        <f>VLOOKUP($A33,'Return Data'!$B$7:$R$2292,17,0)</f>
        <v>23.217199999999998</v>
      </c>
      <c r="M33" s="66">
        <f t="shared" si="8"/>
        <v>52</v>
      </c>
      <c r="N33" s="65">
        <f>VLOOKUP($A33,'Return Data'!$B$7:$R$2292,14,0)</f>
        <v>20.4284</v>
      </c>
      <c r="O33" s="66">
        <f t="shared" si="9"/>
        <v>33</v>
      </c>
      <c r="P33" s="65">
        <f>VLOOKUP($A33,'Return Data'!$B$7:$R$2292,15,0)</f>
        <v>14.335900000000001</v>
      </c>
      <c r="Q33" s="66">
        <f>RANK(P33,P$8:P$73,0)</f>
        <v>22</v>
      </c>
      <c r="R33" s="65">
        <f>VLOOKUP($A33,'Return Data'!$B$7:$R$2292,16,0)</f>
        <v>10.2697</v>
      </c>
      <c r="S33" s="67">
        <f t="shared" si="5"/>
        <v>59</v>
      </c>
    </row>
    <row r="34" spans="1:19" x14ac:dyDescent="0.3">
      <c r="A34" s="63" t="s">
        <v>435</v>
      </c>
      <c r="B34" s="64">
        <f>VLOOKUP($A34,'Return Data'!$B$7:$R$2292,3,0)</f>
        <v>44477</v>
      </c>
      <c r="C34" s="65">
        <f>VLOOKUP($A34,'Return Data'!$B$7:$R$2292,4,0)</f>
        <v>19.0657</v>
      </c>
      <c r="D34" s="65">
        <f>VLOOKUP($A34,'Return Data'!$B$7:$R$2292,10,0)</f>
        <v>13.012700000000001</v>
      </c>
      <c r="E34" s="66">
        <f t="shared" si="0"/>
        <v>29</v>
      </c>
      <c r="F34" s="65">
        <f>VLOOKUP($A34,'Return Data'!$B$7:$R$2292,11,0)</f>
        <v>25.797999999999998</v>
      </c>
      <c r="G34" s="66">
        <f t="shared" si="1"/>
        <v>19</v>
      </c>
      <c r="H34" s="65">
        <f>VLOOKUP($A34,'Return Data'!$B$7:$R$2292,12,0)</f>
        <v>35.723999999999997</v>
      </c>
      <c r="I34" s="66">
        <f t="shared" si="2"/>
        <v>16</v>
      </c>
      <c r="J34" s="65">
        <f>VLOOKUP($A34,'Return Data'!$B$7:$R$2292,13,0)</f>
        <v>67.6297</v>
      </c>
      <c r="K34" s="66">
        <f t="shared" si="3"/>
        <v>17</v>
      </c>
      <c r="L34" s="65">
        <f>VLOOKUP($A34,'Return Data'!$B$7:$R$2292,17,0)</f>
        <v>30.9069</v>
      </c>
      <c r="M34" s="66">
        <f t="shared" si="8"/>
        <v>29</v>
      </c>
      <c r="N34" s="65">
        <f>VLOOKUP($A34,'Return Data'!$B$7:$R$2292,14,0)</f>
        <v>21.244800000000001</v>
      </c>
      <c r="O34" s="66">
        <f t="shared" si="9"/>
        <v>29</v>
      </c>
      <c r="P34" s="65"/>
      <c r="Q34" s="66"/>
      <c r="R34" s="65">
        <f>VLOOKUP($A34,'Return Data'!$B$7:$R$2292,16,0)</f>
        <v>13.848800000000001</v>
      </c>
      <c r="S34" s="67">
        <f t="shared" si="5"/>
        <v>42</v>
      </c>
    </row>
    <row r="35" spans="1:19" x14ac:dyDescent="0.3">
      <c r="A35" s="63" t="s">
        <v>294</v>
      </c>
      <c r="B35" s="64">
        <f>VLOOKUP($A35,'Return Data'!$B$7:$R$2292,3,0)</f>
        <v>44477</v>
      </c>
      <c r="C35" s="65">
        <f>VLOOKUP($A35,'Return Data'!$B$7:$R$2292,4,0)</f>
        <v>31.922999999999998</v>
      </c>
      <c r="D35" s="65">
        <f>VLOOKUP($A35,'Return Data'!$B$7:$R$2292,10,0)</f>
        <v>13.005800000000001</v>
      </c>
      <c r="E35" s="66">
        <f t="shared" si="0"/>
        <v>31</v>
      </c>
      <c r="F35" s="65">
        <f>VLOOKUP($A35,'Return Data'!$B$7:$R$2292,11,0)</f>
        <v>23.895800000000001</v>
      </c>
      <c r="G35" s="66">
        <f t="shared" si="1"/>
        <v>29</v>
      </c>
      <c r="H35" s="65">
        <f>VLOOKUP($A35,'Return Data'!$B$7:$R$2292,12,0)</f>
        <v>33.228999999999999</v>
      </c>
      <c r="I35" s="66">
        <f t="shared" si="2"/>
        <v>20</v>
      </c>
      <c r="J35" s="65">
        <f>VLOOKUP($A35,'Return Data'!$B$7:$R$2292,13,0)</f>
        <v>63.305700000000002</v>
      </c>
      <c r="K35" s="66">
        <f t="shared" si="3"/>
        <v>22</v>
      </c>
      <c r="L35" s="65">
        <f>VLOOKUP($A35,'Return Data'!$B$7:$R$2292,17,0)</f>
        <v>36.627600000000001</v>
      </c>
      <c r="M35" s="66">
        <f t="shared" si="8"/>
        <v>17</v>
      </c>
      <c r="N35" s="65">
        <f>VLOOKUP($A35,'Return Data'!$B$7:$R$2292,14,0)</f>
        <v>27.284500000000001</v>
      </c>
      <c r="O35" s="66">
        <f t="shared" si="9"/>
        <v>8</v>
      </c>
      <c r="P35" s="65"/>
      <c r="Q35" s="66"/>
      <c r="R35" s="65">
        <f>VLOOKUP($A35,'Return Data'!$B$7:$R$2292,16,0)</f>
        <v>22.2254</v>
      </c>
      <c r="S35" s="67">
        <f t="shared" si="5"/>
        <v>8</v>
      </c>
    </row>
    <row r="36" spans="1:19" x14ac:dyDescent="0.3">
      <c r="A36" s="63" t="s">
        <v>295</v>
      </c>
      <c r="B36" s="64">
        <f>VLOOKUP($A36,'Return Data'!$B$7:$R$2292,3,0)</f>
        <v>44477</v>
      </c>
      <c r="C36" s="65">
        <f>VLOOKUP($A36,'Return Data'!$B$7:$R$2292,4,0)</f>
        <v>27.121400000000001</v>
      </c>
      <c r="D36" s="65">
        <f>VLOOKUP($A36,'Return Data'!$B$7:$R$2292,10,0)</f>
        <v>9.5173000000000005</v>
      </c>
      <c r="E36" s="66">
        <f t="shared" si="0"/>
        <v>56</v>
      </c>
      <c r="F36" s="65">
        <f>VLOOKUP($A36,'Return Data'!$B$7:$R$2292,11,0)</f>
        <v>21.540500000000002</v>
      </c>
      <c r="G36" s="66">
        <f t="shared" si="1"/>
        <v>44</v>
      </c>
      <c r="H36" s="65">
        <f>VLOOKUP($A36,'Return Data'!$B$7:$R$2292,12,0)</f>
        <v>27.8642</v>
      </c>
      <c r="I36" s="66">
        <f t="shared" si="2"/>
        <v>40</v>
      </c>
      <c r="J36" s="65">
        <f>VLOOKUP($A36,'Return Data'!$B$7:$R$2292,13,0)</f>
        <v>61.460900000000002</v>
      </c>
      <c r="K36" s="66">
        <f t="shared" si="3"/>
        <v>30</v>
      </c>
      <c r="L36" s="65">
        <f>VLOOKUP($A36,'Return Data'!$B$7:$R$2292,17,0)</f>
        <v>25.767399999999999</v>
      </c>
      <c r="M36" s="66">
        <f t="shared" si="8"/>
        <v>47</v>
      </c>
      <c r="N36" s="65">
        <f>VLOOKUP($A36,'Return Data'!$B$7:$R$2292,14,0)</f>
        <v>21.0214</v>
      </c>
      <c r="O36" s="66">
        <f t="shared" si="9"/>
        <v>30</v>
      </c>
      <c r="P36" s="65">
        <f>VLOOKUP($A36,'Return Data'!$B$7:$R$2292,15,0)</f>
        <v>14.9506</v>
      </c>
      <c r="Q36" s="66">
        <f>RANK(P36,P$8:P$73,0)</f>
        <v>16</v>
      </c>
      <c r="R36" s="65">
        <f>VLOOKUP($A36,'Return Data'!$B$7:$R$2292,16,0)</f>
        <v>16.011800000000001</v>
      </c>
      <c r="S36" s="67">
        <f t="shared" si="5"/>
        <v>29</v>
      </c>
    </row>
    <row r="37" spans="1:19" x14ac:dyDescent="0.3">
      <c r="A37" s="63" t="s">
        <v>2014</v>
      </c>
      <c r="B37" s="64">
        <f>VLOOKUP($A37,'Return Data'!$B$7:$R$2292,3,0)</f>
        <v>44477</v>
      </c>
      <c r="C37" s="65">
        <f>VLOOKUP($A37,'Return Data'!$B$7:$R$2292,4,0)</f>
        <v>20.913699999999999</v>
      </c>
      <c r="D37" s="65">
        <f>VLOOKUP($A37,'Return Data'!$B$7:$R$2292,10,0)</f>
        <v>13.019500000000001</v>
      </c>
      <c r="E37" s="66">
        <f t="shared" si="0"/>
        <v>28</v>
      </c>
      <c r="F37" s="65">
        <f>VLOOKUP($A37,'Return Data'!$B$7:$R$2292,11,0)</f>
        <v>20.580400000000001</v>
      </c>
      <c r="G37" s="66">
        <f t="shared" si="1"/>
        <v>51</v>
      </c>
      <c r="H37" s="65">
        <f>VLOOKUP($A37,'Return Data'!$B$7:$R$2292,12,0)</f>
        <v>23.071000000000002</v>
      </c>
      <c r="I37" s="66">
        <f t="shared" si="2"/>
        <v>54</v>
      </c>
      <c r="J37" s="65">
        <f>VLOOKUP($A37,'Return Data'!$B$7:$R$2292,13,0)</f>
        <v>49.017400000000002</v>
      </c>
      <c r="K37" s="66">
        <f t="shared" si="3"/>
        <v>55</v>
      </c>
      <c r="L37" s="65">
        <f>VLOOKUP($A37,'Return Data'!$B$7:$R$2292,17,0)</f>
        <v>22.2165</v>
      </c>
      <c r="M37" s="66">
        <f t="shared" si="8"/>
        <v>54</v>
      </c>
      <c r="N37" s="65">
        <f>VLOOKUP($A37,'Return Data'!$B$7:$R$2292,14,0)</f>
        <v>18.130199999999999</v>
      </c>
      <c r="O37" s="66">
        <f t="shared" si="9"/>
        <v>41</v>
      </c>
      <c r="P37" s="65"/>
      <c r="Q37" s="66"/>
      <c r="R37" s="65">
        <f>VLOOKUP($A37,'Return Data'!$B$7:$R$2292,16,0)</f>
        <v>13.6204</v>
      </c>
      <c r="S37" s="67">
        <f t="shared" si="5"/>
        <v>44</v>
      </c>
    </row>
    <row r="38" spans="1:19" x14ac:dyDescent="0.3">
      <c r="A38" s="63" t="s">
        <v>296</v>
      </c>
      <c r="B38" s="64">
        <f>VLOOKUP($A38,'Return Data'!$B$7:$R$2292,3,0)</f>
        <v>44477</v>
      </c>
      <c r="C38" s="65">
        <f>VLOOKUP($A38,'Return Data'!$B$7:$R$2292,4,0)</f>
        <v>78.183800000000005</v>
      </c>
      <c r="D38" s="65">
        <f>VLOOKUP($A38,'Return Data'!$B$7:$R$2292,10,0)</f>
        <v>14.6958</v>
      </c>
      <c r="E38" s="66">
        <f t="shared" si="0"/>
        <v>14</v>
      </c>
      <c r="F38" s="65">
        <f>VLOOKUP($A38,'Return Data'!$B$7:$R$2292,11,0)</f>
        <v>22.842199999999998</v>
      </c>
      <c r="G38" s="66">
        <f t="shared" si="1"/>
        <v>33</v>
      </c>
      <c r="H38" s="65">
        <f>VLOOKUP($A38,'Return Data'!$B$7:$R$2292,12,0)</f>
        <v>36.264000000000003</v>
      </c>
      <c r="I38" s="66">
        <f t="shared" si="2"/>
        <v>15</v>
      </c>
      <c r="J38" s="65">
        <f>VLOOKUP($A38,'Return Data'!$B$7:$R$2292,13,0)</f>
        <v>69.943700000000007</v>
      </c>
      <c r="K38" s="66">
        <f t="shared" si="3"/>
        <v>14</v>
      </c>
      <c r="L38" s="65">
        <f>VLOOKUP($A38,'Return Data'!$B$7:$R$2292,17,0)</f>
        <v>26.993099999999998</v>
      </c>
      <c r="M38" s="66">
        <f t="shared" si="8"/>
        <v>40</v>
      </c>
      <c r="N38" s="65">
        <f>VLOOKUP($A38,'Return Data'!$B$7:$R$2292,14,0)</f>
        <v>15.2974</v>
      </c>
      <c r="O38" s="66">
        <f t="shared" si="9"/>
        <v>46</v>
      </c>
      <c r="P38" s="65">
        <f>VLOOKUP($A38,'Return Data'!$B$7:$R$2292,15,0)</f>
        <v>8.8824000000000005</v>
      </c>
      <c r="Q38" s="66">
        <f>RANK(P38,P$8:P$73,0)</f>
        <v>39</v>
      </c>
      <c r="R38" s="65">
        <f>VLOOKUP($A38,'Return Data'!$B$7:$R$2292,16,0)</f>
        <v>13.6632</v>
      </c>
      <c r="S38" s="67">
        <f t="shared" si="5"/>
        <v>43</v>
      </c>
    </row>
    <row r="39" spans="1:19" x14ac:dyDescent="0.3">
      <c r="A39" s="63" t="s">
        <v>297</v>
      </c>
      <c r="B39" s="64">
        <f>VLOOKUP($A39,'Return Data'!$B$7:$R$2292,3,0)</f>
        <v>44477</v>
      </c>
      <c r="C39" s="65">
        <f>VLOOKUP($A39,'Return Data'!$B$7:$R$2292,4,0)</f>
        <v>18.885200000000001</v>
      </c>
      <c r="D39" s="65">
        <f>VLOOKUP($A39,'Return Data'!$B$7:$R$2292,10,0)</f>
        <v>16.441600000000001</v>
      </c>
      <c r="E39" s="66">
        <f t="shared" si="0"/>
        <v>4</v>
      </c>
      <c r="F39" s="65">
        <f>VLOOKUP($A39,'Return Data'!$B$7:$R$2292,11,0)</f>
        <v>26.856100000000001</v>
      </c>
      <c r="G39" s="66">
        <f t="shared" si="1"/>
        <v>15</v>
      </c>
      <c r="H39" s="65">
        <f>VLOOKUP($A39,'Return Data'!$B$7:$R$2292,12,0)</f>
        <v>33.425699999999999</v>
      </c>
      <c r="I39" s="66">
        <f t="shared" si="2"/>
        <v>19</v>
      </c>
      <c r="J39" s="65">
        <f>VLOOKUP($A39,'Return Data'!$B$7:$R$2292,13,0)</f>
        <v>49.700800000000001</v>
      </c>
      <c r="K39" s="66">
        <f t="shared" si="3"/>
        <v>54</v>
      </c>
      <c r="L39" s="65"/>
      <c r="M39" s="66"/>
      <c r="N39" s="65"/>
      <c r="O39" s="66"/>
      <c r="P39" s="65"/>
      <c r="Q39" s="66"/>
      <c r="R39" s="65">
        <f>VLOOKUP($A39,'Return Data'!$B$7:$R$2292,16,0)</f>
        <v>33.317700000000002</v>
      </c>
      <c r="S39" s="67">
        <f t="shared" si="5"/>
        <v>1</v>
      </c>
    </row>
    <row r="40" spans="1:19" x14ac:dyDescent="0.3">
      <c r="A40" s="63" t="s">
        <v>298</v>
      </c>
      <c r="B40" s="64">
        <f>VLOOKUP($A40,'Return Data'!$B$7:$R$2292,3,0)</f>
        <v>44477</v>
      </c>
      <c r="C40" s="65">
        <f>VLOOKUP($A40,'Return Data'!$B$7:$R$2292,4,0)</f>
        <v>23.38</v>
      </c>
      <c r="D40" s="65">
        <f>VLOOKUP($A40,'Return Data'!$B$7:$R$2292,10,0)</f>
        <v>11.919600000000001</v>
      </c>
      <c r="E40" s="66">
        <f t="shared" ref="E40:E71" si="10">RANK(D40,D$8:D$73,0)</f>
        <v>38</v>
      </c>
      <c r="F40" s="65">
        <f>VLOOKUP($A40,'Return Data'!$B$7:$R$2292,11,0)</f>
        <v>24.0318</v>
      </c>
      <c r="G40" s="66">
        <f t="shared" ref="G40:G71" si="11">RANK(F40,F$8:F$73,0)</f>
        <v>28</v>
      </c>
      <c r="H40" s="65">
        <f>VLOOKUP($A40,'Return Data'!$B$7:$R$2292,12,0)</f>
        <v>30.541599999999999</v>
      </c>
      <c r="I40" s="66">
        <f t="shared" ref="I40:I71" si="12">RANK(H40,H$8:H$73,0)</f>
        <v>29</v>
      </c>
      <c r="J40" s="65">
        <f>VLOOKUP($A40,'Return Data'!$B$7:$R$2292,13,0)</f>
        <v>62.9268</v>
      </c>
      <c r="K40" s="66">
        <f t="shared" ref="K40:K71" si="13">RANK(J40,J$8:J$73,0)</f>
        <v>26</v>
      </c>
      <c r="L40" s="65">
        <f>VLOOKUP($A40,'Return Data'!$B$7:$R$2292,17,0)</f>
        <v>29.740100000000002</v>
      </c>
      <c r="M40" s="66">
        <f t="shared" ref="M40:M53" si="14">RANK(L40,L$8:L$73,0)</f>
        <v>34</v>
      </c>
      <c r="N40" s="65">
        <f>VLOOKUP($A40,'Return Data'!$B$7:$R$2292,14,0)</f>
        <v>21.6813</v>
      </c>
      <c r="O40" s="66">
        <f t="shared" ref="O40:O49" si="15">RANK(N40,N$8:N$73,0)</f>
        <v>25</v>
      </c>
      <c r="P40" s="65"/>
      <c r="Q40" s="66"/>
      <c r="R40" s="65">
        <f>VLOOKUP($A40,'Return Data'!$B$7:$R$2292,16,0)</f>
        <v>15.681800000000001</v>
      </c>
      <c r="S40" s="67">
        <f t="shared" ref="S40:S71" si="16">RANK(R40,R$8:R$73,0)</f>
        <v>33</v>
      </c>
    </row>
    <row r="41" spans="1:19" x14ac:dyDescent="0.3">
      <c r="A41" s="63" t="s">
        <v>299</v>
      </c>
      <c r="B41" s="64">
        <f>VLOOKUP($A41,'Return Data'!$B$7:$R$2292,3,0)</f>
        <v>44477</v>
      </c>
      <c r="C41" s="65">
        <f>VLOOKUP($A41,'Return Data'!$B$7:$R$2292,4,0)</f>
        <v>917.90604800701101</v>
      </c>
      <c r="D41" s="65">
        <f>VLOOKUP($A41,'Return Data'!$B$7:$R$2292,10,0)</f>
        <v>14.0197</v>
      </c>
      <c r="E41" s="66">
        <f t="shared" si="10"/>
        <v>19</v>
      </c>
      <c r="F41" s="65">
        <f>VLOOKUP($A41,'Return Data'!$B$7:$R$2292,11,0)</f>
        <v>25.627400000000002</v>
      </c>
      <c r="G41" s="66">
        <f t="shared" si="11"/>
        <v>20</v>
      </c>
      <c r="H41" s="65">
        <f>VLOOKUP($A41,'Return Data'!$B$7:$R$2292,12,0)</f>
        <v>29.9803</v>
      </c>
      <c r="I41" s="66">
        <f t="shared" si="12"/>
        <v>31</v>
      </c>
      <c r="J41" s="65">
        <f>VLOOKUP($A41,'Return Data'!$B$7:$R$2292,13,0)</f>
        <v>61.756100000000004</v>
      </c>
      <c r="K41" s="66">
        <f t="shared" si="13"/>
        <v>29</v>
      </c>
      <c r="L41" s="65">
        <f>VLOOKUP($A41,'Return Data'!$B$7:$R$2292,17,0)</f>
        <v>31.643699999999999</v>
      </c>
      <c r="M41" s="66">
        <f t="shared" si="14"/>
        <v>25</v>
      </c>
      <c r="N41" s="65">
        <f>VLOOKUP($A41,'Return Data'!$B$7:$R$2292,14,0)</f>
        <v>20.311</v>
      </c>
      <c r="O41" s="66">
        <f t="shared" si="15"/>
        <v>36</v>
      </c>
      <c r="P41" s="65">
        <f>VLOOKUP($A41,'Return Data'!$B$7:$R$2292,15,0)</f>
        <v>12.6206</v>
      </c>
      <c r="Q41" s="66">
        <f>RANK(P41,P$8:P$73,0)</f>
        <v>32</v>
      </c>
      <c r="R41" s="65">
        <f>VLOOKUP($A41,'Return Data'!$B$7:$R$2292,16,0)</f>
        <v>19.3583</v>
      </c>
      <c r="S41" s="67">
        <f t="shared" si="16"/>
        <v>16</v>
      </c>
    </row>
    <row r="42" spans="1:19" x14ac:dyDescent="0.3">
      <c r="A42" s="63" t="s">
        <v>300</v>
      </c>
      <c r="B42" s="64">
        <f>VLOOKUP($A42,'Return Data'!$B$7:$R$2292,3,0)</f>
        <v>44477</v>
      </c>
      <c r="C42" s="65">
        <f>VLOOKUP($A42,'Return Data'!$B$7:$R$2292,4,0)</f>
        <v>500.36854097445098</v>
      </c>
      <c r="D42" s="65">
        <f>VLOOKUP($A42,'Return Data'!$B$7:$R$2292,10,0)</f>
        <v>13.8728</v>
      </c>
      <c r="E42" s="66">
        <f t="shared" si="10"/>
        <v>20</v>
      </c>
      <c r="F42" s="65">
        <f>VLOOKUP($A42,'Return Data'!$B$7:$R$2292,11,0)</f>
        <v>25.458600000000001</v>
      </c>
      <c r="G42" s="66">
        <f t="shared" si="11"/>
        <v>22</v>
      </c>
      <c r="H42" s="65">
        <f>VLOOKUP($A42,'Return Data'!$B$7:$R$2292,12,0)</f>
        <v>29.808599999999998</v>
      </c>
      <c r="I42" s="66">
        <f t="shared" si="12"/>
        <v>33</v>
      </c>
      <c r="J42" s="65">
        <f>VLOOKUP($A42,'Return Data'!$B$7:$R$2292,13,0)</f>
        <v>61.387599999999999</v>
      </c>
      <c r="K42" s="66">
        <f t="shared" si="13"/>
        <v>31</v>
      </c>
      <c r="L42" s="65">
        <f>VLOOKUP($A42,'Return Data'!$B$7:$R$2292,17,0)</f>
        <v>31.6861</v>
      </c>
      <c r="M42" s="66">
        <f t="shared" si="14"/>
        <v>24</v>
      </c>
      <c r="N42" s="65">
        <f>VLOOKUP($A42,'Return Data'!$B$7:$R$2292,14,0)</f>
        <v>20.6188</v>
      </c>
      <c r="O42" s="66">
        <f t="shared" si="15"/>
        <v>32</v>
      </c>
      <c r="P42" s="65">
        <f>VLOOKUP($A42,'Return Data'!$B$7:$R$2292,15,0)</f>
        <v>14.9245</v>
      </c>
      <c r="Q42" s="66">
        <f>RANK(P42,P$8:P$73,0)</f>
        <v>17</v>
      </c>
      <c r="R42" s="65">
        <f>VLOOKUP($A42,'Return Data'!$B$7:$R$2292,16,0)</f>
        <v>16.556100000000001</v>
      </c>
      <c r="S42" s="67">
        <f t="shared" si="16"/>
        <v>27</v>
      </c>
    </row>
    <row r="43" spans="1:19" x14ac:dyDescent="0.3">
      <c r="A43" s="63" t="s">
        <v>301</v>
      </c>
      <c r="B43" s="64">
        <f>VLOOKUP($A43,'Return Data'!$B$7:$R$2292,3,0)</f>
        <v>44477</v>
      </c>
      <c r="C43" s="65">
        <f>VLOOKUP($A43,'Return Data'!$B$7:$R$2292,4,0)</f>
        <v>217.72669999999999</v>
      </c>
      <c r="D43" s="65">
        <f>VLOOKUP($A43,'Return Data'!$B$7:$R$2292,10,0)</f>
        <v>10.2363</v>
      </c>
      <c r="E43" s="66">
        <f t="shared" si="10"/>
        <v>52</v>
      </c>
      <c r="F43" s="65">
        <f>VLOOKUP($A43,'Return Data'!$B$7:$R$2292,11,0)</f>
        <v>30.773499999999999</v>
      </c>
      <c r="G43" s="66">
        <f t="shared" si="11"/>
        <v>12</v>
      </c>
      <c r="H43" s="65">
        <f>VLOOKUP($A43,'Return Data'!$B$7:$R$2292,12,0)</f>
        <v>49.667299999999997</v>
      </c>
      <c r="I43" s="66">
        <f t="shared" si="12"/>
        <v>8</v>
      </c>
      <c r="J43" s="65">
        <f>VLOOKUP($A43,'Return Data'!$B$7:$R$2292,13,0)</f>
        <v>86.273600000000002</v>
      </c>
      <c r="K43" s="66">
        <f t="shared" si="13"/>
        <v>8</v>
      </c>
      <c r="L43" s="65">
        <f>VLOOKUP($A43,'Return Data'!$B$7:$R$2292,17,0)</f>
        <v>57.620899999999999</v>
      </c>
      <c r="M43" s="66">
        <f t="shared" si="14"/>
        <v>1</v>
      </c>
      <c r="N43" s="65">
        <f>VLOOKUP($A43,'Return Data'!$B$7:$R$2292,14,0)</f>
        <v>36.4572</v>
      </c>
      <c r="O43" s="66">
        <f t="shared" si="15"/>
        <v>4</v>
      </c>
      <c r="P43" s="65">
        <f>VLOOKUP($A43,'Return Data'!$B$7:$R$2292,15,0)</f>
        <v>23.8338</v>
      </c>
      <c r="Q43" s="66">
        <f>RANK(P43,P$8:P$73,0)</f>
        <v>3</v>
      </c>
      <c r="R43" s="65">
        <f>VLOOKUP($A43,'Return Data'!$B$7:$R$2292,16,0)</f>
        <v>15.377599999999999</v>
      </c>
      <c r="S43" s="67">
        <f t="shared" si="16"/>
        <v>37</v>
      </c>
    </row>
    <row r="44" spans="1:19" x14ac:dyDescent="0.3">
      <c r="A44" s="63" t="s">
        <v>302</v>
      </c>
      <c r="B44" s="64">
        <f>VLOOKUP($A44,'Return Data'!$B$7:$R$2292,3,0)</f>
        <v>44477</v>
      </c>
      <c r="C44" s="65">
        <f>VLOOKUP($A44,'Return Data'!$B$7:$R$2292,4,0)</f>
        <v>76.95</v>
      </c>
      <c r="D44" s="65">
        <f>VLOOKUP($A44,'Return Data'!$B$7:$R$2292,10,0)</f>
        <v>7.6825999999999999</v>
      </c>
      <c r="E44" s="66">
        <f t="shared" si="10"/>
        <v>60</v>
      </c>
      <c r="F44" s="65">
        <f>VLOOKUP($A44,'Return Data'!$B$7:$R$2292,11,0)</f>
        <v>15.975899999999999</v>
      </c>
      <c r="G44" s="66">
        <f t="shared" si="11"/>
        <v>59</v>
      </c>
      <c r="H44" s="65">
        <f>VLOOKUP($A44,'Return Data'!$B$7:$R$2292,12,0)</f>
        <v>21.891300000000001</v>
      </c>
      <c r="I44" s="66">
        <f t="shared" si="12"/>
        <v>56</v>
      </c>
      <c r="J44" s="65">
        <f>VLOOKUP($A44,'Return Data'!$B$7:$R$2292,13,0)</f>
        <v>50.911900000000003</v>
      </c>
      <c r="K44" s="66">
        <f t="shared" si="13"/>
        <v>50</v>
      </c>
      <c r="L44" s="65">
        <f>VLOOKUP($A44,'Return Data'!$B$7:$R$2292,17,0)</f>
        <v>24.744599999999998</v>
      </c>
      <c r="M44" s="66">
        <f t="shared" si="14"/>
        <v>49</v>
      </c>
      <c r="N44" s="65">
        <f>VLOOKUP($A44,'Return Data'!$B$7:$R$2292,14,0)</f>
        <v>14.741099999999999</v>
      </c>
      <c r="O44" s="66">
        <f t="shared" si="15"/>
        <v>47</v>
      </c>
      <c r="P44" s="65">
        <f>VLOOKUP($A44,'Return Data'!$B$7:$R$2292,15,0)</f>
        <v>11.108700000000001</v>
      </c>
      <c r="Q44" s="66">
        <f>RANK(P44,P$8:P$73,0)</f>
        <v>37</v>
      </c>
      <c r="R44" s="65">
        <f>VLOOKUP($A44,'Return Data'!$B$7:$R$2292,16,0)</f>
        <v>17.092700000000001</v>
      </c>
      <c r="S44" s="67">
        <f t="shared" si="16"/>
        <v>24</v>
      </c>
    </row>
    <row r="45" spans="1:19" x14ac:dyDescent="0.3">
      <c r="A45" s="63" t="s">
        <v>373</v>
      </c>
      <c r="B45" s="64">
        <f>VLOOKUP($A45,'Return Data'!$B$7:$R$2292,3,0)</f>
        <v>44477</v>
      </c>
      <c r="C45" s="65">
        <f>VLOOKUP($A45,'Return Data'!$B$7:$R$2292,4,0)</f>
        <v>696.572263247048</v>
      </c>
      <c r="D45" s="65">
        <f>VLOOKUP($A45,'Return Data'!$B$7:$R$2292,10,0)</f>
        <v>10.9971</v>
      </c>
      <c r="E45" s="66">
        <f t="shared" si="10"/>
        <v>50</v>
      </c>
      <c r="F45" s="65">
        <f>VLOOKUP($A45,'Return Data'!$B$7:$R$2292,11,0)</f>
        <v>22.070599999999999</v>
      </c>
      <c r="G45" s="66">
        <f t="shared" si="11"/>
        <v>39</v>
      </c>
      <c r="H45" s="65">
        <f>VLOOKUP($A45,'Return Data'!$B$7:$R$2292,12,0)</f>
        <v>26.4177</v>
      </c>
      <c r="I45" s="66">
        <f t="shared" si="12"/>
        <v>47</v>
      </c>
      <c r="J45" s="65">
        <f>VLOOKUP($A45,'Return Data'!$B$7:$R$2292,13,0)</f>
        <v>54.830399999999997</v>
      </c>
      <c r="K45" s="66">
        <f t="shared" si="13"/>
        <v>43</v>
      </c>
      <c r="L45" s="65">
        <f>VLOOKUP($A45,'Return Data'!$B$7:$R$2292,17,0)</f>
        <v>30.034700000000001</v>
      </c>
      <c r="M45" s="66">
        <f t="shared" si="14"/>
        <v>32</v>
      </c>
      <c r="N45" s="65">
        <f>VLOOKUP($A45,'Return Data'!$B$7:$R$2292,14,0)</f>
        <v>20.363399999999999</v>
      </c>
      <c r="O45" s="66">
        <f t="shared" si="15"/>
        <v>35</v>
      </c>
      <c r="P45" s="65">
        <f>VLOOKUP($A45,'Return Data'!$B$7:$R$2292,15,0)</f>
        <v>12.737299999999999</v>
      </c>
      <c r="Q45" s="66">
        <f>RANK(P45,P$8:P$73,0)</f>
        <v>31</v>
      </c>
      <c r="R45" s="65">
        <f>VLOOKUP($A45,'Return Data'!$B$7:$R$2292,16,0)</f>
        <v>16.029699999999998</v>
      </c>
      <c r="S45" s="67">
        <f t="shared" si="16"/>
        <v>28</v>
      </c>
    </row>
    <row r="46" spans="1:19" x14ac:dyDescent="0.3">
      <c r="A46" s="63" t="s">
        <v>304</v>
      </c>
      <c r="B46" s="64">
        <f>VLOOKUP($A46,'Return Data'!$B$7:$R$2292,3,0)</f>
        <v>44477</v>
      </c>
      <c r="C46" s="65">
        <f>VLOOKUP($A46,'Return Data'!$B$7:$R$2292,4,0)</f>
        <v>24.566400000000002</v>
      </c>
      <c r="D46" s="65">
        <f>VLOOKUP($A46,'Return Data'!$B$7:$R$2292,10,0)</f>
        <v>10.9468</v>
      </c>
      <c r="E46" s="66">
        <f t="shared" si="10"/>
        <v>51</v>
      </c>
      <c r="F46" s="65">
        <f>VLOOKUP($A46,'Return Data'!$B$7:$R$2292,11,0)</f>
        <v>21.572500000000002</v>
      </c>
      <c r="G46" s="66">
        <f t="shared" si="11"/>
        <v>43</v>
      </c>
      <c r="H46" s="65">
        <f>VLOOKUP($A46,'Return Data'!$B$7:$R$2292,12,0)</f>
        <v>32.9833</v>
      </c>
      <c r="I46" s="66">
        <f t="shared" si="12"/>
        <v>21</v>
      </c>
      <c r="J46" s="65">
        <f>VLOOKUP($A46,'Return Data'!$B$7:$R$2292,13,0)</f>
        <v>63.305700000000002</v>
      </c>
      <c r="K46" s="66">
        <f t="shared" si="13"/>
        <v>22</v>
      </c>
      <c r="L46" s="65">
        <f>VLOOKUP($A46,'Return Data'!$B$7:$R$2292,17,0)</f>
        <v>37.726999999999997</v>
      </c>
      <c r="M46" s="66">
        <f t="shared" si="14"/>
        <v>16</v>
      </c>
      <c r="N46" s="65">
        <f>VLOOKUP($A46,'Return Data'!$B$7:$R$2292,14,0)</f>
        <v>27.705100000000002</v>
      </c>
      <c r="O46" s="66">
        <f t="shared" si="15"/>
        <v>7</v>
      </c>
      <c r="P46" s="65"/>
      <c r="Q46" s="66"/>
      <c r="R46" s="65">
        <f>VLOOKUP($A46,'Return Data'!$B$7:$R$2292,16,0)</f>
        <v>17.662199999999999</v>
      </c>
      <c r="S46" s="67">
        <f t="shared" si="16"/>
        <v>23</v>
      </c>
    </row>
    <row r="47" spans="1:19" x14ac:dyDescent="0.3">
      <c r="A47" s="63" t="s">
        <v>305</v>
      </c>
      <c r="B47" s="64">
        <f>VLOOKUP($A47,'Return Data'!$B$7:$R$2292,3,0)</f>
        <v>44477</v>
      </c>
      <c r="C47" s="65">
        <f>VLOOKUP($A47,'Return Data'!$B$7:$R$2292,4,0)</f>
        <v>25.546199999999999</v>
      </c>
      <c r="D47" s="65">
        <f>VLOOKUP($A47,'Return Data'!$B$7:$R$2292,10,0)</f>
        <v>11.0878</v>
      </c>
      <c r="E47" s="66">
        <f t="shared" si="10"/>
        <v>48</v>
      </c>
      <c r="F47" s="65">
        <f>VLOOKUP($A47,'Return Data'!$B$7:$R$2292,11,0)</f>
        <v>22.280899999999999</v>
      </c>
      <c r="G47" s="66">
        <f t="shared" si="11"/>
        <v>37</v>
      </c>
      <c r="H47" s="65">
        <f>VLOOKUP($A47,'Return Data'!$B$7:$R$2292,12,0)</f>
        <v>32.854500000000002</v>
      </c>
      <c r="I47" s="66">
        <f t="shared" si="12"/>
        <v>23</v>
      </c>
      <c r="J47" s="65">
        <f>VLOOKUP($A47,'Return Data'!$B$7:$R$2292,13,0)</f>
        <v>62.8277</v>
      </c>
      <c r="K47" s="66">
        <f t="shared" si="13"/>
        <v>27</v>
      </c>
      <c r="L47" s="65">
        <f>VLOOKUP($A47,'Return Data'!$B$7:$R$2292,17,0)</f>
        <v>38.381599999999999</v>
      </c>
      <c r="M47" s="66">
        <f t="shared" si="14"/>
        <v>15</v>
      </c>
      <c r="N47" s="65">
        <f>VLOOKUP($A47,'Return Data'!$B$7:$R$2292,14,0)</f>
        <v>28.801500000000001</v>
      </c>
      <c r="O47" s="66">
        <f t="shared" si="15"/>
        <v>6</v>
      </c>
      <c r="P47" s="65">
        <f>VLOOKUP($A47,'Return Data'!$B$7:$R$2292,15,0)</f>
        <v>16.200500000000002</v>
      </c>
      <c r="Q47" s="66">
        <f>RANK(P47,P$8:P$73,0)</f>
        <v>11</v>
      </c>
      <c r="R47" s="65">
        <f>VLOOKUP($A47,'Return Data'!$B$7:$R$2292,16,0)</f>
        <v>15.4132</v>
      </c>
      <c r="S47" s="67">
        <f t="shared" si="16"/>
        <v>36</v>
      </c>
    </row>
    <row r="48" spans="1:19" x14ac:dyDescent="0.3">
      <c r="A48" s="63" t="s">
        <v>306</v>
      </c>
      <c r="B48" s="64">
        <f>VLOOKUP($A48,'Return Data'!$B$7:$R$2292,3,0)</f>
        <v>44477</v>
      </c>
      <c r="C48" s="65">
        <f>VLOOKUP($A48,'Return Data'!$B$7:$R$2292,4,0)</f>
        <v>24.042899999999999</v>
      </c>
      <c r="D48" s="65">
        <f>VLOOKUP($A48,'Return Data'!$B$7:$R$2292,10,0)</f>
        <v>11.095800000000001</v>
      </c>
      <c r="E48" s="66">
        <f t="shared" si="10"/>
        <v>47</v>
      </c>
      <c r="F48" s="65">
        <f>VLOOKUP($A48,'Return Data'!$B$7:$R$2292,11,0)</f>
        <v>21.6069</v>
      </c>
      <c r="G48" s="66">
        <f t="shared" si="11"/>
        <v>42</v>
      </c>
      <c r="H48" s="65">
        <f>VLOOKUP($A48,'Return Data'!$B$7:$R$2292,12,0)</f>
        <v>32.920400000000001</v>
      </c>
      <c r="I48" s="66">
        <f t="shared" si="12"/>
        <v>22</v>
      </c>
      <c r="J48" s="65">
        <f>VLOOKUP($A48,'Return Data'!$B$7:$R$2292,13,0)</f>
        <v>63.076799999999999</v>
      </c>
      <c r="K48" s="66">
        <f t="shared" si="13"/>
        <v>25</v>
      </c>
      <c r="L48" s="65">
        <f>VLOOKUP($A48,'Return Data'!$B$7:$R$2292,17,0)</f>
        <v>36.557299999999998</v>
      </c>
      <c r="M48" s="66">
        <f t="shared" si="14"/>
        <v>18</v>
      </c>
      <c r="N48" s="65">
        <f>VLOOKUP($A48,'Return Data'!$B$7:$R$2292,14,0)</f>
        <v>26.508500000000002</v>
      </c>
      <c r="O48" s="66">
        <f t="shared" si="15"/>
        <v>10</v>
      </c>
      <c r="P48" s="65">
        <f>VLOOKUP($A48,'Return Data'!$B$7:$R$2292,15,0)</f>
        <v>14.8924</v>
      </c>
      <c r="Q48" s="66">
        <f>RANK(P48,P$8:P$73,0)</f>
        <v>18</v>
      </c>
      <c r="R48" s="65">
        <f>VLOOKUP($A48,'Return Data'!$B$7:$R$2292,16,0)</f>
        <v>14.1426</v>
      </c>
      <c r="S48" s="67">
        <f t="shared" si="16"/>
        <v>41</v>
      </c>
    </row>
    <row r="49" spans="1:19" x14ac:dyDescent="0.3">
      <c r="A49" s="63" t="s">
        <v>307</v>
      </c>
      <c r="B49" s="64">
        <f>VLOOKUP($A49,'Return Data'!$B$7:$R$2292,3,0)</f>
        <v>44477</v>
      </c>
      <c r="C49" s="65">
        <f>VLOOKUP($A49,'Return Data'!$B$7:$R$2292,4,0)</f>
        <v>30.653199999999998</v>
      </c>
      <c r="D49" s="65">
        <f>VLOOKUP($A49,'Return Data'!$B$7:$R$2292,10,0)</f>
        <v>17.537500000000001</v>
      </c>
      <c r="E49" s="66">
        <f t="shared" si="10"/>
        <v>2</v>
      </c>
      <c r="F49" s="65">
        <f>VLOOKUP($A49,'Return Data'!$B$7:$R$2292,11,0)</f>
        <v>45.0092</v>
      </c>
      <c r="G49" s="66">
        <f t="shared" si="11"/>
        <v>5</v>
      </c>
      <c r="H49" s="65">
        <f>VLOOKUP($A49,'Return Data'!$B$7:$R$2292,12,0)</f>
        <v>59.239899999999999</v>
      </c>
      <c r="I49" s="66">
        <f t="shared" si="12"/>
        <v>6</v>
      </c>
      <c r="J49" s="65">
        <f>VLOOKUP($A49,'Return Data'!$B$7:$R$2292,13,0)</f>
        <v>103.03489999999999</v>
      </c>
      <c r="K49" s="66">
        <f t="shared" si="13"/>
        <v>7</v>
      </c>
      <c r="L49" s="65">
        <f>VLOOKUP($A49,'Return Data'!$B$7:$R$2292,17,0)</f>
        <v>52.497</v>
      </c>
      <c r="M49" s="66">
        <f t="shared" si="14"/>
        <v>2</v>
      </c>
      <c r="N49" s="65">
        <f>VLOOKUP($A49,'Return Data'!$B$7:$R$2292,14,0)</f>
        <v>38.855499999999999</v>
      </c>
      <c r="O49" s="66">
        <f t="shared" si="15"/>
        <v>2</v>
      </c>
      <c r="P49" s="65"/>
      <c r="Q49" s="66"/>
      <c r="R49" s="65">
        <f>VLOOKUP($A49,'Return Data'!$B$7:$R$2292,16,0)</f>
        <v>28.0808</v>
      </c>
      <c r="S49" s="67">
        <f t="shared" si="16"/>
        <v>3</v>
      </c>
    </row>
    <row r="50" spans="1:19" x14ac:dyDescent="0.3">
      <c r="A50" s="63" t="s">
        <v>308</v>
      </c>
      <c r="B50" s="64">
        <f>VLOOKUP($A50,'Return Data'!$B$7:$R$2292,3,0)</f>
        <v>44477</v>
      </c>
      <c r="C50" s="65">
        <f>VLOOKUP($A50,'Return Data'!$B$7:$R$2292,4,0)</f>
        <v>17.7315</v>
      </c>
      <c r="D50" s="65">
        <f>VLOOKUP($A50,'Return Data'!$B$7:$R$2292,10,0)</f>
        <v>8.9252000000000002</v>
      </c>
      <c r="E50" s="66">
        <f t="shared" si="10"/>
        <v>57</v>
      </c>
      <c r="F50" s="65">
        <f>VLOOKUP($A50,'Return Data'!$B$7:$R$2292,11,0)</f>
        <v>21.5077</v>
      </c>
      <c r="G50" s="66">
        <f t="shared" si="11"/>
        <v>45</v>
      </c>
      <c r="H50" s="65">
        <f>VLOOKUP($A50,'Return Data'!$B$7:$R$2292,12,0)</f>
        <v>27.621700000000001</v>
      </c>
      <c r="I50" s="66">
        <f t="shared" si="12"/>
        <v>41</v>
      </c>
      <c r="J50" s="65">
        <f>VLOOKUP($A50,'Return Data'!$B$7:$R$2292,13,0)</f>
        <v>58.92</v>
      </c>
      <c r="K50" s="66">
        <f t="shared" si="13"/>
        <v>36</v>
      </c>
      <c r="L50" s="65">
        <f>VLOOKUP($A50,'Return Data'!$B$7:$R$2292,17,0)</f>
        <v>31.6343</v>
      </c>
      <c r="M50" s="66">
        <f t="shared" si="14"/>
        <v>26</v>
      </c>
      <c r="N50" s="65"/>
      <c r="O50" s="66"/>
      <c r="P50" s="65"/>
      <c r="Q50" s="66"/>
      <c r="R50" s="65">
        <f>VLOOKUP($A50,'Return Data'!$B$7:$R$2292,16,0)</f>
        <v>19.4009</v>
      </c>
      <c r="S50" s="67">
        <f t="shared" si="16"/>
        <v>15</v>
      </c>
    </row>
    <row r="51" spans="1:19" x14ac:dyDescent="0.3">
      <c r="A51" s="63" t="s">
        <v>309</v>
      </c>
      <c r="B51" s="64">
        <f>VLOOKUP($A51,'Return Data'!$B$7:$R$2292,3,0)</f>
        <v>44477</v>
      </c>
      <c r="C51" s="65">
        <f>VLOOKUP($A51,'Return Data'!$B$7:$R$2292,4,0)</f>
        <v>16.4237</v>
      </c>
      <c r="D51" s="65">
        <f>VLOOKUP($A51,'Return Data'!$B$7:$R$2292,10,0)</f>
        <v>11.6036</v>
      </c>
      <c r="E51" s="66">
        <f t="shared" si="10"/>
        <v>40</v>
      </c>
      <c r="F51" s="65">
        <f>VLOOKUP($A51,'Return Data'!$B$7:$R$2292,11,0)</f>
        <v>21.7499</v>
      </c>
      <c r="G51" s="66">
        <f t="shared" si="11"/>
        <v>40</v>
      </c>
      <c r="H51" s="65">
        <f>VLOOKUP($A51,'Return Data'!$B$7:$R$2292,12,0)</f>
        <v>28.930599999999998</v>
      </c>
      <c r="I51" s="66">
        <f t="shared" si="12"/>
        <v>35</v>
      </c>
      <c r="J51" s="65">
        <f>VLOOKUP($A51,'Return Data'!$B$7:$R$2292,13,0)</f>
        <v>57.342300000000002</v>
      </c>
      <c r="K51" s="66">
        <f t="shared" si="13"/>
        <v>38</v>
      </c>
      <c r="L51" s="65">
        <f>VLOOKUP($A51,'Return Data'!$B$7:$R$2292,17,0)</f>
        <v>28.4711</v>
      </c>
      <c r="M51" s="66">
        <f t="shared" si="14"/>
        <v>38</v>
      </c>
      <c r="N51" s="65"/>
      <c r="O51" s="66"/>
      <c r="P51" s="65"/>
      <c r="Q51" s="66"/>
      <c r="R51" s="65">
        <f>VLOOKUP($A51,'Return Data'!$B$7:$R$2292,16,0)</f>
        <v>15.0587</v>
      </c>
      <c r="S51" s="67">
        <f t="shared" si="16"/>
        <v>38</v>
      </c>
    </row>
    <row r="52" spans="1:19" x14ac:dyDescent="0.3">
      <c r="A52" s="63" t="s">
        <v>310</v>
      </c>
      <c r="B52" s="64">
        <f>VLOOKUP($A52,'Return Data'!$B$7:$R$2292,3,0)</f>
        <v>44477</v>
      </c>
      <c r="C52" s="65">
        <f>VLOOKUP($A52,'Return Data'!$B$7:$R$2292,4,0)</f>
        <v>83.313100000000006</v>
      </c>
      <c r="D52" s="65">
        <f>VLOOKUP($A52,'Return Data'!$B$7:$R$2292,10,0)</f>
        <v>16.315999999999999</v>
      </c>
      <c r="E52" s="66">
        <f t="shared" si="10"/>
        <v>6</v>
      </c>
      <c r="F52" s="65">
        <f>VLOOKUP($A52,'Return Data'!$B$7:$R$2292,11,0)</f>
        <v>35.127699999999997</v>
      </c>
      <c r="G52" s="66">
        <f t="shared" si="11"/>
        <v>9</v>
      </c>
      <c r="H52" s="65">
        <f>VLOOKUP($A52,'Return Data'!$B$7:$R$2292,12,0)</f>
        <v>48.639099999999999</v>
      </c>
      <c r="I52" s="66">
        <f t="shared" si="12"/>
        <v>10</v>
      </c>
      <c r="J52" s="65">
        <f>VLOOKUP($A52,'Return Data'!$B$7:$R$2292,13,0)</f>
        <v>78.518799999999999</v>
      </c>
      <c r="K52" s="66">
        <f t="shared" si="13"/>
        <v>10</v>
      </c>
      <c r="L52" s="65">
        <f>VLOOKUP($A52,'Return Data'!$B$7:$R$2292,17,0)</f>
        <v>49.606900000000003</v>
      </c>
      <c r="M52" s="66">
        <f t="shared" si="14"/>
        <v>4</v>
      </c>
      <c r="N52" s="65">
        <f>VLOOKUP($A52,'Return Data'!$B$7:$R$2292,14,0)</f>
        <v>38.067599999999999</v>
      </c>
      <c r="O52" s="66">
        <f>RANK(N52,N$8:N$73,0)</f>
        <v>3</v>
      </c>
      <c r="P52" s="65">
        <f>VLOOKUP($A52,'Return Data'!$B$7:$R$2292,15,0)</f>
        <v>24.621400000000001</v>
      </c>
      <c r="Q52" s="66">
        <f>RANK(P52,P$8:P$73,0)</f>
        <v>2</v>
      </c>
      <c r="R52" s="65">
        <f>VLOOKUP($A52,'Return Data'!$B$7:$R$2292,16,0)</f>
        <v>24.901900000000001</v>
      </c>
      <c r="S52" s="67">
        <f t="shared" si="16"/>
        <v>5</v>
      </c>
    </row>
    <row r="53" spans="1:19" x14ac:dyDescent="0.3">
      <c r="A53" s="63" t="s">
        <v>311</v>
      </c>
      <c r="B53" s="64">
        <f>VLOOKUP($A53,'Return Data'!$B$7:$R$2292,3,0)</f>
        <v>44477</v>
      </c>
      <c r="C53" s="65">
        <f>VLOOKUP($A53,'Return Data'!$B$7:$R$2292,4,0)</f>
        <v>59.4788</v>
      </c>
      <c r="D53" s="65">
        <f>VLOOKUP($A53,'Return Data'!$B$7:$R$2292,10,0)</f>
        <v>15.2904</v>
      </c>
      <c r="E53" s="66">
        <f t="shared" si="10"/>
        <v>11</v>
      </c>
      <c r="F53" s="65">
        <f>VLOOKUP($A53,'Return Data'!$B$7:$R$2292,11,0)</f>
        <v>35.471299999999999</v>
      </c>
      <c r="G53" s="66">
        <f t="shared" si="11"/>
        <v>8</v>
      </c>
      <c r="H53" s="65">
        <f>VLOOKUP($A53,'Return Data'!$B$7:$R$2292,12,0)</f>
        <v>49.616</v>
      </c>
      <c r="I53" s="66">
        <f t="shared" si="12"/>
        <v>9</v>
      </c>
      <c r="J53" s="65">
        <f>VLOOKUP($A53,'Return Data'!$B$7:$R$2292,13,0)</f>
        <v>78.382000000000005</v>
      </c>
      <c r="K53" s="66">
        <f t="shared" si="13"/>
        <v>11</v>
      </c>
      <c r="L53" s="65">
        <f>VLOOKUP($A53,'Return Data'!$B$7:$R$2292,17,0)</f>
        <v>51.696800000000003</v>
      </c>
      <c r="M53" s="66">
        <f t="shared" si="14"/>
        <v>3</v>
      </c>
      <c r="N53" s="65">
        <f>VLOOKUP($A53,'Return Data'!$B$7:$R$2292,14,0)</f>
        <v>41.283000000000001</v>
      </c>
      <c r="O53" s="66">
        <f>RANK(N53,N$8:N$73,0)</f>
        <v>1</v>
      </c>
      <c r="P53" s="65">
        <f>VLOOKUP($A53,'Return Data'!$B$7:$R$2292,15,0)</f>
        <v>25.884399999999999</v>
      </c>
      <c r="Q53" s="66">
        <f>RANK(P53,P$8:P$73,0)</f>
        <v>1</v>
      </c>
      <c r="R53" s="65">
        <f>VLOOKUP($A53,'Return Data'!$B$7:$R$2292,16,0)</f>
        <v>26.689800000000002</v>
      </c>
      <c r="S53" s="67">
        <f t="shared" si="16"/>
        <v>4</v>
      </c>
    </row>
    <row r="54" spans="1:19" x14ac:dyDescent="0.3">
      <c r="A54" s="63" t="s">
        <v>312</v>
      </c>
      <c r="B54" s="64">
        <f>VLOOKUP($A54,'Return Data'!$B$7:$R$2292,3,0)</f>
        <v>44477</v>
      </c>
      <c r="C54" s="65">
        <f>VLOOKUP($A54,'Return Data'!$B$7:$R$2292,4,0)</f>
        <v>16.023700000000002</v>
      </c>
      <c r="D54" s="65">
        <f>VLOOKUP($A54,'Return Data'!$B$7:$R$2292,10,0)</f>
        <v>14.232200000000001</v>
      </c>
      <c r="E54" s="66">
        <f t="shared" si="10"/>
        <v>16</v>
      </c>
      <c r="F54" s="65">
        <f>VLOOKUP($A54,'Return Data'!$B$7:$R$2292,11,0)</f>
        <v>20.603200000000001</v>
      </c>
      <c r="G54" s="66">
        <f t="shared" si="11"/>
        <v>50</v>
      </c>
      <c r="H54" s="65">
        <f>VLOOKUP($A54,'Return Data'!$B$7:$R$2292,12,0)</f>
        <v>20.9208</v>
      </c>
      <c r="I54" s="66">
        <f t="shared" si="12"/>
        <v>58</v>
      </c>
      <c r="J54" s="65">
        <f>VLOOKUP($A54,'Return Data'!$B$7:$R$2292,13,0)</f>
        <v>41.144399999999997</v>
      </c>
      <c r="K54" s="66">
        <f t="shared" si="13"/>
        <v>59</v>
      </c>
      <c r="L54" s="65"/>
      <c r="M54" s="66"/>
      <c r="N54" s="65"/>
      <c r="O54" s="66"/>
      <c r="P54" s="65"/>
      <c r="Q54" s="66"/>
      <c r="R54" s="65">
        <f>VLOOKUP($A54,'Return Data'!$B$7:$R$2292,16,0)</f>
        <v>19.048200000000001</v>
      </c>
      <c r="S54" s="67">
        <f t="shared" si="16"/>
        <v>17</v>
      </c>
    </row>
    <row r="55" spans="1:19" x14ac:dyDescent="0.3">
      <c r="A55" s="63" t="s">
        <v>313</v>
      </c>
      <c r="B55" s="64">
        <f>VLOOKUP($A55,'Return Data'!$B$7:$R$2292,3,0)</f>
        <v>44477</v>
      </c>
      <c r="C55" s="65">
        <f>VLOOKUP($A55,'Return Data'!$B$7:$R$2292,4,0)</f>
        <v>149.94290000000001</v>
      </c>
      <c r="D55" s="65">
        <f>VLOOKUP($A55,'Return Data'!$B$7:$R$2292,10,0)</f>
        <v>13.0555</v>
      </c>
      <c r="E55" s="66">
        <f t="shared" si="10"/>
        <v>27</v>
      </c>
      <c r="F55" s="65">
        <f>VLOOKUP($A55,'Return Data'!$B$7:$R$2292,11,0)</f>
        <v>22.1175</v>
      </c>
      <c r="G55" s="66">
        <f t="shared" si="11"/>
        <v>38</v>
      </c>
      <c r="H55" s="65">
        <f>VLOOKUP($A55,'Return Data'!$B$7:$R$2292,12,0)</f>
        <v>28.401599999999998</v>
      </c>
      <c r="I55" s="66">
        <f t="shared" si="12"/>
        <v>37</v>
      </c>
      <c r="J55" s="65">
        <f>VLOOKUP($A55,'Return Data'!$B$7:$R$2292,13,0)</f>
        <v>56.616599999999998</v>
      </c>
      <c r="K55" s="66">
        <f t="shared" si="13"/>
        <v>40</v>
      </c>
      <c r="L55" s="65">
        <f>VLOOKUP($A55,'Return Data'!$B$7:$R$2292,17,0)</f>
        <v>24.860800000000001</v>
      </c>
      <c r="M55" s="66">
        <f t="shared" ref="M55:M73" si="17">RANK(L55,L$8:L$73,0)</f>
        <v>48</v>
      </c>
      <c r="N55" s="65">
        <f>VLOOKUP($A55,'Return Data'!$B$7:$R$2292,14,0)</f>
        <v>18.3445</v>
      </c>
      <c r="O55" s="66">
        <f>RANK(N55,N$8:N$73,0)</f>
        <v>40</v>
      </c>
      <c r="P55" s="65">
        <f>VLOOKUP($A55,'Return Data'!$B$7:$R$2292,15,0)</f>
        <v>11.841900000000001</v>
      </c>
      <c r="Q55" s="66">
        <f>RANK(P55,P$8:P$73,0)</f>
        <v>35</v>
      </c>
      <c r="R55" s="65">
        <f>VLOOKUP($A55,'Return Data'!$B$7:$R$2292,16,0)</f>
        <v>15.920199999999999</v>
      </c>
      <c r="S55" s="67">
        <f t="shared" si="16"/>
        <v>32</v>
      </c>
    </row>
    <row r="56" spans="1:19" x14ac:dyDescent="0.3">
      <c r="A56" s="63" t="s">
        <v>314</v>
      </c>
      <c r="B56" s="64">
        <f>VLOOKUP($A56,'Return Data'!$B$7:$R$2292,3,0)</f>
        <v>44477</v>
      </c>
      <c r="C56" s="65">
        <f>VLOOKUP($A56,'Return Data'!$B$7:$R$2292,4,0)</f>
        <v>18.651700000000002</v>
      </c>
      <c r="D56" s="65">
        <f>VLOOKUP($A56,'Return Data'!$B$7:$R$2292,10,0)</f>
        <v>15.724</v>
      </c>
      <c r="E56" s="66">
        <f t="shared" si="10"/>
        <v>9</v>
      </c>
      <c r="F56" s="65">
        <f>VLOOKUP($A56,'Return Data'!$B$7:$R$2292,11,0)</f>
        <v>48.6357</v>
      </c>
      <c r="G56" s="66">
        <f t="shared" si="11"/>
        <v>3</v>
      </c>
      <c r="H56" s="65">
        <f>VLOOKUP($A56,'Return Data'!$B$7:$R$2292,12,0)</f>
        <v>63.146299999999997</v>
      </c>
      <c r="I56" s="66">
        <f t="shared" si="12"/>
        <v>4</v>
      </c>
      <c r="J56" s="65">
        <f>VLOOKUP($A56,'Return Data'!$B$7:$R$2292,13,0)</f>
        <v>111.7658</v>
      </c>
      <c r="K56" s="66">
        <f t="shared" si="13"/>
        <v>4</v>
      </c>
      <c r="L56" s="65">
        <f>VLOOKUP($A56,'Return Data'!$B$7:$R$2292,17,0)</f>
        <v>44.925400000000003</v>
      </c>
      <c r="M56" s="66">
        <f t="shared" si="17"/>
        <v>9</v>
      </c>
      <c r="N56" s="65">
        <f>VLOOKUP($A56,'Return Data'!$B$7:$R$2292,14,0)</f>
        <v>24.458300000000001</v>
      </c>
      <c r="O56" s="66">
        <f>RANK(N56,N$8:N$73,0)</f>
        <v>18</v>
      </c>
      <c r="P56" s="65"/>
      <c r="Q56" s="66"/>
      <c r="R56" s="65">
        <f>VLOOKUP($A56,'Return Data'!$B$7:$R$2292,16,0)</f>
        <v>13.5944</v>
      </c>
      <c r="S56" s="67">
        <f t="shared" si="16"/>
        <v>45</v>
      </c>
    </row>
    <row r="57" spans="1:19" x14ac:dyDescent="0.3">
      <c r="A57" s="63" t="s">
        <v>315</v>
      </c>
      <c r="B57" s="64">
        <f>VLOOKUP($A57,'Return Data'!$B$7:$R$2292,3,0)</f>
        <v>44477</v>
      </c>
      <c r="C57" s="65">
        <f>VLOOKUP($A57,'Return Data'!$B$7:$R$2292,4,0)</f>
        <v>16.0854</v>
      </c>
      <c r="D57" s="65">
        <f>VLOOKUP($A57,'Return Data'!$B$7:$R$2292,10,0)</f>
        <v>15.880699999999999</v>
      </c>
      <c r="E57" s="66">
        <f t="shared" si="10"/>
        <v>8</v>
      </c>
      <c r="F57" s="65">
        <f>VLOOKUP($A57,'Return Data'!$B$7:$R$2292,11,0)</f>
        <v>48.552399999999999</v>
      </c>
      <c r="G57" s="66">
        <f t="shared" si="11"/>
        <v>4</v>
      </c>
      <c r="H57" s="65">
        <f>VLOOKUP($A57,'Return Data'!$B$7:$R$2292,12,0)</f>
        <v>65.210599999999999</v>
      </c>
      <c r="I57" s="66">
        <f t="shared" si="12"/>
        <v>3</v>
      </c>
      <c r="J57" s="65">
        <f>VLOOKUP($A57,'Return Data'!$B$7:$R$2292,13,0)</f>
        <v>113.3993</v>
      </c>
      <c r="K57" s="66">
        <f t="shared" si="13"/>
        <v>3</v>
      </c>
      <c r="L57" s="65">
        <f>VLOOKUP($A57,'Return Data'!$B$7:$R$2292,17,0)</f>
        <v>45.827599999999997</v>
      </c>
      <c r="M57" s="66">
        <f t="shared" si="17"/>
        <v>8</v>
      </c>
      <c r="N57" s="65">
        <f>VLOOKUP($A57,'Return Data'!$B$7:$R$2292,14,0)</f>
        <v>24.707000000000001</v>
      </c>
      <c r="O57" s="66">
        <f>RANK(N57,N$8:N$73,0)</f>
        <v>16</v>
      </c>
      <c r="P57" s="65"/>
      <c r="Q57" s="66"/>
      <c r="R57" s="65">
        <f>VLOOKUP($A57,'Return Data'!$B$7:$R$2292,16,0)</f>
        <v>11.0242</v>
      </c>
      <c r="S57" s="67">
        <f t="shared" si="16"/>
        <v>56</v>
      </c>
    </row>
    <row r="58" spans="1:19" x14ac:dyDescent="0.3">
      <c r="A58" s="63" t="s">
        <v>316</v>
      </c>
      <c r="B58" s="64">
        <f>VLOOKUP($A58,'Return Data'!$B$7:$R$2292,3,0)</f>
        <v>44477</v>
      </c>
      <c r="C58" s="65">
        <f>VLOOKUP($A58,'Return Data'!$B$7:$R$2292,4,0)</f>
        <v>15.0213</v>
      </c>
      <c r="D58" s="65">
        <f>VLOOKUP($A58,'Return Data'!$B$7:$R$2292,10,0)</f>
        <v>17.215599999999998</v>
      </c>
      <c r="E58" s="66">
        <f t="shared" si="10"/>
        <v>3</v>
      </c>
      <c r="F58" s="65">
        <f>VLOOKUP($A58,'Return Data'!$B$7:$R$2292,11,0)</f>
        <v>53.497900000000001</v>
      </c>
      <c r="G58" s="66">
        <f t="shared" si="11"/>
        <v>1</v>
      </c>
      <c r="H58" s="65">
        <f>VLOOKUP($A58,'Return Data'!$B$7:$R$2292,12,0)</f>
        <v>72.136300000000006</v>
      </c>
      <c r="I58" s="66">
        <f t="shared" si="12"/>
        <v>1</v>
      </c>
      <c r="J58" s="65">
        <f>VLOOKUP($A58,'Return Data'!$B$7:$R$2292,13,0)</f>
        <v>121.8574</v>
      </c>
      <c r="K58" s="66">
        <f t="shared" si="13"/>
        <v>1</v>
      </c>
      <c r="L58" s="65">
        <f>VLOOKUP($A58,'Return Data'!$B$7:$R$2292,17,0)</f>
        <v>47.310099999999998</v>
      </c>
      <c r="M58" s="66">
        <f t="shared" si="17"/>
        <v>6</v>
      </c>
      <c r="N58" s="65"/>
      <c r="O58" s="66"/>
      <c r="P58" s="65"/>
      <c r="Q58" s="66"/>
      <c r="R58" s="65">
        <f>VLOOKUP($A58,'Return Data'!$B$7:$R$2292,16,0)</f>
        <v>10.6233</v>
      </c>
      <c r="S58" s="67">
        <f t="shared" si="16"/>
        <v>57</v>
      </c>
    </row>
    <row r="59" spans="1:19" x14ac:dyDescent="0.3">
      <c r="A59" s="63" t="s">
        <v>317</v>
      </c>
      <c r="B59" s="64">
        <f>VLOOKUP($A59,'Return Data'!$B$7:$R$2292,3,0)</f>
        <v>44477</v>
      </c>
      <c r="C59" s="65">
        <f>VLOOKUP($A59,'Return Data'!$B$7:$R$2292,4,0)</f>
        <v>16.047799999999999</v>
      </c>
      <c r="D59" s="65">
        <f>VLOOKUP($A59,'Return Data'!$B$7:$R$2292,10,0)</f>
        <v>15.962400000000001</v>
      </c>
      <c r="E59" s="66">
        <f t="shared" si="10"/>
        <v>7</v>
      </c>
      <c r="F59" s="65">
        <f>VLOOKUP($A59,'Return Data'!$B$7:$R$2292,11,0)</f>
        <v>50.506900000000002</v>
      </c>
      <c r="G59" s="66">
        <f t="shared" si="11"/>
        <v>2</v>
      </c>
      <c r="H59" s="65">
        <f>VLOOKUP($A59,'Return Data'!$B$7:$R$2292,12,0)</f>
        <v>68.665000000000006</v>
      </c>
      <c r="I59" s="66">
        <f t="shared" si="12"/>
        <v>2</v>
      </c>
      <c r="J59" s="65">
        <f>VLOOKUP($A59,'Return Data'!$B$7:$R$2292,13,0)</f>
        <v>118.18899999999999</v>
      </c>
      <c r="K59" s="66">
        <f t="shared" si="13"/>
        <v>2</v>
      </c>
      <c r="L59" s="65">
        <f>VLOOKUP($A59,'Return Data'!$B$7:$R$2292,17,0)</f>
        <v>47.617899999999999</v>
      </c>
      <c r="M59" s="66">
        <f t="shared" si="17"/>
        <v>5</v>
      </c>
      <c r="N59" s="65">
        <f>VLOOKUP($A59,'Return Data'!$B$7:$R$2292,14,0)</f>
        <v>25.432600000000001</v>
      </c>
      <c r="O59" s="66">
        <f>RANK(N59,N$8:N$73,0)</f>
        <v>13</v>
      </c>
      <c r="P59" s="65"/>
      <c r="Q59" s="66"/>
      <c r="R59" s="65">
        <f>VLOOKUP($A59,'Return Data'!$B$7:$R$2292,16,0)</f>
        <v>11.734</v>
      </c>
      <c r="S59" s="67">
        <f t="shared" si="16"/>
        <v>53</v>
      </c>
    </row>
    <row r="60" spans="1:19" x14ac:dyDescent="0.3">
      <c r="A60" s="63" t="s">
        <v>318</v>
      </c>
      <c r="B60" s="64">
        <f>VLOOKUP($A60,'Return Data'!$B$7:$R$2292,3,0)</f>
        <v>44477</v>
      </c>
      <c r="C60" s="65">
        <f>VLOOKUP($A60,'Return Data'!$B$7:$R$2292,4,0)</f>
        <v>15.0633</v>
      </c>
      <c r="D60" s="65">
        <f>VLOOKUP($A60,'Return Data'!$B$7:$R$2292,10,0)</f>
        <v>13.2622</v>
      </c>
      <c r="E60" s="66">
        <f t="shared" si="10"/>
        <v>25</v>
      </c>
      <c r="F60" s="65">
        <f>VLOOKUP($A60,'Return Data'!$B$7:$R$2292,11,0)</f>
        <v>43.117899999999999</v>
      </c>
      <c r="G60" s="66">
        <f t="shared" si="11"/>
        <v>6</v>
      </c>
      <c r="H60" s="65">
        <f>VLOOKUP($A60,'Return Data'!$B$7:$R$2292,12,0)</f>
        <v>59.479300000000002</v>
      </c>
      <c r="I60" s="66">
        <f t="shared" si="12"/>
        <v>5</v>
      </c>
      <c r="J60" s="65">
        <f>VLOOKUP($A60,'Return Data'!$B$7:$R$2292,13,0)</f>
        <v>105.1634</v>
      </c>
      <c r="K60" s="66">
        <f t="shared" si="13"/>
        <v>5</v>
      </c>
      <c r="L60" s="65">
        <f>VLOOKUP($A60,'Return Data'!$B$7:$R$2292,17,0)</f>
        <v>41.639099999999999</v>
      </c>
      <c r="M60" s="66">
        <f t="shared" si="17"/>
        <v>13</v>
      </c>
      <c r="N60" s="65"/>
      <c r="O60" s="66"/>
      <c r="P60" s="65"/>
      <c r="Q60" s="66"/>
      <c r="R60" s="65">
        <f>VLOOKUP($A60,'Return Data'!$B$7:$R$2292,16,0)</f>
        <v>12.2902</v>
      </c>
      <c r="S60" s="67">
        <f t="shared" si="16"/>
        <v>50</v>
      </c>
    </row>
    <row r="61" spans="1:19" x14ac:dyDescent="0.3">
      <c r="A61" s="63" t="s">
        <v>319</v>
      </c>
      <c r="B61" s="64">
        <f>VLOOKUP($A61,'Return Data'!$B$7:$R$2292,3,0)</f>
        <v>44477</v>
      </c>
      <c r="C61" s="65">
        <f>VLOOKUP($A61,'Return Data'!$B$7:$R$2292,4,0)</f>
        <v>23.534099999999999</v>
      </c>
      <c r="D61" s="65">
        <f>VLOOKUP($A61,'Return Data'!$B$7:$R$2292,10,0)</f>
        <v>11.5307</v>
      </c>
      <c r="E61" s="66">
        <f t="shared" si="10"/>
        <v>42</v>
      </c>
      <c r="F61" s="65">
        <f>VLOOKUP($A61,'Return Data'!$B$7:$R$2292,11,0)</f>
        <v>21.410599999999999</v>
      </c>
      <c r="G61" s="66">
        <f t="shared" si="11"/>
        <v>47</v>
      </c>
      <c r="H61" s="65">
        <f>VLOOKUP($A61,'Return Data'!$B$7:$R$2292,12,0)</f>
        <v>27.561599999999999</v>
      </c>
      <c r="I61" s="66">
        <f t="shared" si="12"/>
        <v>43</v>
      </c>
      <c r="J61" s="65">
        <f>VLOOKUP($A61,'Return Data'!$B$7:$R$2292,13,0)</f>
        <v>56.058599999999998</v>
      </c>
      <c r="K61" s="66">
        <f t="shared" si="13"/>
        <v>42</v>
      </c>
      <c r="L61" s="65">
        <f>VLOOKUP($A61,'Return Data'!$B$7:$R$2292,17,0)</f>
        <v>30.401299999999999</v>
      </c>
      <c r="M61" s="66">
        <f t="shared" si="17"/>
        <v>30</v>
      </c>
      <c r="N61" s="65">
        <f>VLOOKUP($A61,'Return Data'!$B$7:$R$2292,14,0)</f>
        <v>20.977699999999999</v>
      </c>
      <c r="O61" s="66">
        <f>RANK(N61,N$8:N$73,0)</f>
        <v>31</v>
      </c>
      <c r="P61" s="65"/>
      <c r="Q61" s="66"/>
      <c r="R61" s="65">
        <f>VLOOKUP($A61,'Return Data'!$B$7:$R$2292,16,0)</f>
        <v>16.662500000000001</v>
      </c>
      <c r="S61" s="67">
        <f t="shared" si="16"/>
        <v>26</v>
      </c>
    </row>
    <row r="62" spans="1:19" x14ac:dyDescent="0.3">
      <c r="A62" s="63" t="s">
        <v>320</v>
      </c>
      <c r="B62" s="64">
        <f>VLOOKUP($A62,'Return Data'!$B$7:$R$2292,3,0)</f>
        <v>44477</v>
      </c>
      <c r="C62" s="65">
        <f>VLOOKUP($A62,'Return Data'!$B$7:$R$2292,4,0)</f>
        <v>21.607600000000001</v>
      </c>
      <c r="D62" s="65">
        <f>VLOOKUP($A62,'Return Data'!$B$7:$R$2292,10,0)</f>
        <v>11.6568</v>
      </c>
      <c r="E62" s="66">
        <f t="shared" si="10"/>
        <v>39</v>
      </c>
      <c r="F62" s="65">
        <f>VLOOKUP($A62,'Return Data'!$B$7:$R$2292,11,0)</f>
        <v>21.653500000000001</v>
      </c>
      <c r="G62" s="66">
        <f t="shared" si="11"/>
        <v>41</v>
      </c>
      <c r="H62" s="65">
        <f>VLOOKUP($A62,'Return Data'!$B$7:$R$2292,12,0)</f>
        <v>28.051100000000002</v>
      </c>
      <c r="I62" s="66">
        <f t="shared" si="12"/>
        <v>38</v>
      </c>
      <c r="J62" s="65">
        <f>VLOOKUP($A62,'Return Data'!$B$7:$R$2292,13,0)</f>
        <v>57.743899999999996</v>
      </c>
      <c r="K62" s="66">
        <f t="shared" si="13"/>
        <v>37</v>
      </c>
      <c r="L62" s="65">
        <f>VLOOKUP($A62,'Return Data'!$B$7:$R$2292,17,0)</f>
        <v>30.0793</v>
      </c>
      <c r="M62" s="66">
        <f t="shared" si="17"/>
        <v>31</v>
      </c>
      <c r="N62" s="65">
        <f>VLOOKUP($A62,'Return Data'!$B$7:$R$2292,14,0)</f>
        <v>20.3935</v>
      </c>
      <c r="O62" s="66">
        <f>RANK(N62,N$8:N$73,0)</f>
        <v>34</v>
      </c>
      <c r="P62" s="65">
        <f>VLOOKUP($A62,'Return Data'!$B$7:$R$2292,15,0)</f>
        <v>13.770799999999999</v>
      </c>
      <c r="Q62" s="66">
        <f>RANK(P62,P$8:P$73,0)</f>
        <v>24</v>
      </c>
      <c r="R62" s="65">
        <f>VLOOKUP($A62,'Return Data'!$B$7:$R$2292,16,0)</f>
        <v>12.4977</v>
      </c>
      <c r="S62" s="67">
        <f t="shared" si="16"/>
        <v>49</v>
      </c>
    </row>
    <row r="63" spans="1:19" x14ac:dyDescent="0.3">
      <c r="A63" s="63" t="s">
        <v>321</v>
      </c>
      <c r="B63" s="64">
        <f>VLOOKUP($A63,'Return Data'!$B$7:$R$2292,3,0)</f>
        <v>44477</v>
      </c>
      <c r="C63" s="65">
        <f>VLOOKUP($A63,'Return Data'!$B$7:$R$2292,4,0)</f>
        <v>17.4772</v>
      </c>
      <c r="D63" s="65">
        <f>VLOOKUP($A63,'Return Data'!$B$7:$R$2292,10,0)</f>
        <v>13.1928</v>
      </c>
      <c r="E63" s="66">
        <f t="shared" si="10"/>
        <v>26</v>
      </c>
      <c r="F63" s="65">
        <f>VLOOKUP($A63,'Return Data'!$B$7:$R$2292,11,0)</f>
        <v>42.487200000000001</v>
      </c>
      <c r="G63" s="66">
        <f t="shared" si="11"/>
        <v>7</v>
      </c>
      <c r="H63" s="65">
        <f>VLOOKUP($A63,'Return Data'!$B$7:$R$2292,12,0)</f>
        <v>57.419600000000003</v>
      </c>
      <c r="I63" s="66">
        <f t="shared" si="12"/>
        <v>7</v>
      </c>
      <c r="J63" s="65">
        <f>VLOOKUP($A63,'Return Data'!$B$7:$R$2292,13,0)</f>
        <v>104.03230000000001</v>
      </c>
      <c r="K63" s="66">
        <f t="shared" si="13"/>
        <v>6</v>
      </c>
      <c r="L63" s="65">
        <f>VLOOKUP($A63,'Return Data'!$B$7:$R$2292,17,0)</f>
        <v>41.9238</v>
      </c>
      <c r="M63" s="66">
        <f t="shared" si="17"/>
        <v>12</v>
      </c>
      <c r="N63" s="65"/>
      <c r="O63" s="66"/>
      <c r="P63" s="65"/>
      <c r="Q63" s="66"/>
      <c r="R63" s="65">
        <f>VLOOKUP($A63,'Return Data'!$B$7:$R$2292,16,0)</f>
        <v>18.5596</v>
      </c>
      <c r="S63" s="67">
        <f t="shared" si="16"/>
        <v>19</v>
      </c>
    </row>
    <row r="64" spans="1:19" x14ac:dyDescent="0.3">
      <c r="A64" s="63" t="s">
        <v>322</v>
      </c>
      <c r="B64" s="64">
        <f>VLOOKUP($A64,'Return Data'!$B$7:$R$2292,3,0)</f>
        <v>44477</v>
      </c>
      <c r="C64" s="65">
        <f>VLOOKUP($A64,'Return Data'!$B$7:$R$2292,4,0)</f>
        <v>28.172000000000001</v>
      </c>
      <c r="D64" s="65">
        <f>VLOOKUP($A64,'Return Data'!$B$7:$R$2292,10,0)</f>
        <v>13.36</v>
      </c>
      <c r="E64" s="66">
        <f t="shared" si="10"/>
        <v>23</v>
      </c>
      <c r="F64" s="65">
        <f>VLOOKUP($A64,'Return Data'!$B$7:$R$2292,11,0)</f>
        <v>20.319600000000001</v>
      </c>
      <c r="G64" s="66">
        <f t="shared" si="11"/>
        <v>52</v>
      </c>
      <c r="H64" s="65">
        <f>VLOOKUP($A64,'Return Data'!$B$7:$R$2292,12,0)</f>
        <v>26.625399999999999</v>
      </c>
      <c r="I64" s="66">
        <f t="shared" si="12"/>
        <v>45</v>
      </c>
      <c r="J64" s="65">
        <f>VLOOKUP($A64,'Return Data'!$B$7:$R$2292,13,0)</f>
        <v>53.696800000000003</v>
      </c>
      <c r="K64" s="66">
        <f t="shared" si="13"/>
        <v>47</v>
      </c>
      <c r="L64" s="65">
        <f>VLOOKUP($A64,'Return Data'!$B$7:$R$2292,17,0)</f>
        <v>26.389900000000001</v>
      </c>
      <c r="M64" s="66">
        <f t="shared" si="17"/>
        <v>43</v>
      </c>
      <c r="N64" s="65">
        <f>VLOOKUP($A64,'Return Data'!$B$7:$R$2292,14,0)</f>
        <v>21.918299999999999</v>
      </c>
      <c r="O64" s="66">
        <f t="shared" ref="O64:O69" si="18">RANK(N64,N$8:N$73,0)</f>
        <v>24</v>
      </c>
      <c r="P64" s="65">
        <f>VLOOKUP($A64,'Return Data'!$B$7:$R$2292,15,0)</f>
        <v>14.737299999999999</v>
      </c>
      <c r="Q64" s="66">
        <f>RANK(P64,P$8:P$73,0)</f>
        <v>19</v>
      </c>
      <c r="R64" s="65">
        <f>VLOOKUP($A64,'Return Data'!$B$7:$R$2292,16,0)</f>
        <v>15.9672</v>
      </c>
      <c r="S64" s="67">
        <f t="shared" si="16"/>
        <v>30</v>
      </c>
    </row>
    <row r="65" spans="1:19" x14ac:dyDescent="0.3">
      <c r="A65" s="63" t="s">
        <v>323</v>
      </c>
      <c r="B65" s="64">
        <f>VLOOKUP($A65,'Return Data'!$B$7:$R$2292,3,0)</f>
        <v>44477</v>
      </c>
      <c r="C65" s="65">
        <f>VLOOKUP($A65,'Return Data'!$B$7:$R$2292,4,0)</f>
        <v>176.142836671335</v>
      </c>
      <c r="D65" s="65">
        <f>VLOOKUP($A65,'Return Data'!$B$7:$R$2292,10,0)</f>
        <v>9.9847999999999999</v>
      </c>
      <c r="E65" s="66">
        <f t="shared" si="10"/>
        <v>53</v>
      </c>
      <c r="F65" s="65">
        <f>VLOOKUP($A65,'Return Data'!$B$7:$R$2292,11,0)</f>
        <v>18.044</v>
      </c>
      <c r="G65" s="66">
        <f t="shared" si="11"/>
        <v>56</v>
      </c>
      <c r="H65" s="65">
        <f>VLOOKUP($A65,'Return Data'!$B$7:$R$2292,12,0)</f>
        <v>21.4937</v>
      </c>
      <c r="I65" s="66">
        <f t="shared" si="12"/>
        <v>57</v>
      </c>
      <c r="J65" s="65">
        <f>VLOOKUP($A65,'Return Data'!$B$7:$R$2292,13,0)</f>
        <v>41.347799999999999</v>
      </c>
      <c r="K65" s="66">
        <f t="shared" si="13"/>
        <v>58</v>
      </c>
      <c r="L65" s="65">
        <f>VLOOKUP($A65,'Return Data'!$B$7:$R$2292,17,0)</f>
        <v>24.2774</v>
      </c>
      <c r="M65" s="66">
        <f t="shared" si="17"/>
        <v>50</v>
      </c>
      <c r="N65" s="65">
        <f>VLOOKUP($A65,'Return Data'!$B$7:$R$2292,14,0)</f>
        <v>16.7639</v>
      </c>
      <c r="O65" s="66">
        <f t="shared" si="18"/>
        <v>44</v>
      </c>
      <c r="P65" s="65">
        <f>VLOOKUP($A65,'Return Data'!$B$7:$R$2292,15,0)</f>
        <v>14.3391</v>
      </c>
      <c r="Q65" s="66">
        <f>RANK(P65,P$8:P$73,0)</f>
        <v>21</v>
      </c>
      <c r="R65" s="65">
        <f>VLOOKUP($A65,'Return Data'!$B$7:$R$2292,16,0)</f>
        <v>11.887499999999999</v>
      </c>
      <c r="S65" s="67">
        <f t="shared" si="16"/>
        <v>52</v>
      </c>
    </row>
    <row r="66" spans="1:19" x14ac:dyDescent="0.3">
      <c r="A66" s="63" t="s">
        <v>324</v>
      </c>
      <c r="B66" s="64">
        <f>VLOOKUP($A66,'Return Data'!$B$7:$R$2292,3,0)</f>
        <v>44477</v>
      </c>
      <c r="C66" s="65">
        <f>VLOOKUP($A66,'Return Data'!$B$7:$R$2292,4,0)</f>
        <v>42.65</v>
      </c>
      <c r="D66" s="65">
        <f>VLOOKUP($A66,'Return Data'!$B$7:$R$2292,10,0)</f>
        <v>14.0984</v>
      </c>
      <c r="E66" s="66">
        <f t="shared" si="10"/>
        <v>18</v>
      </c>
      <c r="F66" s="65">
        <f>VLOOKUP($A66,'Return Data'!$B$7:$R$2292,11,0)</f>
        <v>26.632999999999999</v>
      </c>
      <c r="G66" s="66">
        <f t="shared" si="11"/>
        <v>16</v>
      </c>
      <c r="H66" s="65">
        <f>VLOOKUP($A66,'Return Data'!$B$7:$R$2292,12,0)</f>
        <v>32.783299999999997</v>
      </c>
      <c r="I66" s="66">
        <f t="shared" si="12"/>
        <v>24</v>
      </c>
      <c r="J66" s="65">
        <f>VLOOKUP($A66,'Return Data'!$B$7:$R$2292,13,0)</f>
        <v>60.278100000000002</v>
      </c>
      <c r="K66" s="66">
        <f t="shared" si="13"/>
        <v>34</v>
      </c>
      <c r="L66" s="65">
        <f>VLOOKUP($A66,'Return Data'!$B$7:$R$2292,17,0)</f>
        <v>33.424599999999998</v>
      </c>
      <c r="M66" s="66">
        <f t="shared" si="17"/>
        <v>20</v>
      </c>
      <c r="N66" s="65">
        <f>VLOOKUP($A66,'Return Data'!$B$7:$R$2292,14,0)</f>
        <v>24.683900000000001</v>
      </c>
      <c r="O66" s="66">
        <f t="shared" si="18"/>
        <v>17</v>
      </c>
      <c r="P66" s="65">
        <f>VLOOKUP($A66,'Return Data'!$B$7:$R$2292,15,0)</f>
        <v>15.096</v>
      </c>
      <c r="Q66" s="66">
        <f>RANK(P66,P$8:P$73,0)</f>
        <v>15</v>
      </c>
      <c r="R66" s="65">
        <f>VLOOKUP($A66,'Return Data'!$B$7:$R$2292,16,0)</f>
        <v>15.9518</v>
      </c>
      <c r="S66" s="67">
        <f t="shared" si="16"/>
        <v>31</v>
      </c>
    </row>
    <row r="67" spans="1:19" x14ac:dyDescent="0.3">
      <c r="A67" s="63" t="s">
        <v>325</v>
      </c>
      <c r="B67" s="64">
        <f>VLOOKUP($A67,'Return Data'!$B$7:$R$2292,3,0)</f>
        <v>0</v>
      </c>
      <c r="C67" s="65">
        <f>VLOOKUP($A67,'Return Data'!$B$7:$R$2292,4,0)</f>
        <v>0</v>
      </c>
      <c r="D67" s="65">
        <f>VLOOKUP($A67,'Return Data'!$B$7:$R$2292,10,0)</f>
        <v>0</v>
      </c>
      <c r="E67" s="66">
        <f t="shared" si="10"/>
        <v>62</v>
      </c>
      <c r="F67" s="65">
        <f>VLOOKUP($A67,'Return Data'!$B$7:$R$2292,11,0)</f>
        <v>0</v>
      </c>
      <c r="G67" s="66">
        <f t="shared" si="11"/>
        <v>62</v>
      </c>
      <c r="H67" s="65">
        <f>VLOOKUP($A67,'Return Data'!$B$7:$R$2292,12,0)</f>
        <v>0</v>
      </c>
      <c r="I67" s="66">
        <f t="shared" si="12"/>
        <v>62</v>
      </c>
      <c r="J67" s="65">
        <f>VLOOKUP($A67,'Return Data'!$B$7:$R$2292,13,0)</f>
        <v>0</v>
      </c>
      <c r="K67" s="66">
        <f t="shared" si="13"/>
        <v>62</v>
      </c>
      <c r="L67" s="65">
        <f>VLOOKUP($A67,'Return Data'!$B$7:$R$2292,17,0)</f>
        <v>0</v>
      </c>
      <c r="M67" s="66">
        <f t="shared" si="17"/>
        <v>59</v>
      </c>
      <c r="N67" s="65">
        <f>VLOOKUP($A67,'Return Data'!$B$7:$R$2292,14,0)</f>
        <v>0</v>
      </c>
      <c r="O67" s="66">
        <f t="shared" si="18"/>
        <v>50</v>
      </c>
      <c r="P67" s="65"/>
      <c r="Q67" s="66"/>
      <c r="R67" s="65">
        <f>VLOOKUP($A67,'Return Data'!$B$7:$R$2292,16,0)</f>
        <v>0</v>
      </c>
      <c r="S67" s="67">
        <f t="shared" si="16"/>
        <v>62</v>
      </c>
    </row>
    <row r="68" spans="1:19" x14ac:dyDescent="0.3">
      <c r="A68" s="63" t="s">
        <v>326</v>
      </c>
      <c r="B68" s="64">
        <f>VLOOKUP($A68,'Return Data'!$B$7:$R$2292,3,0)</f>
        <v>0</v>
      </c>
      <c r="C68" s="65">
        <f>VLOOKUP($A68,'Return Data'!$B$7:$R$2292,4,0)</f>
        <v>0</v>
      </c>
      <c r="D68" s="65">
        <f>VLOOKUP($A68,'Return Data'!$B$7:$R$2292,10,0)</f>
        <v>0</v>
      </c>
      <c r="E68" s="66">
        <f t="shared" si="10"/>
        <v>62</v>
      </c>
      <c r="F68" s="65">
        <f>VLOOKUP($A68,'Return Data'!$B$7:$R$2292,11,0)</f>
        <v>0</v>
      </c>
      <c r="G68" s="66">
        <f t="shared" si="11"/>
        <v>62</v>
      </c>
      <c r="H68" s="65">
        <f>VLOOKUP($A68,'Return Data'!$B$7:$R$2292,12,0)</f>
        <v>0</v>
      </c>
      <c r="I68" s="66">
        <f t="shared" si="12"/>
        <v>62</v>
      </c>
      <c r="J68" s="65">
        <f>VLOOKUP($A68,'Return Data'!$B$7:$R$2292,13,0)</f>
        <v>0</v>
      </c>
      <c r="K68" s="66">
        <f t="shared" si="13"/>
        <v>62</v>
      </c>
      <c r="L68" s="65">
        <f>VLOOKUP($A68,'Return Data'!$B$7:$R$2292,17,0)</f>
        <v>0</v>
      </c>
      <c r="M68" s="66">
        <f t="shared" si="17"/>
        <v>59</v>
      </c>
      <c r="N68" s="65">
        <f>VLOOKUP($A68,'Return Data'!$B$7:$R$2292,14,0)</f>
        <v>0</v>
      </c>
      <c r="O68" s="66">
        <f t="shared" si="18"/>
        <v>50</v>
      </c>
      <c r="P68" s="65"/>
      <c r="Q68" s="66"/>
      <c r="R68" s="65">
        <f>VLOOKUP($A68,'Return Data'!$B$7:$R$2292,16,0)</f>
        <v>0</v>
      </c>
      <c r="S68" s="67">
        <f t="shared" si="16"/>
        <v>62</v>
      </c>
    </row>
    <row r="69" spans="1:19" x14ac:dyDescent="0.3">
      <c r="A69" s="63" t="s">
        <v>327</v>
      </c>
      <c r="B69" s="64">
        <f>VLOOKUP($A69,'Return Data'!$B$7:$R$2292,3,0)</f>
        <v>0</v>
      </c>
      <c r="C69" s="65">
        <f>VLOOKUP($A69,'Return Data'!$B$7:$R$2292,4,0)</f>
        <v>0</v>
      </c>
      <c r="D69" s="65">
        <f>VLOOKUP($A69,'Return Data'!$B$7:$R$2292,10,0)</f>
        <v>0</v>
      </c>
      <c r="E69" s="66">
        <f t="shared" si="10"/>
        <v>62</v>
      </c>
      <c r="F69" s="65">
        <f>VLOOKUP($A69,'Return Data'!$B$7:$R$2292,11,0)</f>
        <v>0</v>
      </c>
      <c r="G69" s="66">
        <f t="shared" si="11"/>
        <v>62</v>
      </c>
      <c r="H69" s="65">
        <f>VLOOKUP($A69,'Return Data'!$B$7:$R$2292,12,0)</f>
        <v>0</v>
      </c>
      <c r="I69" s="66">
        <f t="shared" si="12"/>
        <v>62</v>
      </c>
      <c r="J69" s="65">
        <f>VLOOKUP($A69,'Return Data'!$B$7:$R$2292,13,0)</f>
        <v>0</v>
      </c>
      <c r="K69" s="66">
        <f t="shared" si="13"/>
        <v>62</v>
      </c>
      <c r="L69" s="65">
        <f>VLOOKUP($A69,'Return Data'!$B$7:$R$2292,17,0)</f>
        <v>0</v>
      </c>
      <c r="M69" s="66">
        <f t="shared" si="17"/>
        <v>59</v>
      </c>
      <c r="N69" s="65">
        <f>VLOOKUP($A69,'Return Data'!$B$7:$R$2292,14,0)</f>
        <v>0</v>
      </c>
      <c r="O69" s="66">
        <f t="shared" si="18"/>
        <v>50</v>
      </c>
      <c r="P69" s="65"/>
      <c r="Q69" s="66"/>
      <c r="R69" s="65">
        <f>VLOOKUP($A69,'Return Data'!$B$7:$R$2292,16,0)</f>
        <v>0</v>
      </c>
      <c r="S69" s="67">
        <f t="shared" si="16"/>
        <v>62</v>
      </c>
    </row>
    <row r="70" spans="1:19" x14ac:dyDescent="0.3">
      <c r="A70" s="63" t="s">
        <v>328</v>
      </c>
      <c r="B70" s="64">
        <f>VLOOKUP($A70,'Return Data'!$B$7:$R$2292,3,0)</f>
        <v>0</v>
      </c>
      <c r="C70" s="65">
        <f>VLOOKUP($A70,'Return Data'!$B$7:$R$2292,4,0)</f>
        <v>0</v>
      </c>
      <c r="D70" s="65">
        <f>VLOOKUP($A70,'Return Data'!$B$7:$R$2292,10,0)</f>
        <v>0</v>
      </c>
      <c r="E70" s="66">
        <f t="shared" si="10"/>
        <v>62</v>
      </c>
      <c r="F70" s="65">
        <f>VLOOKUP($A70,'Return Data'!$B$7:$R$2292,11,0)</f>
        <v>0</v>
      </c>
      <c r="G70" s="66">
        <f t="shared" si="11"/>
        <v>62</v>
      </c>
      <c r="H70" s="65">
        <f>VLOOKUP($A70,'Return Data'!$B$7:$R$2292,12,0)</f>
        <v>0</v>
      </c>
      <c r="I70" s="66">
        <f t="shared" si="12"/>
        <v>62</v>
      </c>
      <c r="J70" s="65">
        <f>VLOOKUP($A70,'Return Data'!$B$7:$R$2292,13,0)</f>
        <v>0</v>
      </c>
      <c r="K70" s="66">
        <f t="shared" si="13"/>
        <v>62</v>
      </c>
      <c r="L70" s="65">
        <f>VLOOKUP($A70,'Return Data'!$B$7:$R$2292,17,0)</f>
        <v>0</v>
      </c>
      <c r="M70" s="66">
        <f t="shared" si="17"/>
        <v>59</v>
      </c>
      <c r="N70" s="65"/>
      <c r="O70" s="66"/>
      <c r="P70" s="65"/>
      <c r="Q70" s="66"/>
      <c r="R70" s="65">
        <f>VLOOKUP($A70,'Return Data'!$B$7:$R$2292,16,0)</f>
        <v>0</v>
      </c>
      <c r="S70" s="67">
        <f t="shared" si="16"/>
        <v>62</v>
      </c>
    </row>
    <row r="71" spans="1:19" x14ac:dyDescent="0.3">
      <c r="A71" s="63" t="s">
        <v>329</v>
      </c>
      <c r="B71" s="64">
        <f>VLOOKUP($A71,'Return Data'!$B$7:$R$2292,3,0)</f>
        <v>0</v>
      </c>
      <c r="C71" s="65">
        <f>VLOOKUP($A71,'Return Data'!$B$7:$R$2292,4,0)</f>
        <v>0</v>
      </c>
      <c r="D71" s="65">
        <f>VLOOKUP($A71,'Return Data'!$B$7:$R$2292,10,0)</f>
        <v>0</v>
      </c>
      <c r="E71" s="66">
        <f t="shared" si="10"/>
        <v>62</v>
      </c>
      <c r="F71" s="65">
        <f>VLOOKUP($A71,'Return Data'!$B$7:$R$2292,11,0)</f>
        <v>0</v>
      </c>
      <c r="G71" s="66">
        <f t="shared" si="11"/>
        <v>62</v>
      </c>
      <c r="H71" s="65">
        <f>VLOOKUP($A71,'Return Data'!$B$7:$R$2292,12,0)</f>
        <v>0</v>
      </c>
      <c r="I71" s="66">
        <f t="shared" si="12"/>
        <v>62</v>
      </c>
      <c r="J71" s="65">
        <f>VLOOKUP($A71,'Return Data'!$B$7:$R$2292,13,0)</f>
        <v>0</v>
      </c>
      <c r="K71" s="66">
        <f t="shared" si="13"/>
        <v>62</v>
      </c>
      <c r="L71" s="65">
        <f>VLOOKUP($A71,'Return Data'!$B$7:$R$2292,17,0)</f>
        <v>0</v>
      </c>
      <c r="M71" s="66">
        <f t="shared" si="17"/>
        <v>59</v>
      </c>
      <c r="N71" s="65"/>
      <c r="O71" s="66"/>
      <c r="P71" s="65"/>
      <c r="Q71" s="66"/>
      <c r="R71" s="65">
        <f>VLOOKUP($A71,'Return Data'!$B$7:$R$2292,16,0)</f>
        <v>0</v>
      </c>
      <c r="S71" s="67">
        <f t="shared" si="16"/>
        <v>62</v>
      </c>
    </row>
    <row r="72" spans="1:19" x14ac:dyDescent="0.3">
      <c r="A72" s="63" t="s">
        <v>330</v>
      </c>
      <c r="B72" s="64">
        <f>VLOOKUP($A72,'Return Data'!$B$7:$R$2292,3,0)</f>
        <v>44477</v>
      </c>
      <c r="C72" s="65">
        <f>VLOOKUP($A72,'Return Data'!$B$7:$R$2292,4,0)</f>
        <v>146.9248</v>
      </c>
      <c r="D72" s="65">
        <f>VLOOKUP($A72,'Return Data'!$B$7:$R$2292,10,0)</f>
        <v>11.999700000000001</v>
      </c>
      <c r="E72" s="66">
        <f t="shared" ref="E72:E73" si="19">RANK(D72,D$8:D$73,0)</f>
        <v>37</v>
      </c>
      <c r="F72" s="65">
        <f>VLOOKUP($A72,'Return Data'!$B$7:$R$2292,11,0)</f>
        <v>22.818300000000001</v>
      </c>
      <c r="G72" s="66">
        <f t="shared" ref="G72:G73" si="20">RANK(F72,F$8:F$73,0)</f>
        <v>34</v>
      </c>
      <c r="H72" s="65">
        <f>VLOOKUP($A72,'Return Data'!$B$7:$R$2292,12,0)</f>
        <v>27.584</v>
      </c>
      <c r="I72" s="66">
        <f t="shared" ref="I72:I73" si="21">RANK(H72,H$8:H$73,0)</f>
        <v>42</v>
      </c>
      <c r="J72" s="65">
        <f>VLOOKUP($A72,'Return Data'!$B$7:$R$2292,13,0)</f>
        <v>61.8523</v>
      </c>
      <c r="K72" s="66">
        <f t="shared" ref="K72:K73" si="22">RANK(J72,J$8:J$73,0)</f>
        <v>28</v>
      </c>
      <c r="L72" s="65">
        <f>VLOOKUP($A72,'Return Data'!$B$7:$R$2292,17,0)</f>
        <v>33.047899999999998</v>
      </c>
      <c r="M72" s="66">
        <f t="shared" si="17"/>
        <v>22</v>
      </c>
      <c r="N72" s="65">
        <f>VLOOKUP($A72,'Return Data'!$B$7:$R$2292,14,0)</f>
        <v>23.372399999999999</v>
      </c>
      <c r="O72" s="66">
        <f>RANK(N72,N$8:N$73,0)</f>
        <v>19</v>
      </c>
      <c r="P72" s="65">
        <f>VLOOKUP($A72,'Return Data'!$B$7:$R$2292,15,0)</f>
        <v>15.5374</v>
      </c>
      <c r="Q72" s="66">
        <f>RANK(P72,P$8:P$73,0)</f>
        <v>13</v>
      </c>
      <c r="R72" s="65">
        <f>VLOOKUP($A72,'Return Data'!$B$7:$R$2292,16,0)</f>
        <v>12.656499999999999</v>
      </c>
      <c r="S72" s="67">
        <f t="shared" ref="S72:S73" si="23">RANK(R72,R$8:R$73,0)</f>
        <v>47</v>
      </c>
    </row>
    <row r="73" spans="1:19" x14ac:dyDescent="0.3">
      <c r="A73" s="63" t="s">
        <v>331</v>
      </c>
      <c r="B73" s="64">
        <f>VLOOKUP($A73,'Return Data'!$B$7:$R$2292,3,0)</f>
        <v>44477</v>
      </c>
      <c r="C73" s="65">
        <f>VLOOKUP($A73,'Return Data'!$B$7:$R$2292,4,0)</f>
        <v>233.42273447978101</v>
      </c>
      <c r="D73" s="65">
        <f>VLOOKUP($A73,'Return Data'!$B$7:$R$2292,10,0)</f>
        <v>12.6731</v>
      </c>
      <c r="E73" s="66">
        <f t="shared" si="19"/>
        <v>33</v>
      </c>
      <c r="F73" s="65">
        <f>VLOOKUP($A73,'Return Data'!$B$7:$R$2292,11,0)</f>
        <v>21.4589</v>
      </c>
      <c r="G73" s="66">
        <f t="shared" si="20"/>
        <v>46</v>
      </c>
      <c r="H73" s="65">
        <f>VLOOKUP($A73,'Return Data'!$B$7:$R$2292,12,0)</f>
        <v>26.478200000000001</v>
      </c>
      <c r="I73" s="66">
        <f t="shared" si="21"/>
        <v>46</v>
      </c>
      <c r="J73" s="65">
        <f>VLOOKUP($A73,'Return Data'!$B$7:$R$2292,13,0)</f>
        <v>53.245399999999997</v>
      </c>
      <c r="K73" s="66">
        <f t="shared" si="22"/>
        <v>49</v>
      </c>
      <c r="L73" s="65">
        <f>VLOOKUP($A73,'Return Data'!$B$7:$R$2292,17,0)</f>
        <v>26.332599999999999</v>
      </c>
      <c r="M73" s="66">
        <f t="shared" si="17"/>
        <v>44</v>
      </c>
      <c r="N73" s="65">
        <f>VLOOKUP($A73,'Return Data'!$B$7:$R$2292,14,0)</f>
        <v>18.994499999999999</v>
      </c>
      <c r="O73" s="66">
        <f>RANK(N73,N$8:N$73,0)</f>
        <v>39</v>
      </c>
      <c r="P73" s="65">
        <f>VLOOKUP($A73,'Return Data'!$B$7:$R$2292,15,0)</f>
        <v>13.663</v>
      </c>
      <c r="Q73" s="66">
        <f>RANK(P73,P$8:P$73,0)</f>
        <v>25</v>
      </c>
      <c r="R73" s="65">
        <f>VLOOKUP($A73,'Return Data'!$B$7:$R$2292,16,0)</f>
        <v>18.515000000000001</v>
      </c>
      <c r="S73" s="67">
        <f t="shared" si="23"/>
        <v>20</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11.787066666666668</v>
      </c>
      <c r="E75" s="74"/>
      <c r="F75" s="75">
        <f>AVERAGE(F8:F73)</f>
        <v>24.09060454545455</v>
      </c>
      <c r="G75" s="74"/>
      <c r="H75" s="75">
        <f>AVERAGE(H8:H73)</f>
        <v>31.357896969696963</v>
      </c>
      <c r="I75" s="74"/>
      <c r="J75" s="75">
        <f>AVERAGE(J8:J73)</f>
        <v>60.111684848484828</v>
      </c>
      <c r="K75" s="74"/>
      <c r="L75" s="75">
        <f>AVERAGE(L8:L73)</f>
        <v>30.335357142857138</v>
      </c>
      <c r="M75" s="74"/>
      <c r="N75" s="75">
        <f>AVERAGE(N8:N73)</f>
        <v>21.770696153846153</v>
      </c>
      <c r="O75" s="74"/>
      <c r="P75" s="75">
        <f>AVERAGE(P8:P73)</f>
        <v>15.172843589743593</v>
      </c>
      <c r="Q75" s="74"/>
      <c r="R75" s="75">
        <f>AVERAGE(R8:R73)</f>
        <v>15.504051515151518</v>
      </c>
      <c r="S75" s="76"/>
    </row>
    <row r="76" spans="1:19" x14ac:dyDescent="0.3">
      <c r="A76" s="73" t="s">
        <v>28</v>
      </c>
      <c r="B76" s="74"/>
      <c r="C76" s="74"/>
      <c r="D76" s="75">
        <f>MIN(D8:D73)</f>
        <v>0</v>
      </c>
      <c r="E76" s="74"/>
      <c r="F76" s="75">
        <f>MIN(F8:F73)</f>
        <v>0</v>
      </c>
      <c r="G76" s="74"/>
      <c r="H76" s="75">
        <f>MIN(H8:H73)</f>
        <v>0</v>
      </c>
      <c r="I76" s="74"/>
      <c r="J76" s="75">
        <f>MIN(J8:J73)</f>
        <v>0</v>
      </c>
      <c r="K76" s="74"/>
      <c r="L76" s="75">
        <f>MIN(L8:L73)</f>
        <v>0</v>
      </c>
      <c r="M76" s="74"/>
      <c r="N76" s="75">
        <f>MIN(N8:N73)</f>
        <v>0</v>
      </c>
      <c r="O76" s="74"/>
      <c r="P76" s="75">
        <f>MIN(P8:P73)</f>
        <v>8.8824000000000005</v>
      </c>
      <c r="Q76" s="74"/>
      <c r="R76" s="75">
        <f>MIN(R8:R73)</f>
        <v>0</v>
      </c>
      <c r="S76" s="76"/>
    </row>
    <row r="77" spans="1:19" ht="15" thickBot="1" x14ac:dyDescent="0.35">
      <c r="A77" s="77" t="s">
        <v>29</v>
      </c>
      <c r="B77" s="78"/>
      <c r="C77" s="78"/>
      <c r="D77" s="79">
        <f>MAX(D8:D73)</f>
        <v>18.415199999999999</v>
      </c>
      <c r="E77" s="78"/>
      <c r="F77" s="79">
        <f>MAX(F8:F73)</f>
        <v>53.497900000000001</v>
      </c>
      <c r="G77" s="78"/>
      <c r="H77" s="79">
        <f>MAX(H8:H73)</f>
        <v>72.136300000000006</v>
      </c>
      <c r="I77" s="78"/>
      <c r="J77" s="79">
        <f>MAX(J8:J73)</f>
        <v>121.8574</v>
      </c>
      <c r="K77" s="78"/>
      <c r="L77" s="79">
        <f>MAX(L8:L73)</f>
        <v>57.620899999999999</v>
      </c>
      <c r="M77" s="78"/>
      <c r="N77" s="79">
        <f>MAX(N8:N73)</f>
        <v>41.283000000000001</v>
      </c>
      <c r="O77" s="78"/>
      <c r="P77" s="79">
        <f>MAX(P8:P73)</f>
        <v>25.884399999999999</v>
      </c>
      <c r="Q77" s="78"/>
      <c r="R77" s="79">
        <f>MAX(R8:R73)</f>
        <v>33.317700000000002</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1958</v>
      </c>
      <c r="B8" s="64">
        <f>VLOOKUP($A8,'Return Data'!$B$7:$R$2292,3,0)</f>
        <v>44477</v>
      </c>
      <c r="C8" s="65">
        <f>VLOOKUP($A8,'Return Data'!$B$7:$R$2292,4,0)</f>
        <v>13.96</v>
      </c>
      <c r="D8" s="65">
        <f>VLOOKUP($A8,'Return Data'!$B$7:$R$2292,8,0)</f>
        <v>1.3062</v>
      </c>
      <c r="E8" s="66">
        <f>RANK(D8,D$8:D$15,0)</f>
        <v>2</v>
      </c>
      <c r="F8" s="65">
        <f>VLOOKUP($A8,'Return Data'!$B$7:$R$2292,9,0)</f>
        <v>5.9984999999999999</v>
      </c>
      <c r="G8" s="66">
        <f t="shared" ref="G8" si="0">RANK(F8,F$8:F$15,0)</f>
        <v>1</v>
      </c>
      <c r="H8" s="65">
        <f>VLOOKUP($A8,'Return Data'!$B$7:$R$2292,10,0)</f>
        <v>19.828299999999999</v>
      </c>
      <c r="I8" s="66">
        <f t="shared" ref="I8" si="1">RANK(H8,H$8:H$15,0)</f>
        <v>1</v>
      </c>
      <c r="J8" s="65">
        <f>VLOOKUP($A8,'Return Data'!$B$7:$R$2292,11,0)</f>
        <v>29.739799999999999</v>
      </c>
      <c r="K8" s="66">
        <f t="shared" ref="K8" si="2">RANK(J8,J$8:J$15,0)</f>
        <v>2</v>
      </c>
      <c r="L8" s="65"/>
      <c r="M8" s="66"/>
      <c r="N8" s="65"/>
      <c r="O8" s="66"/>
      <c r="P8" s="65">
        <f>VLOOKUP($A8,'Return Data'!$B$7:$R$2292,16,0)</f>
        <v>39.6</v>
      </c>
      <c r="Q8" s="67">
        <f>RANK(P8,P$8:P$15,0)</f>
        <v>3</v>
      </c>
    </row>
    <row r="9" spans="1:18" x14ac:dyDescent="0.3">
      <c r="A9" s="63" t="s">
        <v>377</v>
      </c>
      <c r="B9" s="64">
        <f>VLOOKUP($A9,'Return Data'!$B$7:$R$2292,3,0)</f>
        <v>44477</v>
      </c>
      <c r="C9" s="65">
        <f>VLOOKUP($A9,'Return Data'!$B$7:$R$2292,4,0)</f>
        <v>17.190000000000001</v>
      </c>
      <c r="D9" s="65">
        <f>VLOOKUP($A9,'Return Data'!$B$7:$R$2292,8,0)</f>
        <v>-1.2069000000000001</v>
      </c>
      <c r="E9" s="66">
        <f t="shared" ref="E9:E15" si="3">RANK(D9,D$8:D$15,0)</f>
        <v>8</v>
      </c>
      <c r="F9" s="65">
        <f>VLOOKUP($A9,'Return Data'!$B$7:$R$2292,9,0)</f>
        <v>1.1772</v>
      </c>
      <c r="G9" s="66">
        <f t="shared" ref="G9" si="4">RANK(F9,F$8:F$15,0)</f>
        <v>6</v>
      </c>
      <c r="H9" s="65">
        <f>VLOOKUP($A9,'Return Data'!$B$7:$R$2292,10,0)</f>
        <v>12.721299999999999</v>
      </c>
      <c r="I9" s="66">
        <f t="shared" ref="I9" si="5">RANK(H9,H$8:H$15,0)</f>
        <v>5</v>
      </c>
      <c r="J9" s="65">
        <f>VLOOKUP($A9,'Return Data'!$B$7:$R$2292,11,0)</f>
        <v>21.3126</v>
      </c>
      <c r="K9" s="66">
        <f t="shared" ref="K9" si="6">RANK(J9,J$8:J$15,0)</f>
        <v>4</v>
      </c>
      <c r="L9" s="65">
        <f>VLOOKUP($A9,'Return Data'!$B$7:$R$2292,12,0)</f>
        <v>22.261700000000001</v>
      </c>
      <c r="M9" s="66">
        <f t="shared" ref="M9:M13" si="7">RANK(L9,L$8:L$15,0)</f>
        <v>5</v>
      </c>
      <c r="N9" s="65">
        <f>VLOOKUP($A9,'Return Data'!$B$7:$R$2292,13,0)</f>
        <v>54.308799999999998</v>
      </c>
      <c r="O9" s="66">
        <f t="shared" ref="O9" si="8">RANK(N9,N$8:N$15,0)</f>
        <v>2</v>
      </c>
      <c r="P9" s="65">
        <f>VLOOKUP($A9,'Return Data'!$B$7:$R$2292,16,0)</f>
        <v>38.732500000000002</v>
      </c>
      <c r="Q9" s="67">
        <f t="shared" ref="Q9:Q15" si="9">RANK(P9,P$8:P$15,0)</f>
        <v>4</v>
      </c>
    </row>
    <row r="10" spans="1:18" x14ac:dyDescent="0.3">
      <c r="A10" s="63" t="s">
        <v>1961</v>
      </c>
      <c r="B10" s="64">
        <f>VLOOKUP($A10,'Return Data'!$B$7:$R$2292,3,0)</f>
        <v>44477</v>
      </c>
      <c r="C10" s="65">
        <f>VLOOKUP($A10,'Return Data'!$B$7:$R$2292,4,0)</f>
        <v>14.29</v>
      </c>
      <c r="D10" s="65">
        <f>VLOOKUP($A10,'Return Data'!$B$7:$R$2292,8,0)</f>
        <v>0.28070000000000001</v>
      </c>
      <c r="E10" s="66">
        <f t="shared" si="3"/>
        <v>5</v>
      </c>
      <c r="F10" s="65">
        <f>VLOOKUP($A10,'Return Data'!$B$7:$R$2292,9,0)</f>
        <v>0.70469999999999999</v>
      </c>
      <c r="G10" s="66">
        <f t="shared" ref="G10:G15" si="10">RANK(F10,F$8:F$15,0)</f>
        <v>8</v>
      </c>
      <c r="H10" s="65">
        <f>VLOOKUP($A10,'Return Data'!$B$7:$R$2292,10,0)</f>
        <v>8.3397000000000006</v>
      </c>
      <c r="I10" s="66">
        <f t="shared" ref="I10:I15" si="11">RANK(H10,H$8:H$15,0)</f>
        <v>8</v>
      </c>
      <c r="J10" s="65">
        <f>VLOOKUP($A10,'Return Data'!$B$7:$R$2292,11,0)</f>
        <v>19.381799999999998</v>
      </c>
      <c r="K10" s="66">
        <f t="shared" ref="K10:K15" si="12">RANK(J10,J$8:J$15,0)</f>
        <v>5</v>
      </c>
      <c r="L10" s="65">
        <f>VLOOKUP($A10,'Return Data'!$B$7:$R$2292,12,0)</f>
        <v>22.660900000000002</v>
      </c>
      <c r="M10" s="66">
        <f t="shared" si="7"/>
        <v>4</v>
      </c>
      <c r="N10" s="65"/>
      <c r="O10" s="66"/>
      <c r="P10" s="65">
        <f>VLOOKUP($A10,'Return Data'!$B$7:$R$2292,16,0)</f>
        <v>42.9</v>
      </c>
      <c r="Q10" s="67">
        <f t="shared" si="9"/>
        <v>2</v>
      </c>
    </row>
    <row r="11" spans="1:18" x14ac:dyDescent="0.3">
      <c r="A11" s="63" t="s">
        <v>1962</v>
      </c>
      <c r="B11" s="64">
        <f>VLOOKUP($A11,'Return Data'!$B$7:$R$2292,3,0)</f>
        <v>44477</v>
      </c>
      <c r="C11" s="65">
        <f>VLOOKUP($A11,'Return Data'!$B$7:$R$2292,4,0)</f>
        <v>13.53</v>
      </c>
      <c r="D11" s="65">
        <f>VLOOKUP($A11,'Return Data'!$B$7:$R$2292,8,0)</f>
        <v>1.5004</v>
      </c>
      <c r="E11" s="66">
        <f t="shared" si="3"/>
        <v>1</v>
      </c>
      <c r="F11" s="65">
        <f>VLOOKUP($A11,'Return Data'!$B$7:$R$2292,9,0)</f>
        <v>5.9513999999999996</v>
      </c>
      <c r="G11" s="66">
        <f t="shared" si="10"/>
        <v>2</v>
      </c>
      <c r="H11" s="65">
        <f>VLOOKUP($A11,'Return Data'!$B$7:$R$2292,10,0)</f>
        <v>17.7546</v>
      </c>
      <c r="I11" s="66">
        <f t="shared" ref="I11" si="13">RANK(H11,H$8:H$15,0)</f>
        <v>2</v>
      </c>
      <c r="J11" s="65"/>
      <c r="K11" s="66"/>
      <c r="L11" s="65"/>
      <c r="M11" s="66"/>
      <c r="N11" s="65"/>
      <c r="O11" s="66"/>
      <c r="P11" s="65">
        <f>VLOOKUP($A11,'Return Data'!$B$7:$R$2292,16,0)</f>
        <v>35.299999999999997</v>
      </c>
      <c r="Q11" s="67">
        <f t="shared" si="9"/>
        <v>5</v>
      </c>
    </row>
    <row r="12" spans="1:18" x14ac:dyDescent="0.3">
      <c r="A12" s="63" t="s">
        <v>1964</v>
      </c>
      <c r="B12" s="64">
        <f>VLOOKUP($A12,'Return Data'!$B$7:$R$2292,3,0)</f>
        <v>44477</v>
      </c>
      <c r="C12" s="65">
        <f>VLOOKUP($A12,'Return Data'!$B$7:$R$2292,4,0)</f>
        <v>12.707000000000001</v>
      </c>
      <c r="D12" s="65">
        <f>VLOOKUP($A12,'Return Data'!$B$7:$R$2292,8,0)</f>
        <v>0</v>
      </c>
      <c r="E12" s="66">
        <f t="shared" si="3"/>
        <v>7</v>
      </c>
      <c r="F12" s="65">
        <f>VLOOKUP($A12,'Return Data'!$B$7:$R$2292,9,0)</f>
        <v>1.0577000000000001</v>
      </c>
      <c r="G12" s="66">
        <f t="shared" si="10"/>
        <v>7</v>
      </c>
      <c r="H12" s="65">
        <f>VLOOKUP($A12,'Return Data'!$B$7:$R$2292,10,0)</f>
        <v>9.3640000000000008</v>
      </c>
      <c r="I12" s="66">
        <f t="shared" si="11"/>
        <v>7</v>
      </c>
      <c r="J12" s="65">
        <f>VLOOKUP($A12,'Return Data'!$B$7:$R$2292,11,0)</f>
        <v>17.7883</v>
      </c>
      <c r="K12" s="66">
        <f t="shared" ref="K12" si="14">RANK(J12,J$8:J$15,0)</f>
        <v>7</v>
      </c>
      <c r="L12" s="65"/>
      <c r="M12" s="66"/>
      <c r="N12" s="65"/>
      <c r="O12" s="66"/>
      <c r="P12" s="65">
        <f>VLOOKUP($A12,'Return Data'!$B$7:$R$2292,16,0)</f>
        <v>27.07</v>
      </c>
      <c r="Q12" s="67">
        <f t="shared" si="9"/>
        <v>7</v>
      </c>
    </row>
    <row r="13" spans="1:18" x14ac:dyDescent="0.3">
      <c r="A13" s="63" t="s">
        <v>1967</v>
      </c>
      <c r="B13" s="64">
        <f>VLOOKUP($A13,'Return Data'!$B$7:$R$2292,3,0)</f>
        <v>44477</v>
      </c>
      <c r="C13" s="65">
        <f>VLOOKUP($A13,'Return Data'!$B$7:$R$2292,4,0)</f>
        <v>18.926400000000001</v>
      </c>
      <c r="D13" s="65">
        <f>VLOOKUP($A13,'Return Data'!$B$7:$R$2292,8,0)</f>
        <v>1.1534</v>
      </c>
      <c r="E13" s="66">
        <f t="shared" si="3"/>
        <v>3</v>
      </c>
      <c r="F13" s="65">
        <f>VLOOKUP($A13,'Return Data'!$B$7:$R$2292,9,0)</f>
        <v>3.9849000000000001</v>
      </c>
      <c r="G13" s="66">
        <f t="shared" si="10"/>
        <v>3</v>
      </c>
      <c r="H13" s="65">
        <f>VLOOKUP($A13,'Return Data'!$B$7:$R$2292,10,0)</f>
        <v>17.554500000000001</v>
      </c>
      <c r="I13" s="66">
        <f t="shared" si="11"/>
        <v>3</v>
      </c>
      <c r="J13" s="65">
        <f>VLOOKUP($A13,'Return Data'!$B$7:$R$2292,11,0)</f>
        <v>35.5381</v>
      </c>
      <c r="K13" s="66">
        <f t="shared" ref="K13" si="15">RANK(J13,J$8:J$15,0)</f>
        <v>1</v>
      </c>
      <c r="L13" s="65">
        <f>VLOOKUP($A13,'Return Data'!$B$7:$R$2292,12,0)</f>
        <v>52.312899999999999</v>
      </c>
      <c r="M13" s="66">
        <f t="shared" si="7"/>
        <v>1</v>
      </c>
      <c r="N13" s="65"/>
      <c r="O13" s="66"/>
      <c r="P13" s="65">
        <f>VLOOKUP($A13,'Return Data'!$B$7:$R$2292,16,0)</f>
        <v>89.263999999999996</v>
      </c>
      <c r="Q13" s="67">
        <f t="shared" si="9"/>
        <v>1</v>
      </c>
    </row>
    <row r="14" spans="1:18" x14ac:dyDescent="0.3">
      <c r="A14" s="63" t="s">
        <v>49</v>
      </c>
      <c r="B14" s="64">
        <f>VLOOKUP($A14,'Return Data'!$B$7:$R$2292,3,0)</f>
        <v>44477</v>
      </c>
      <c r="C14" s="65">
        <f>VLOOKUP($A14,'Return Data'!$B$7:$R$2292,4,0)</f>
        <v>17.7</v>
      </c>
      <c r="D14" s="65">
        <f>VLOOKUP($A14,'Return Data'!$B$7:$R$2292,8,0)</f>
        <v>0.68259999999999998</v>
      </c>
      <c r="E14" s="66">
        <f t="shared" si="3"/>
        <v>4</v>
      </c>
      <c r="F14" s="65">
        <f>VLOOKUP($A14,'Return Data'!$B$7:$R$2292,9,0)</f>
        <v>2.3121</v>
      </c>
      <c r="G14" s="66">
        <f t="shared" si="10"/>
        <v>5</v>
      </c>
      <c r="H14" s="65">
        <f>VLOOKUP($A14,'Return Data'!$B$7:$R$2292,10,0)</f>
        <v>11.2508</v>
      </c>
      <c r="I14" s="66">
        <f t="shared" si="11"/>
        <v>6</v>
      </c>
      <c r="J14" s="65">
        <f>VLOOKUP($A14,'Return Data'!$B$7:$R$2292,11,0)</f>
        <v>19.1919</v>
      </c>
      <c r="K14" s="66">
        <f t="shared" si="12"/>
        <v>6</v>
      </c>
      <c r="L14" s="65">
        <f>VLOOKUP($A14,'Return Data'!$B$7:$R$2292,12,0)</f>
        <v>27.338100000000001</v>
      </c>
      <c r="M14" s="66">
        <f t="shared" ref="M14:M15" si="16">RANK(L14,L$8:L$15,0)</f>
        <v>2</v>
      </c>
      <c r="N14" s="65">
        <f>VLOOKUP($A14,'Return Data'!$B$7:$R$2292,13,0)</f>
        <v>56.7759</v>
      </c>
      <c r="O14" s="66">
        <f t="shared" ref="O14:O15" si="17">RANK(N14,N$8:N$15,0)</f>
        <v>1</v>
      </c>
      <c r="P14" s="65">
        <f>VLOOKUP($A14,'Return Data'!$B$7:$R$2292,16,0)</f>
        <v>28.9773</v>
      </c>
      <c r="Q14" s="67">
        <f t="shared" si="9"/>
        <v>6</v>
      </c>
    </row>
    <row r="15" spans="1:18" x14ac:dyDescent="0.3">
      <c r="A15" s="63" t="s">
        <v>50</v>
      </c>
      <c r="B15" s="64">
        <f>VLOOKUP($A15,'Return Data'!$B$7:$R$2292,3,0)</f>
        <v>44477</v>
      </c>
      <c r="C15" s="65">
        <f>VLOOKUP($A15,'Return Data'!$B$7:$R$2292,4,0)</f>
        <v>178.10759999999999</v>
      </c>
      <c r="D15" s="65">
        <f>VLOOKUP($A15,'Return Data'!$B$7:$R$2292,8,0)</f>
        <v>0.14549999999999999</v>
      </c>
      <c r="E15" s="66">
        <f t="shared" si="3"/>
        <v>6</v>
      </c>
      <c r="F15" s="65">
        <f>VLOOKUP($A15,'Return Data'!$B$7:$R$2292,9,0)</f>
        <v>2.3161999999999998</v>
      </c>
      <c r="G15" s="66">
        <f t="shared" si="10"/>
        <v>4</v>
      </c>
      <c r="H15" s="65">
        <f>VLOOKUP($A15,'Return Data'!$B$7:$R$2292,10,0)</f>
        <v>13.257899999999999</v>
      </c>
      <c r="I15" s="66">
        <f t="shared" si="11"/>
        <v>4</v>
      </c>
      <c r="J15" s="65">
        <f>VLOOKUP($A15,'Return Data'!$B$7:$R$2292,11,0)</f>
        <v>21.652200000000001</v>
      </c>
      <c r="K15" s="66">
        <f t="shared" si="12"/>
        <v>3</v>
      </c>
      <c r="L15" s="65">
        <f>VLOOKUP($A15,'Return Data'!$B$7:$R$2292,12,0)</f>
        <v>25.1723</v>
      </c>
      <c r="M15" s="66">
        <f t="shared" si="16"/>
        <v>3</v>
      </c>
      <c r="N15" s="65">
        <f>VLOOKUP($A15,'Return Data'!$B$7:$R$2292,13,0)</f>
        <v>53.913600000000002</v>
      </c>
      <c r="O15" s="66">
        <f t="shared" si="17"/>
        <v>3</v>
      </c>
      <c r="P15" s="65">
        <f>VLOOKUP($A15,'Return Data'!$B$7:$R$2292,16,0)</f>
        <v>16.0579</v>
      </c>
      <c r="Q15" s="67">
        <f t="shared" si="9"/>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0.48273749999999999</v>
      </c>
      <c r="E17" s="74"/>
      <c r="F17" s="75">
        <f>AVERAGE(F8:F15)</f>
        <v>2.9378375000000001</v>
      </c>
      <c r="G17" s="74"/>
      <c r="H17" s="75">
        <f>AVERAGE(H8:H15)</f>
        <v>13.7588875</v>
      </c>
      <c r="I17" s="74"/>
      <c r="J17" s="75">
        <f>AVERAGE(J8:J15)</f>
        <v>23.514957142857138</v>
      </c>
      <c r="K17" s="74"/>
      <c r="L17" s="75">
        <f>AVERAGE(L8:L15)</f>
        <v>29.949180000000002</v>
      </c>
      <c r="M17" s="74"/>
      <c r="N17" s="75">
        <f>AVERAGE(N8:N15)</f>
        <v>54.999433333333336</v>
      </c>
      <c r="O17" s="74"/>
      <c r="P17" s="75">
        <f>AVERAGE(P8:P15)</f>
        <v>39.737712500000008</v>
      </c>
      <c r="Q17" s="76"/>
    </row>
    <row r="18" spans="1:17" ht="15" customHeight="1" x14ac:dyDescent="0.3">
      <c r="A18" s="73" t="s">
        <v>28</v>
      </c>
      <c r="B18" s="74"/>
      <c r="C18" s="74"/>
      <c r="D18" s="75">
        <f>MIN(D8:D15)</f>
        <v>-1.2069000000000001</v>
      </c>
      <c r="E18" s="74"/>
      <c r="F18" s="75">
        <f>MIN(F8:F15)</f>
        <v>0.70469999999999999</v>
      </c>
      <c r="G18" s="74"/>
      <c r="H18" s="75">
        <f>MIN(H8:H15)</f>
        <v>8.3397000000000006</v>
      </c>
      <c r="I18" s="74"/>
      <c r="J18" s="75">
        <f>MIN(J8:J15)</f>
        <v>17.7883</v>
      </c>
      <c r="K18" s="74"/>
      <c r="L18" s="75">
        <f>MIN(L8:L15)</f>
        <v>22.261700000000001</v>
      </c>
      <c r="M18" s="74"/>
      <c r="N18" s="75">
        <f>MIN(N8:N15)</f>
        <v>53.913600000000002</v>
      </c>
      <c r="O18" s="74"/>
      <c r="P18" s="75">
        <f>MIN(P8:P15)</f>
        <v>16.0579</v>
      </c>
      <c r="Q18" s="76"/>
    </row>
    <row r="19" spans="1:17" ht="15" thickBot="1" x14ac:dyDescent="0.35">
      <c r="A19" s="77" t="s">
        <v>29</v>
      </c>
      <c r="B19" s="78"/>
      <c r="C19" s="78"/>
      <c r="D19" s="79">
        <f>MAX(D8:D15)</f>
        <v>1.5004</v>
      </c>
      <c r="E19" s="78"/>
      <c r="F19" s="79">
        <f>MAX(F8:F15)</f>
        <v>5.9984999999999999</v>
      </c>
      <c r="G19" s="78"/>
      <c r="H19" s="79">
        <f>MAX(H8:H15)</f>
        <v>19.828299999999999</v>
      </c>
      <c r="I19" s="78"/>
      <c r="J19" s="79">
        <f>MAX(J8:J15)</f>
        <v>35.5381</v>
      </c>
      <c r="K19" s="78"/>
      <c r="L19" s="79">
        <f>MAX(L8:L15)</f>
        <v>52.312899999999999</v>
      </c>
      <c r="M19" s="78"/>
      <c r="N19" s="79">
        <f>MAX(N8:N15)</f>
        <v>56.7759</v>
      </c>
      <c r="O19" s="78"/>
      <c r="P19" s="79">
        <f>MAX(P8:P15)</f>
        <v>89.263999999999996</v>
      </c>
      <c r="Q19" s="80"/>
    </row>
    <row r="20" spans="1:17" x14ac:dyDescent="0.3">
      <c r="A20" s="112" t="s">
        <v>432</v>
      </c>
    </row>
    <row r="21" spans="1:17" x14ac:dyDescent="0.3">
      <c r="A21" s="14" t="s">
        <v>340</v>
      </c>
    </row>
    <row r="22" spans="1:17" x14ac:dyDescent="0.3">
      <c r="A22" s="112"/>
    </row>
  </sheetData>
  <sheetProtection algorithmName="SHA-512" hashValue="t7aN5vNu5ExFlF1QRBS2ERSPwMUsZ8IjAfBqe9TLM7Vnk6gG84Ubcc9sPdeYaUjCEPc5or9e0olOo6HKDzrpdA==" saltValue="960e7OZLh8xVXrbG/pLd1w=="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1959</v>
      </c>
      <c r="B8" s="64">
        <f>VLOOKUP($A8,'Return Data'!$B$7:$R$2292,3,0)</f>
        <v>44477</v>
      </c>
      <c r="C8" s="65">
        <f>VLOOKUP($A8,'Return Data'!$B$7:$R$2292,4,0)</f>
        <v>13.75</v>
      </c>
      <c r="D8" s="65">
        <f>VLOOKUP($A8,'Return Data'!$B$7:$R$2292,8,0)</f>
        <v>1.2518</v>
      </c>
      <c r="E8" s="66">
        <f>RANK(D8,D$8:D$16,0)</f>
        <v>2</v>
      </c>
      <c r="F8" s="65">
        <f>VLOOKUP($A8,'Return Data'!$B$7:$R$2292,9,0)</f>
        <v>5.8506999999999998</v>
      </c>
      <c r="G8" s="66">
        <f>RANK(F8,F$8:F$16,0)</f>
        <v>1</v>
      </c>
      <c r="H8" s="65">
        <f>VLOOKUP($A8,'Return Data'!$B$7:$R$2292,10,0)</f>
        <v>19.254100000000001</v>
      </c>
      <c r="I8" s="66">
        <f t="shared" ref="I8" si="0">RANK(H8,H$8:H$16,0)</f>
        <v>1</v>
      </c>
      <c r="J8" s="65">
        <f>VLOOKUP($A8,'Return Data'!$B$7:$R$2292,11,0)</f>
        <v>28.5047</v>
      </c>
      <c r="K8" s="66">
        <f t="shared" ref="K8" si="1">RANK(J8,J$8:J$16,0)</f>
        <v>2</v>
      </c>
      <c r="L8" s="65"/>
      <c r="M8" s="66"/>
      <c r="N8" s="65"/>
      <c r="O8" s="66"/>
      <c r="P8" s="65">
        <f>VLOOKUP($A8,'Return Data'!$B$7:$R$2292,16,0)</f>
        <v>37.5</v>
      </c>
      <c r="Q8" s="67">
        <f>RANK(P8,P$8:P$16,0)</f>
        <v>3</v>
      </c>
    </row>
    <row r="9" spans="1:17" x14ac:dyDescent="0.3">
      <c r="A9" s="63" t="s">
        <v>379</v>
      </c>
      <c r="B9" s="64">
        <f>VLOOKUP($A9,'Return Data'!$B$7:$R$2292,3,0)</f>
        <v>44477</v>
      </c>
      <c r="C9" s="65">
        <f>VLOOKUP($A9,'Return Data'!$B$7:$R$2292,4,0)</f>
        <v>16.739999999999998</v>
      </c>
      <c r="D9" s="65">
        <f>VLOOKUP($A9,'Return Data'!$B$7:$R$2292,8,0)</f>
        <v>-1.2388999999999999</v>
      </c>
      <c r="E9" s="66">
        <f t="shared" ref="E9:E16" si="2">RANK(D9,D$8:D$16,0)</f>
        <v>9</v>
      </c>
      <c r="F9" s="65">
        <f>VLOOKUP($A9,'Return Data'!$B$7:$R$2292,9,0)</f>
        <v>1.026</v>
      </c>
      <c r="G9" s="66">
        <f t="shared" ref="G9:G16" si="3">RANK(F9,F$8:F$16,0)</f>
        <v>7</v>
      </c>
      <c r="H9" s="65">
        <f>VLOOKUP($A9,'Return Data'!$B$7:$R$2292,10,0)</f>
        <v>12.349</v>
      </c>
      <c r="I9" s="66">
        <f t="shared" ref="I9" si="4">RANK(H9,H$8:H$16,0)</f>
        <v>6</v>
      </c>
      <c r="J9" s="65">
        <f>VLOOKUP($A9,'Return Data'!$B$7:$R$2292,11,0)</f>
        <v>20.345099999999999</v>
      </c>
      <c r="K9" s="66">
        <f t="shared" ref="K9" si="5">RANK(J9,J$8:J$16,0)</f>
        <v>4</v>
      </c>
      <c r="L9" s="65">
        <f>VLOOKUP($A9,'Return Data'!$B$7:$R$2292,12,0)</f>
        <v>20.866399999999999</v>
      </c>
      <c r="M9" s="66">
        <f t="shared" ref="M9" si="6">RANK(L9,L$8:L$16,0)</f>
        <v>5</v>
      </c>
      <c r="N9" s="65">
        <f>VLOOKUP($A9,'Return Data'!$B$7:$R$2292,13,0)</f>
        <v>51.9056</v>
      </c>
      <c r="O9" s="66">
        <f t="shared" ref="O9" si="7">RANK(N9,N$8:N$16,0)</f>
        <v>3</v>
      </c>
      <c r="P9" s="65">
        <f>VLOOKUP($A9,'Return Data'!$B$7:$R$2292,16,0)</f>
        <v>36.526299999999999</v>
      </c>
      <c r="Q9" s="67">
        <f t="shared" ref="Q9:Q16" si="8">RANK(P9,P$8:P$16,0)</f>
        <v>5</v>
      </c>
    </row>
    <row r="10" spans="1:17" x14ac:dyDescent="0.3">
      <c r="A10" s="63" t="s">
        <v>1960</v>
      </c>
      <c r="B10" s="64">
        <f>VLOOKUP($A10,'Return Data'!$B$7:$R$2292,3,0)</f>
        <v>44477</v>
      </c>
      <c r="C10" s="65">
        <f>VLOOKUP($A10,'Return Data'!$B$7:$R$2292,4,0)</f>
        <v>14.06</v>
      </c>
      <c r="D10" s="65">
        <f>VLOOKUP($A10,'Return Data'!$B$7:$R$2292,8,0)</f>
        <v>0.21379999999999999</v>
      </c>
      <c r="E10" s="66">
        <f t="shared" si="2"/>
        <v>5</v>
      </c>
      <c r="F10" s="65">
        <f>VLOOKUP($A10,'Return Data'!$B$7:$R$2292,9,0)</f>
        <v>0.57220000000000004</v>
      </c>
      <c r="G10" s="66">
        <f t="shared" si="3"/>
        <v>9</v>
      </c>
      <c r="H10" s="65">
        <f>VLOOKUP($A10,'Return Data'!$B$7:$R$2292,10,0)</f>
        <v>7.9047999999999998</v>
      </c>
      <c r="I10" s="66">
        <f t="shared" ref="I10:I16" si="9">RANK(H10,H$8:H$16,0)</f>
        <v>9</v>
      </c>
      <c r="J10" s="65">
        <f>VLOOKUP($A10,'Return Data'!$B$7:$R$2292,11,0)</f>
        <v>18.4499</v>
      </c>
      <c r="K10" s="66">
        <f t="shared" ref="K10:K16" si="10">RANK(J10,J$8:J$16,0)</f>
        <v>7</v>
      </c>
      <c r="L10" s="65">
        <f>VLOOKUP($A10,'Return Data'!$B$7:$R$2292,12,0)</f>
        <v>21.206900000000001</v>
      </c>
      <c r="M10" s="66">
        <f t="shared" ref="M10:M16" si="11">RANK(L10,L$8:L$16,0)</f>
        <v>4</v>
      </c>
      <c r="N10" s="65"/>
      <c r="O10" s="66"/>
      <c r="P10" s="65">
        <f>VLOOKUP($A10,'Return Data'!$B$7:$R$2292,16,0)</f>
        <v>40.6</v>
      </c>
      <c r="Q10" s="67">
        <f t="shared" si="8"/>
        <v>2</v>
      </c>
    </row>
    <row r="11" spans="1:17" x14ac:dyDescent="0.3">
      <c r="A11" s="63" t="s">
        <v>1963</v>
      </c>
      <c r="B11" s="64">
        <f>VLOOKUP($A11,'Return Data'!$B$7:$R$2292,3,0)</f>
        <v>44477</v>
      </c>
      <c r="C11" s="65">
        <f>VLOOKUP($A11,'Return Data'!$B$7:$R$2292,4,0)</f>
        <v>13.4</v>
      </c>
      <c r="D11" s="65">
        <f>VLOOKUP($A11,'Return Data'!$B$7:$R$2292,8,0)</f>
        <v>1.4382999999999999</v>
      </c>
      <c r="E11" s="66">
        <f t="shared" si="2"/>
        <v>1</v>
      </c>
      <c r="F11" s="65">
        <f>VLOOKUP($A11,'Return Data'!$B$7:$R$2292,9,0)</f>
        <v>5.7615999999999996</v>
      </c>
      <c r="G11" s="66">
        <f t="shared" ref="G11" si="12">RANK(F11,F$8:F$16,0)</f>
        <v>2</v>
      </c>
      <c r="H11" s="65">
        <f>VLOOKUP($A11,'Return Data'!$B$7:$R$2292,10,0)</f>
        <v>17.338000000000001</v>
      </c>
      <c r="I11" s="66">
        <f t="shared" si="9"/>
        <v>2</v>
      </c>
      <c r="J11" s="65"/>
      <c r="K11" s="66"/>
      <c r="L11" s="65"/>
      <c r="M11" s="66"/>
      <c r="N11" s="65"/>
      <c r="O11" s="66"/>
      <c r="P11" s="65">
        <f>VLOOKUP($A11,'Return Data'!$B$7:$R$2292,16,0)</f>
        <v>34</v>
      </c>
      <c r="Q11" s="67">
        <f t="shared" si="8"/>
        <v>6</v>
      </c>
    </row>
    <row r="12" spans="1:17" x14ac:dyDescent="0.3">
      <c r="A12" s="63" t="s">
        <v>1965</v>
      </c>
      <c r="B12" s="64">
        <f>VLOOKUP($A12,'Return Data'!$B$7:$R$2292,3,0)</f>
        <v>44477</v>
      </c>
      <c r="C12" s="65">
        <f>VLOOKUP($A12,'Return Data'!$B$7:$R$2292,4,0)</f>
        <v>12.523</v>
      </c>
      <c r="D12" s="65">
        <f>VLOOKUP($A12,'Return Data'!$B$7:$R$2292,8,0)</f>
        <v>-6.3799999999999996E-2</v>
      </c>
      <c r="E12" s="66">
        <f t="shared" si="2"/>
        <v>8</v>
      </c>
      <c r="F12" s="65">
        <f>VLOOKUP($A12,'Return Data'!$B$7:$R$2292,9,0)</f>
        <v>0.91869999999999996</v>
      </c>
      <c r="G12" s="66">
        <f t="shared" si="3"/>
        <v>8</v>
      </c>
      <c r="H12" s="65">
        <f>VLOOKUP($A12,'Return Data'!$B$7:$R$2292,10,0)</f>
        <v>8.8956999999999997</v>
      </c>
      <c r="I12" s="66">
        <f t="shared" si="9"/>
        <v>8</v>
      </c>
      <c r="J12" s="65">
        <f>VLOOKUP($A12,'Return Data'!$B$7:$R$2292,11,0)</f>
        <v>16.7972</v>
      </c>
      <c r="K12" s="66">
        <f t="shared" si="10"/>
        <v>8</v>
      </c>
      <c r="L12" s="65"/>
      <c r="M12" s="66"/>
      <c r="N12" s="65"/>
      <c r="O12" s="66"/>
      <c r="P12" s="65">
        <f>VLOOKUP($A12,'Return Data'!$B$7:$R$2292,16,0)</f>
        <v>25.23</v>
      </c>
      <c r="Q12" s="67">
        <f t="shared" si="8"/>
        <v>8</v>
      </c>
    </row>
    <row r="13" spans="1:17" x14ac:dyDescent="0.3">
      <c r="A13" s="63" t="s">
        <v>1966</v>
      </c>
      <c r="B13" s="64">
        <f>VLOOKUP($A13,'Return Data'!$B$7:$R$2292,3,0)</f>
        <v>44477</v>
      </c>
      <c r="C13" s="65">
        <f>VLOOKUP($A13,'Return Data'!$B$7:$R$2292,4,0)</f>
        <v>30.49</v>
      </c>
      <c r="D13" s="65">
        <f>VLOOKUP($A13,'Return Data'!$B$7:$R$2292,8,0)</f>
        <v>-3.2800000000000003E-2</v>
      </c>
      <c r="E13" s="66">
        <f t="shared" si="2"/>
        <v>7</v>
      </c>
      <c r="F13" s="65">
        <f>VLOOKUP($A13,'Return Data'!$B$7:$R$2292,9,0)</f>
        <v>2.1269</v>
      </c>
      <c r="G13" s="66">
        <f t="shared" si="3"/>
        <v>6</v>
      </c>
      <c r="H13" s="65">
        <f>VLOOKUP($A13,'Return Data'!$B$7:$R$2292,10,0)</f>
        <v>13.5061</v>
      </c>
      <c r="I13" s="66">
        <f t="shared" si="9"/>
        <v>4</v>
      </c>
      <c r="J13" s="65">
        <f>VLOOKUP($A13,'Return Data'!$B$7:$R$2292,11,0)</f>
        <v>19.3627</v>
      </c>
      <c r="K13" s="66">
        <f t="shared" si="10"/>
        <v>5</v>
      </c>
      <c r="L13" s="65"/>
      <c r="M13" s="66"/>
      <c r="N13" s="65"/>
      <c r="O13" s="66"/>
      <c r="P13" s="65">
        <f>VLOOKUP($A13,'Return Data'!$B$7:$R$2292,16,0)</f>
        <v>36.695799999999998</v>
      </c>
      <c r="Q13" s="67">
        <f t="shared" si="8"/>
        <v>4</v>
      </c>
    </row>
    <row r="14" spans="1:17" x14ac:dyDescent="0.3">
      <c r="A14" s="63" t="s">
        <v>1968</v>
      </c>
      <c r="B14" s="64">
        <f>VLOOKUP($A14,'Return Data'!$B$7:$R$2292,3,0)</f>
        <v>44477</v>
      </c>
      <c r="C14" s="65">
        <f>VLOOKUP($A14,'Return Data'!$B$7:$R$2292,4,0)</f>
        <v>18.7087</v>
      </c>
      <c r="D14" s="65">
        <f>VLOOKUP($A14,'Return Data'!$B$7:$R$2292,8,0)</f>
        <v>1.1056999999999999</v>
      </c>
      <c r="E14" s="66">
        <f t="shared" si="2"/>
        <v>3</v>
      </c>
      <c r="F14" s="65">
        <f>VLOOKUP($A14,'Return Data'!$B$7:$R$2292,9,0)</f>
        <v>3.8818000000000001</v>
      </c>
      <c r="G14" s="66">
        <f t="shared" si="3"/>
        <v>3</v>
      </c>
      <c r="H14" s="65">
        <f>VLOOKUP($A14,'Return Data'!$B$7:$R$2292,10,0)</f>
        <v>17.2041</v>
      </c>
      <c r="I14" s="66">
        <f t="shared" si="9"/>
        <v>3</v>
      </c>
      <c r="J14" s="65">
        <f>VLOOKUP($A14,'Return Data'!$B$7:$R$2292,11,0)</f>
        <v>34.733600000000003</v>
      </c>
      <c r="K14" s="66">
        <f t="shared" si="10"/>
        <v>1</v>
      </c>
      <c r="L14" s="65">
        <f>VLOOKUP($A14,'Return Data'!$B$7:$R$2292,12,0)</f>
        <v>50.874200000000002</v>
      </c>
      <c r="M14" s="66">
        <f t="shared" si="11"/>
        <v>1</v>
      </c>
      <c r="N14" s="65"/>
      <c r="O14" s="66"/>
      <c r="P14" s="65">
        <f>VLOOKUP($A14,'Return Data'!$B$7:$R$2292,16,0)</f>
        <v>87.087000000000003</v>
      </c>
      <c r="Q14" s="67">
        <f t="shared" si="8"/>
        <v>1</v>
      </c>
    </row>
    <row r="15" spans="1:17" x14ac:dyDescent="0.3">
      <c r="A15" s="63" t="s">
        <v>51</v>
      </c>
      <c r="B15" s="64">
        <f>VLOOKUP($A15,'Return Data'!$B$7:$R$2292,3,0)</f>
        <v>44477</v>
      </c>
      <c r="C15" s="65">
        <f>VLOOKUP($A15,'Return Data'!$B$7:$R$2292,4,0)</f>
        <v>17.45</v>
      </c>
      <c r="D15" s="65">
        <f>VLOOKUP($A15,'Return Data'!$B$7:$R$2292,8,0)</f>
        <v>0.69240000000000002</v>
      </c>
      <c r="E15" s="66">
        <f t="shared" si="2"/>
        <v>4</v>
      </c>
      <c r="F15" s="65">
        <f>VLOOKUP($A15,'Return Data'!$B$7:$R$2292,9,0)</f>
        <v>2.286</v>
      </c>
      <c r="G15" s="66">
        <f t="shared" si="3"/>
        <v>4</v>
      </c>
      <c r="H15" s="65">
        <f>VLOOKUP($A15,'Return Data'!$B$7:$R$2292,10,0)</f>
        <v>11.075699999999999</v>
      </c>
      <c r="I15" s="66">
        <f t="shared" si="9"/>
        <v>7</v>
      </c>
      <c r="J15" s="65">
        <f>VLOOKUP($A15,'Return Data'!$B$7:$R$2292,11,0)</f>
        <v>18.7075</v>
      </c>
      <c r="K15" s="66">
        <f t="shared" si="10"/>
        <v>6</v>
      </c>
      <c r="L15" s="65">
        <f>VLOOKUP($A15,'Return Data'!$B$7:$R$2292,12,0)</f>
        <v>26.6328</v>
      </c>
      <c r="M15" s="66">
        <f t="shared" si="11"/>
        <v>2</v>
      </c>
      <c r="N15" s="65">
        <f>VLOOKUP($A15,'Return Data'!$B$7:$R$2292,13,0)</f>
        <v>55.525799999999997</v>
      </c>
      <c r="O15" s="66">
        <f t="shared" ref="O15:O16" si="13">RANK(N15,N$8:N$16,0)</f>
        <v>1</v>
      </c>
      <c r="P15" s="65">
        <f>VLOOKUP($A15,'Return Data'!$B$7:$R$2292,16,0)</f>
        <v>28.162199999999999</v>
      </c>
      <c r="Q15" s="67">
        <f t="shared" si="8"/>
        <v>7</v>
      </c>
    </row>
    <row r="16" spans="1:17" x14ac:dyDescent="0.3">
      <c r="A16" s="63" t="s">
        <v>52</v>
      </c>
      <c r="B16" s="64">
        <f>VLOOKUP($A16,'Return Data'!$B$7:$R$2292,3,0)</f>
        <v>44477</v>
      </c>
      <c r="C16" s="65">
        <f>VLOOKUP($A16,'Return Data'!$B$7:$R$2292,4,0)</f>
        <v>734.92951434576003</v>
      </c>
      <c r="D16" s="65">
        <f>VLOOKUP($A16,'Return Data'!$B$7:$R$2292,8,0)</f>
        <v>0.11600000000000001</v>
      </c>
      <c r="E16" s="66">
        <f t="shared" si="2"/>
        <v>6</v>
      </c>
      <c r="F16" s="65">
        <f>VLOOKUP($A16,'Return Data'!$B$7:$R$2292,9,0)</f>
        <v>2.2534000000000001</v>
      </c>
      <c r="G16" s="66">
        <f t="shared" si="3"/>
        <v>5</v>
      </c>
      <c r="H16" s="65">
        <f>VLOOKUP($A16,'Return Data'!$B$7:$R$2292,10,0)</f>
        <v>13.0403</v>
      </c>
      <c r="I16" s="66">
        <f t="shared" si="9"/>
        <v>5</v>
      </c>
      <c r="J16" s="65">
        <f>VLOOKUP($A16,'Return Data'!$B$7:$R$2292,11,0)</f>
        <v>21.174499999999998</v>
      </c>
      <c r="K16" s="66">
        <f t="shared" si="10"/>
        <v>3</v>
      </c>
      <c r="L16" s="65">
        <f>VLOOKUP($A16,'Return Data'!$B$7:$R$2292,12,0)</f>
        <v>24.425000000000001</v>
      </c>
      <c r="M16" s="66">
        <f t="shared" si="11"/>
        <v>3</v>
      </c>
      <c r="N16" s="65">
        <f>VLOOKUP($A16,'Return Data'!$B$7:$R$2292,13,0)</f>
        <v>52.696599999999997</v>
      </c>
      <c r="O16" s="66">
        <f t="shared" si="13"/>
        <v>2</v>
      </c>
      <c r="P16" s="65">
        <f>VLOOKUP($A16,'Return Data'!$B$7:$R$2292,16,0)</f>
        <v>14.9778</v>
      </c>
      <c r="Q16" s="67">
        <f t="shared" si="8"/>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0.38694444444444448</v>
      </c>
      <c r="E18" s="74"/>
      <c r="F18" s="75">
        <f>AVERAGE(F8:F16)</f>
        <v>2.7419222222222226</v>
      </c>
      <c r="G18" s="74"/>
      <c r="H18" s="75">
        <f>AVERAGE(H8:H16)</f>
        <v>13.396422222222222</v>
      </c>
      <c r="I18" s="74"/>
      <c r="J18" s="75">
        <f>AVERAGE(J8:J16)</f>
        <v>22.259400000000003</v>
      </c>
      <c r="K18" s="74"/>
      <c r="L18" s="75">
        <f>AVERAGE(L8:L16)</f>
        <v>28.80106</v>
      </c>
      <c r="M18" s="74"/>
      <c r="N18" s="75">
        <f>AVERAGE(N8:N16)</f>
        <v>53.375999999999998</v>
      </c>
      <c r="O18" s="74"/>
      <c r="P18" s="75">
        <f>AVERAGE(P8:P16)</f>
        <v>37.864344444444441</v>
      </c>
      <c r="Q18" s="76"/>
    </row>
    <row r="19" spans="1:17" x14ac:dyDescent="0.3">
      <c r="A19" s="73" t="s">
        <v>28</v>
      </c>
      <c r="B19" s="74"/>
      <c r="C19" s="74"/>
      <c r="D19" s="75">
        <f>MIN(D8:D16)</f>
        <v>-1.2388999999999999</v>
      </c>
      <c r="E19" s="74"/>
      <c r="F19" s="75">
        <f>MIN(F8:F16)</f>
        <v>0.57220000000000004</v>
      </c>
      <c r="G19" s="74"/>
      <c r="H19" s="75">
        <f>MIN(H8:H16)</f>
        <v>7.9047999999999998</v>
      </c>
      <c r="I19" s="74"/>
      <c r="J19" s="75">
        <f>MIN(J8:J16)</f>
        <v>16.7972</v>
      </c>
      <c r="K19" s="74"/>
      <c r="L19" s="75">
        <f>MIN(L8:L16)</f>
        <v>20.866399999999999</v>
      </c>
      <c r="M19" s="74"/>
      <c r="N19" s="75">
        <f>MIN(N8:N16)</f>
        <v>51.9056</v>
      </c>
      <c r="O19" s="74"/>
      <c r="P19" s="75">
        <f>MIN(P8:P16)</f>
        <v>14.9778</v>
      </c>
      <c r="Q19" s="76"/>
    </row>
    <row r="20" spans="1:17" ht="15" thickBot="1" x14ac:dyDescent="0.35">
      <c r="A20" s="77" t="s">
        <v>29</v>
      </c>
      <c r="B20" s="78"/>
      <c r="C20" s="78"/>
      <c r="D20" s="79">
        <f>MAX(D8:D16)</f>
        <v>1.4382999999999999</v>
      </c>
      <c r="E20" s="78"/>
      <c r="F20" s="79">
        <f>MAX(F8:F16)</f>
        <v>5.8506999999999998</v>
      </c>
      <c r="G20" s="78"/>
      <c r="H20" s="79">
        <f>MAX(H8:H16)</f>
        <v>19.254100000000001</v>
      </c>
      <c r="I20" s="78"/>
      <c r="J20" s="79">
        <f>MAX(J8:J16)</f>
        <v>34.733600000000003</v>
      </c>
      <c r="K20" s="78"/>
      <c r="L20" s="79">
        <f>MAX(L8:L16)</f>
        <v>50.874200000000002</v>
      </c>
      <c r="M20" s="78"/>
      <c r="N20" s="79">
        <f>MAX(N8:N16)</f>
        <v>55.525799999999997</v>
      </c>
      <c r="O20" s="78"/>
      <c r="P20" s="79">
        <f>MAX(P8:P16)</f>
        <v>87.087000000000003</v>
      </c>
      <c r="Q20" s="80"/>
    </row>
    <row r="21" spans="1:17" x14ac:dyDescent="0.3">
      <c r="A21" s="112" t="s">
        <v>432</v>
      </c>
    </row>
    <row r="22" spans="1:17" x14ac:dyDescent="0.3">
      <c r="A22" s="14" t="s">
        <v>340</v>
      </c>
    </row>
  </sheetData>
  <sheetProtection algorithmName="SHA-512" hashValue="lbGGdjYFZVxg0oZppPZSyOhz0QrwJNoHu5/r0iIlS7q/DrAOOVDDvrbmoPhTyfP0WpCG9PvZ5WePSGxF3wqokA==" saltValue="EqnBXOLRfT0g921hqDIJUg=="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1384</v>
      </c>
      <c r="B8" s="64">
        <f>VLOOKUP($A8,'Return Data'!$B$7:$R$2292,3,0)</f>
        <v>44477</v>
      </c>
      <c r="C8" s="65">
        <f>VLOOKUP($A8,'Return Data'!$B$7:$R$2292,4,0)</f>
        <v>39.723199999999999</v>
      </c>
      <c r="D8" s="65">
        <f>VLOOKUP($A8,'Return Data'!$B$7:$R$2292,9,0)</f>
        <v>1.7453000000000001</v>
      </c>
      <c r="E8" s="66">
        <f t="shared" ref="E8:E33" si="0">RANK(D8,D$8:D$33,0)</f>
        <v>12</v>
      </c>
      <c r="F8" s="65">
        <f>VLOOKUP($A8,'Return Data'!$B$7:$R$2292,10,0)</f>
        <v>6.1318000000000001</v>
      </c>
      <c r="G8" s="66">
        <f t="shared" ref="G8:G33" si="1">RANK(F8,F$8:F$33,0)</f>
        <v>9</v>
      </c>
      <c r="H8" s="65">
        <f>VLOOKUP($A8,'Return Data'!$B$7:$R$2292,11,0)</f>
        <v>6.0305999999999997</v>
      </c>
      <c r="I8" s="66">
        <f t="shared" ref="I8:I33" si="2">RANK(H8,H$8:H$33,0)</f>
        <v>7</v>
      </c>
      <c r="J8" s="65">
        <f>VLOOKUP($A8,'Return Data'!$B$7:$R$2292,12,0)</f>
        <v>4.5837000000000003</v>
      </c>
      <c r="K8" s="66">
        <f t="shared" ref="K8:K33" si="3">RANK(J8,J$8:J$33,0)</f>
        <v>7</v>
      </c>
      <c r="L8" s="65">
        <f>VLOOKUP($A8,'Return Data'!$B$7:$R$2292,13,0)</f>
        <v>6.0843999999999996</v>
      </c>
      <c r="M8" s="66">
        <f t="shared" ref="M8:M33" si="4">RANK(L8,L$8:L$33,0)</f>
        <v>7</v>
      </c>
      <c r="N8" s="65">
        <f>VLOOKUP($A8,'Return Data'!$B$7:$R$2292,17,0)</f>
        <v>8.4213000000000005</v>
      </c>
      <c r="O8" s="66">
        <f t="shared" ref="O8:O24" si="5">RANK(N8,N$8:N$33,0)</f>
        <v>6</v>
      </c>
      <c r="P8" s="65">
        <f>VLOOKUP($A8,'Return Data'!$B$7:$R$2292,14,0)</f>
        <v>9.1191999999999993</v>
      </c>
      <c r="Q8" s="66">
        <f t="shared" ref="Q8:Q24" si="6">RANK(P8,P$8:P$33,0)</f>
        <v>4</v>
      </c>
      <c r="R8" s="65">
        <f>VLOOKUP($A8,'Return Data'!$B$7:$R$2292,16,0)</f>
        <v>9.3021999999999991</v>
      </c>
      <c r="S8" s="67">
        <f t="shared" ref="S8:S33" si="7">RANK(R8,R$8:R$33,0)</f>
        <v>1</v>
      </c>
    </row>
    <row r="9" spans="1:19" x14ac:dyDescent="0.3">
      <c r="A9" s="82" t="s">
        <v>1385</v>
      </c>
      <c r="B9" s="64">
        <f>VLOOKUP($A9,'Return Data'!$B$7:$R$2292,3,0)</f>
        <v>44477</v>
      </c>
      <c r="C9" s="65">
        <f>VLOOKUP($A9,'Return Data'!$B$7:$R$2292,4,0)</f>
        <v>26.172599999999999</v>
      </c>
      <c r="D9" s="65">
        <f>VLOOKUP($A9,'Return Data'!$B$7:$R$2292,9,0)</f>
        <v>2.1280999999999999</v>
      </c>
      <c r="E9" s="66">
        <f t="shared" si="0"/>
        <v>8</v>
      </c>
      <c r="F9" s="65">
        <f>VLOOKUP($A9,'Return Data'!$B$7:$R$2292,10,0)</f>
        <v>5.8295000000000003</v>
      </c>
      <c r="G9" s="66">
        <f t="shared" si="1"/>
        <v>11</v>
      </c>
      <c r="H9" s="65">
        <f>VLOOKUP($A9,'Return Data'!$B$7:$R$2292,11,0)</f>
        <v>5.6033999999999997</v>
      </c>
      <c r="I9" s="66">
        <f t="shared" si="2"/>
        <v>11</v>
      </c>
      <c r="J9" s="65">
        <f>VLOOKUP($A9,'Return Data'!$B$7:$R$2292,12,0)</f>
        <v>4.1410999999999998</v>
      </c>
      <c r="K9" s="66">
        <f t="shared" si="3"/>
        <v>11</v>
      </c>
      <c r="L9" s="65">
        <f>VLOOKUP($A9,'Return Data'!$B$7:$R$2292,13,0)</f>
        <v>5.5415000000000001</v>
      </c>
      <c r="M9" s="66">
        <f t="shared" si="4"/>
        <v>10</v>
      </c>
      <c r="N9" s="65">
        <f>VLOOKUP($A9,'Return Data'!$B$7:$R$2292,17,0)</f>
        <v>8.2047000000000008</v>
      </c>
      <c r="O9" s="66">
        <f t="shared" si="5"/>
        <v>8</v>
      </c>
      <c r="P9" s="65">
        <f>VLOOKUP($A9,'Return Data'!$B$7:$R$2292,14,0)</f>
        <v>9.0603999999999996</v>
      </c>
      <c r="Q9" s="66">
        <f t="shared" si="6"/>
        <v>5</v>
      </c>
      <c r="R9" s="65">
        <f>VLOOKUP($A9,'Return Data'!$B$7:$R$2292,16,0)</f>
        <v>8.7652999999999999</v>
      </c>
      <c r="S9" s="67">
        <f t="shared" si="7"/>
        <v>3</v>
      </c>
    </row>
    <row r="10" spans="1:19" x14ac:dyDescent="0.3">
      <c r="A10" s="82" t="s">
        <v>1388</v>
      </c>
      <c r="B10" s="64">
        <f>VLOOKUP($A10,'Return Data'!$B$7:$R$2292,3,0)</f>
        <v>44477</v>
      </c>
      <c r="C10" s="65">
        <f>VLOOKUP($A10,'Return Data'!$B$7:$R$2292,4,0)</f>
        <v>24.788599999999999</v>
      </c>
      <c r="D10" s="65">
        <f>VLOOKUP($A10,'Return Data'!$B$7:$R$2292,9,0)</f>
        <v>1.5086999999999999</v>
      </c>
      <c r="E10" s="66">
        <f t="shared" si="0"/>
        <v>13</v>
      </c>
      <c r="F10" s="65">
        <f>VLOOKUP($A10,'Return Data'!$B$7:$R$2292,10,0)</f>
        <v>5.1375999999999999</v>
      </c>
      <c r="G10" s="66">
        <f t="shared" si="1"/>
        <v>19</v>
      </c>
      <c r="H10" s="65">
        <f>VLOOKUP($A10,'Return Data'!$B$7:$R$2292,11,0)</f>
        <v>5.1216999999999997</v>
      </c>
      <c r="I10" s="66">
        <f t="shared" si="2"/>
        <v>18</v>
      </c>
      <c r="J10" s="65">
        <f>VLOOKUP($A10,'Return Data'!$B$7:$R$2292,12,0)</f>
        <v>4.4576000000000002</v>
      </c>
      <c r="K10" s="66">
        <f t="shared" si="3"/>
        <v>8</v>
      </c>
      <c r="L10" s="65">
        <f>VLOOKUP($A10,'Return Data'!$B$7:$R$2292,13,0)</f>
        <v>5.2416</v>
      </c>
      <c r="M10" s="66">
        <f t="shared" si="4"/>
        <v>13</v>
      </c>
      <c r="N10" s="65">
        <f>VLOOKUP($A10,'Return Data'!$B$7:$R$2292,17,0)</f>
        <v>6.9974999999999996</v>
      </c>
      <c r="O10" s="66">
        <f t="shared" si="5"/>
        <v>20</v>
      </c>
      <c r="P10" s="65">
        <f>VLOOKUP($A10,'Return Data'!$B$7:$R$2292,14,0)</f>
        <v>7.9588000000000001</v>
      </c>
      <c r="Q10" s="66">
        <f t="shared" si="6"/>
        <v>15</v>
      </c>
      <c r="R10" s="65">
        <f>VLOOKUP($A10,'Return Data'!$B$7:$R$2292,16,0)</f>
        <v>8.6335999999999995</v>
      </c>
      <c r="S10" s="67">
        <f t="shared" si="7"/>
        <v>7</v>
      </c>
    </row>
    <row r="11" spans="1:19" x14ac:dyDescent="0.3">
      <c r="A11" s="82" t="s">
        <v>1390</v>
      </c>
      <c r="B11" s="64">
        <f>VLOOKUP($A11,'Return Data'!$B$7:$R$2292,3,0)</f>
        <v>44477</v>
      </c>
      <c r="C11" s="65">
        <f>VLOOKUP($A11,'Return Data'!$B$7:$R$2292,4,0)</f>
        <v>26.5443</v>
      </c>
      <c r="D11" s="65">
        <f>VLOOKUP($A11,'Return Data'!$B$7:$R$2292,9,0)</f>
        <v>0.94040000000000001</v>
      </c>
      <c r="E11" s="66">
        <f t="shared" si="0"/>
        <v>15</v>
      </c>
      <c r="F11" s="65">
        <f>VLOOKUP($A11,'Return Data'!$B$7:$R$2292,10,0)</f>
        <v>5.2657999999999996</v>
      </c>
      <c r="G11" s="66">
        <f t="shared" si="1"/>
        <v>15</v>
      </c>
      <c r="H11" s="65">
        <f>VLOOKUP($A11,'Return Data'!$B$7:$R$2292,11,0)</f>
        <v>5.4427000000000003</v>
      </c>
      <c r="I11" s="66">
        <f t="shared" si="2"/>
        <v>12</v>
      </c>
      <c r="J11" s="65">
        <f>VLOOKUP($A11,'Return Data'!$B$7:$R$2292,12,0)</f>
        <v>3.9243000000000001</v>
      </c>
      <c r="K11" s="66">
        <f t="shared" si="3"/>
        <v>12</v>
      </c>
      <c r="L11" s="65">
        <f>VLOOKUP($A11,'Return Data'!$B$7:$R$2292,13,0)</f>
        <v>5.5401999999999996</v>
      </c>
      <c r="M11" s="66">
        <f t="shared" si="4"/>
        <v>11</v>
      </c>
      <c r="N11" s="65">
        <f>VLOOKUP($A11,'Return Data'!$B$7:$R$2292,17,0)</f>
        <v>8.1470000000000002</v>
      </c>
      <c r="O11" s="66">
        <f t="shared" si="5"/>
        <v>9</v>
      </c>
      <c r="P11" s="65">
        <f>VLOOKUP($A11,'Return Data'!$B$7:$R$2292,14,0)</f>
        <v>8.2014999999999993</v>
      </c>
      <c r="Q11" s="66">
        <f t="shared" si="6"/>
        <v>13</v>
      </c>
      <c r="R11" s="65">
        <f>VLOOKUP($A11,'Return Data'!$B$7:$R$2292,16,0)</f>
        <v>8.3379999999999992</v>
      </c>
      <c r="S11" s="67">
        <f t="shared" si="7"/>
        <v>14</v>
      </c>
    </row>
    <row r="12" spans="1:19" x14ac:dyDescent="0.3">
      <c r="A12" s="82" t="s">
        <v>1391</v>
      </c>
      <c r="B12" s="64">
        <f>VLOOKUP($A12,'Return Data'!$B$7:$R$2292,3,0)</f>
        <v>44477</v>
      </c>
      <c r="C12" s="65">
        <f>VLOOKUP($A12,'Return Data'!$B$7:$R$2292,4,0)</f>
        <v>18.605499999999999</v>
      </c>
      <c r="D12" s="65">
        <f>VLOOKUP($A12,'Return Data'!$B$7:$R$2292,9,0)</f>
        <v>0.64119999999999999</v>
      </c>
      <c r="E12" s="66">
        <f t="shared" si="0"/>
        <v>17</v>
      </c>
      <c r="F12" s="65">
        <f>VLOOKUP($A12,'Return Data'!$B$7:$R$2292,10,0)</f>
        <v>2.5992000000000002</v>
      </c>
      <c r="G12" s="66">
        <f t="shared" si="1"/>
        <v>26</v>
      </c>
      <c r="H12" s="65">
        <f>VLOOKUP($A12,'Return Data'!$B$7:$R$2292,11,0)</f>
        <v>3.7984</v>
      </c>
      <c r="I12" s="66">
        <f t="shared" si="2"/>
        <v>26</v>
      </c>
      <c r="J12" s="65">
        <f>VLOOKUP($A12,'Return Data'!$B$7:$R$2292,12,0)</f>
        <v>3.6103000000000001</v>
      </c>
      <c r="K12" s="66">
        <f t="shared" si="3"/>
        <v>18</v>
      </c>
      <c r="L12" s="65">
        <f>VLOOKUP($A12,'Return Data'!$B$7:$R$2292,13,0)</f>
        <v>4.3136999999999999</v>
      </c>
      <c r="M12" s="66">
        <f t="shared" si="4"/>
        <v>26</v>
      </c>
      <c r="N12" s="65">
        <f>VLOOKUP($A12,'Return Data'!$B$7:$R$2292,17,0)</f>
        <v>2.3111000000000002</v>
      </c>
      <c r="O12" s="66">
        <f t="shared" si="5"/>
        <v>25</v>
      </c>
      <c r="P12" s="65">
        <f>VLOOKUP($A12,'Return Data'!$B$7:$R$2292,14,0)</f>
        <v>-3.1371000000000002</v>
      </c>
      <c r="Q12" s="66">
        <f t="shared" si="6"/>
        <v>24</v>
      </c>
      <c r="R12" s="65">
        <f>VLOOKUP($A12,'Return Data'!$B$7:$R$2292,16,0)</f>
        <v>4.6009000000000002</v>
      </c>
      <c r="S12" s="67">
        <f t="shared" si="7"/>
        <v>26</v>
      </c>
    </row>
    <row r="13" spans="1:19" x14ac:dyDescent="0.3">
      <c r="A13" s="82" t="s">
        <v>1393</v>
      </c>
      <c r="B13" s="64">
        <f>VLOOKUP($A13,'Return Data'!$B$7:$R$2292,3,0)</f>
        <v>44477</v>
      </c>
      <c r="C13" s="65">
        <f>VLOOKUP($A13,'Return Data'!$B$7:$R$2292,4,0)</f>
        <v>22.073</v>
      </c>
      <c r="D13" s="65">
        <f>VLOOKUP($A13,'Return Data'!$B$7:$R$2292,9,0)</f>
        <v>-0.23150000000000001</v>
      </c>
      <c r="E13" s="66">
        <f t="shared" si="0"/>
        <v>23</v>
      </c>
      <c r="F13" s="65">
        <f>VLOOKUP($A13,'Return Data'!$B$7:$R$2292,10,0)</f>
        <v>4.2583000000000002</v>
      </c>
      <c r="G13" s="66">
        <f t="shared" si="1"/>
        <v>25</v>
      </c>
      <c r="H13" s="65">
        <f>VLOOKUP($A13,'Return Data'!$B$7:$R$2292,11,0)</f>
        <v>4.3365</v>
      </c>
      <c r="I13" s="66">
        <f t="shared" si="2"/>
        <v>25</v>
      </c>
      <c r="J13" s="65">
        <f>VLOOKUP($A13,'Return Data'!$B$7:$R$2292,12,0)</f>
        <v>3.3534999999999999</v>
      </c>
      <c r="K13" s="66">
        <f t="shared" si="3"/>
        <v>21</v>
      </c>
      <c r="L13" s="65">
        <f>VLOOKUP($A13,'Return Data'!$B$7:$R$2292,13,0)</f>
        <v>4.6223000000000001</v>
      </c>
      <c r="M13" s="66">
        <f t="shared" si="4"/>
        <v>23</v>
      </c>
      <c r="N13" s="65">
        <f>VLOOKUP($A13,'Return Data'!$B$7:$R$2292,17,0)</f>
        <v>7.0381</v>
      </c>
      <c r="O13" s="66">
        <f t="shared" si="5"/>
        <v>19</v>
      </c>
      <c r="P13" s="65">
        <f>VLOOKUP($A13,'Return Data'!$B$7:$R$2292,14,0)</f>
        <v>8.0233000000000008</v>
      </c>
      <c r="Q13" s="66">
        <f t="shared" si="6"/>
        <v>14</v>
      </c>
      <c r="R13" s="65">
        <f>VLOOKUP($A13,'Return Data'!$B$7:$R$2292,16,0)</f>
        <v>7.7241</v>
      </c>
      <c r="S13" s="67">
        <f t="shared" si="7"/>
        <v>22</v>
      </c>
    </row>
    <row r="14" spans="1:19" x14ac:dyDescent="0.3">
      <c r="A14" s="82" t="s">
        <v>1395</v>
      </c>
      <c r="B14" s="64">
        <f>VLOOKUP($A14,'Return Data'!$B$7:$R$2292,3,0)</f>
        <v>44477</v>
      </c>
      <c r="C14" s="65">
        <f>VLOOKUP($A14,'Return Data'!$B$7:$R$2292,4,0)</f>
        <v>39.879899999999999</v>
      </c>
      <c r="D14" s="65">
        <f>VLOOKUP($A14,'Return Data'!$B$7:$R$2292,9,0)</f>
        <v>-0.34770000000000001</v>
      </c>
      <c r="E14" s="66">
        <f t="shared" si="0"/>
        <v>24</v>
      </c>
      <c r="F14" s="65">
        <f>VLOOKUP($A14,'Return Data'!$B$7:$R$2292,10,0)</f>
        <v>4.6551</v>
      </c>
      <c r="G14" s="66">
        <f t="shared" si="1"/>
        <v>24</v>
      </c>
      <c r="H14" s="65">
        <f>VLOOKUP($A14,'Return Data'!$B$7:$R$2292,11,0)</f>
        <v>5.0473999999999997</v>
      </c>
      <c r="I14" s="66">
        <f t="shared" si="2"/>
        <v>21</v>
      </c>
      <c r="J14" s="65">
        <f>VLOOKUP($A14,'Return Data'!$B$7:$R$2292,12,0)</f>
        <v>3.4161999999999999</v>
      </c>
      <c r="K14" s="66">
        <f t="shared" si="3"/>
        <v>20</v>
      </c>
      <c r="L14" s="65">
        <f>VLOOKUP($A14,'Return Data'!$B$7:$R$2292,13,0)</f>
        <v>4.8350999999999997</v>
      </c>
      <c r="M14" s="66">
        <f t="shared" si="4"/>
        <v>19</v>
      </c>
      <c r="N14" s="65">
        <f>VLOOKUP($A14,'Return Data'!$B$7:$R$2292,17,0)</f>
        <v>7.4200999999999997</v>
      </c>
      <c r="O14" s="66">
        <f t="shared" si="5"/>
        <v>14</v>
      </c>
      <c r="P14" s="65">
        <f>VLOOKUP($A14,'Return Data'!$B$7:$R$2292,14,0)</f>
        <v>8.4869000000000003</v>
      </c>
      <c r="Q14" s="66">
        <f t="shared" si="6"/>
        <v>10</v>
      </c>
      <c r="R14" s="65">
        <f>VLOOKUP($A14,'Return Data'!$B$7:$R$2292,16,0)</f>
        <v>8.4571000000000005</v>
      </c>
      <c r="S14" s="67">
        <f t="shared" si="7"/>
        <v>9</v>
      </c>
    </row>
    <row r="15" spans="1:19" x14ac:dyDescent="0.3">
      <c r="A15" s="82" t="s">
        <v>1405</v>
      </c>
      <c r="B15" s="64">
        <f>VLOOKUP($A15,'Return Data'!$B$7:$R$2292,3,0)</f>
        <v>44477</v>
      </c>
      <c r="C15" s="65">
        <f>VLOOKUP($A15,'Return Data'!$B$7:$R$2292,4,0)</f>
        <v>4653.9342999999999</v>
      </c>
      <c r="D15" s="65">
        <f>VLOOKUP($A15,'Return Data'!$B$7:$R$2292,9,0)</f>
        <v>88.557299999999998</v>
      </c>
      <c r="E15" s="66">
        <f t="shared" si="0"/>
        <v>3</v>
      </c>
      <c r="F15" s="65">
        <f>VLOOKUP($A15,'Return Data'!$B$7:$R$2292,10,0)</f>
        <v>42.498899999999999</v>
      </c>
      <c r="G15" s="66">
        <f t="shared" si="1"/>
        <v>1</v>
      </c>
      <c r="H15" s="65">
        <f>VLOOKUP($A15,'Return Data'!$B$7:$R$2292,11,0)</f>
        <v>17.7684</v>
      </c>
      <c r="I15" s="66">
        <f t="shared" si="2"/>
        <v>3</v>
      </c>
      <c r="J15" s="65">
        <f>VLOOKUP($A15,'Return Data'!$B$7:$R$2292,12,0)</f>
        <v>16.881699999999999</v>
      </c>
      <c r="K15" s="66">
        <f t="shared" si="3"/>
        <v>1</v>
      </c>
      <c r="L15" s="65">
        <f>VLOOKUP($A15,'Return Data'!$B$7:$R$2292,13,0)</f>
        <v>20.762899999999998</v>
      </c>
      <c r="M15" s="66">
        <f t="shared" si="4"/>
        <v>1</v>
      </c>
      <c r="N15" s="65">
        <f>VLOOKUP($A15,'Return Data'!$B$7:$R$2292,17,0)</f>
        <v>4.2164000000000001</v>
      </c>
      <c r="O15" s="66">
        <f t="shared" si="5"/>
        <v>24</v>
      </c>
      <c r="P15" s="65">
        <f>VLOOKUP($A15,'Return Data'!$B$7:$R$2292,14,0)</f>
        <v>5.6130000000000004</v>
      </c>
      <c r="Q15" s="66">
        <f t="shared" si="6"/>
        <v>20</v>
      </c>
      <c r="R15" s="65">
        <f>VLOOKUP($A15,'Return Data'!$B$7:$R$2292,16,0)</f>
        <v>8.3465000000000007</v>
      </c>
      <c r="S15" s="67">
        <f t="shared" si="7"/>
        <v>12</v>
      </c>
    </row>
    <row r="16" spans="1:19" x14ac:dyDescent="0.3">
      <c r="A16" s="82" t="s">
        <v>1407</v>
      </c>
      <c r="B16" s="64">
        <f>VLOOKUP($A16,'Return Data'!$B$7:$R$2292,3,0)</f>
        <v>44477</v>
      </c>
      <c r="C16" s="65">
        <f>VLOOKUP($A16,'Return Data'!$B$7:$R$2292,4,0)</f>
        <v>25.7698</v>
      </c>
      <c r="D16" s="65">
        <f>VLOOKUP($A16,'Return Data'!$B$7:$R$2292,9,0)</f>
        <v>2.1093000000000002</v>
      </c>
      <c r="E16" s="66">
        <f t="shared" si="0"/>
        <v>9</v>
      </c>
      <c r="F16" s="65">
        <f>VLOOKUP($A16,'Return Data'!$B$7:$R$2292,10,0)</f>
        <v>5.9077000000000002</v>
      </c>
      <c r="G16" s="66">
        <f t="shared" si="1"/>
        <v>10</v>
      </c>
      <c r="H16" s="65">
        <f>VLOOKUP($A16,'Return Data'!$B$7:$R$2292,11,0)</f>
        <v>5.9526000000000003</v>
      </c>
      <c r="I16" s="66">
        <f t="shared" si="2"/>
        <v>9</v>
      </c>
      <c r="J16" s="65">
        <f>VLOOKUP($A16,'Return Data'!$B$7:$R$2292,12,0)</f>
        <v>4.3261000000000003</v>
      </c>
      <c r="K16" s="66">
        <f t="shared" si="3"/>
        <v>9</v>
      </c>
      <c r="L16" s="65">
        <f>VLOOKUP($A16,'Return Data'!$B$7:$R$2292,13,0)</f>
        <v>5.9740000000000002</v>
      </c>
      <c r="M16" s="66">
        <f t="shared" si="4"/>
        <v>8</v>
      </c>
      <c r="N16" s="65">
        <f>VLOOKUP($A16,'Return Data'!$B$7:$R$2292,17,0)</f>
        <v>8.5166000000000004</v>
      </c>
      <c r="O16" s="66">
        <f t="shared" si="5"/>
        <v>5</v>
      </c>
      <c r="P16" s="65">
        <f>VLOOKUP($A16,'Return Data'!$B$7:$R$2292,14,0)</f>
        <v>9.0549999999999997</v>
      </c>
      <c r="Q16" s="66">
        <f t="shared" si="6"/>
        <v>6</v>
      </c>
      <c r="R16" s="65">
        <f>VLOOKUP($A16,'Return Data'!$B$7:$R$2292,16,0)</f>
        <v>8.6485000000000003</v>
      </c>
      <c r="S16" s="67">
        <f t="shared" si="7"/>
        <v>6</v>
      </c>
    </row>
    <row r="17" spans="1:19" x14ac:dyDescent="0.3">
      <c r="A17" s="82" t="s">
        <v>1409</v>
      </c>
      <c r="B17" s="64">
        <f>VLOOKUP($A17,'Return Data'!$B$7:$R$2292,3,0)</f>
        <v>44477</v>
      </c>
      <c r="C17" s="65">
        <f>VLOOKUP($A17,'Return Data'!$B$7:$R$2292,4,0)</f>
        <v>34.467199999999998</v>
      </c>
      <c r="D17" s="65">
        <f>VLOOKUP($A17,'Return Data'!$B$7:$R$2292,9,0)</f>
        <v>-3.5000000000000001E-3</v>
      </c>
      <c r="E17" s="66">
        <f t="shared" si="0"/>
        <v>21</v>
      </c>
      <c r="F17" s="65">
        <f>VLOOKUP($A17,'Return Data'!$B$7:$R$2292,10,0)</f>
        <v>5.4588000000000001</v>
      </c>
      <c r="G17" s="66">
        <f t="shared" si="1"/>
        <v>13</v>
      </c>
      <c r="H17" s="65">
        <f>VLOOKUP($A17,'Return Data'!$B$7:$R$2292,11,0)</f>
        <v>5.3746</v>
      </c>
      <c r="I17" s="66">
        <f t="shared" si="2"/>
        <v>14</v>
      </c>
      <c r="J17" s="65">
        <f>VLOOKUP($A17,'Return Data'!$B$7:$R$2292,12,0)</f>
        <v>3.8856000000000002</v>
      </c>
      <c r="K17" s="66">
        <f t="shared" si="3"/>
        <v>14</v>
      </c>
      <c r="L17" s="65">
        <f>VLOOKUP($A17,'Return Data'!$B$7:$R$2292,13,0)</f>
        <v>5.2141000000000002</v>
      </c>
      <c r="M17" s="66">
        <f t="shared" si="4"/>
        <v>14</v>
      </c>
      <c r="N17" s="65">
        <f>VLOOKUP($A17,'Return Data'!$B$7:$R$2292,17,0)</f>
        <v>5.8959999999999999</v>
      </c>
      <c r="O17" s="66">
        <f t="shared" si="5"/>
        <v>22</v>
      </c>
      <c r="P17" s="65">
        <f>VLOOKUP($A17,'Return Data'!$B$7:$R$2292,14,0)</f>
        <v>4.1731999999999996</v>
      </c>
      <c r="Q17" s="66">
        <f t="shared" si="6"/>
        <v>23</v>
      </c>
      <c r="R17" s="65">
        <f>VLOOKUP($A17,'Return Data'!$B$7:$R$2292,16,0)</f>
        <v>6.8657000000000004</v>
      </c>
      <c r="S17" s="67">
        <f t="shared" si="7"/>
        <v>25</v>
      </c>
    </row>
    <row r="18" spans="1:19" x14ac:dyDescent="0.3">
      <c r="A18" s="82" t="s">
        <v>1411</v>
      </c>
      <c r="B18" s="64">
        <f>VLOOKUP($A18,'Return Data'!$B$7:$R$2292,3,0)</f>
        <v>44477</v>
      </c>
      <c r="C18" s="65">
        <f>VLOOKUP($A18,'Return Data'!$B$7:$R$2292,4,0)</f>
        <v>50.2301</v>
      </c>
      <c r="D18" s="65">
        <f>VLOOKUP($A18,'Return Data'!$B$7:$R$2292,9,0)</f>
        <v>3.8635000000000002</v>
      </c>
      <c r="E18" s="66">
        <f t="shared" si="0"/>
        <v>5</v>
      </c>
      <c r="F18" s="65">
        <f>VLOOKUP($A18,'Return Data'!$B$7:$R$2292,10,0)</f>
        <v>6.5369000000000002</v>
      </c>
      <c r="G18" s="66">
        <f t="shared" si="1"/>
        <v>6</v>
      </c>
      <c r="H18" s="65">
        <f>VLOOKUP($A18,'Return Data'!$B$7:$R$2292,11,0)</f>
        <v>5.9969999999999999</v>
      </c>
      <c r="I18" s="66">
        <f t="shared" si="2"/>
        <v>8</v>
      </c>
      <c r="J18" s="65">
        <f>VLOOKUP($A18,'Return Data'!$B$7:$R$2292,12,0)</f>
        <v>4.9031000000000002</v>
      </c>
      <c r="K18" s="66">
        <f t="shared" si="3"/>
        <v>6</v>
      </c>
      <c r="L18" s="65">
        <f>VLOOKUP($A18,'Return Data'!$B$7:$R$2292,13,0)</f>
        <v>6.3818000000000001</v>
      </c>
      <c r="M18" s="66">
        <f t="shared" si="4"/>
        <v>6</v>
      </c>
      <c r="N18" s="65">
        <f>VLOOKUP($A18,'Return Data'!$B$7:$R$2292,17,0)</f>
        <v>8.7926000000000002</v>
      </c>
      <c r="O18" s="66">
        <f t="shared" si="5"/>
        <v>4</v>
      </c>
      <c r="P18" s="65">
        <f>VLOOKUP($A18,'Return Data'!$B$7:$R$2292,14,0)</f>
        <v>9.3858999999999995</v>
      </c>
      <c r="Q18" s="66">
        <f t="shared" si="6"/>
        <v>1</v>
      </c>
      <c r="R18" s="65">
        <f>VLOOKUP($A18,'Return Data'!$B$7:$R$2292,16,0)</f>
        <v>9.0777999999999999</v>
      </c>
      <c r="S18" s="67">
        <f t="shared" si="7"/>
        <v>2</v>
      </c>
    </row>
    <row r="19" spans="1:19" x14ac:dyDescent="0.3">
      <c r="A19" s="82" t="s">
        <v>1413</v>
      </c>
      <c r="B19" s="64">
        <f>VLOOKUP($A19,'Return Data'!$B$7:$R$2292,3,0)</f>
        <v>44477</v>
      </c>
      <c r="C19" s="65">
        <f>VLOOKUP($A19,'Return Data'!$B$7:$R$2292,4,0)</f>
        <v>23.7285</v>
      </c>
      <c r="D19" s="65">
        <f>VLOOKUP($A19,'Return Data'!$B$7:$R$2292,9,0)</f>
        <v>98.077299999999994</v>
      </c>
      <c r="E19" s="66">
        <f t="shared" si="0"/>
        <v>2</v>
      </c>
      <c r="F19" s="65">
        <f>VLOOKUP($A19,'Return Data'!$B$7:$R$2292,10,0)</f>
        <v>38.038600000000002</v>
      </c>
      <c r="G19" s="66">
        <f t="shared" si="1"/>
        <v>3</v>
      </c>
      <c r="H19" s="65">
        <f>VLOOKUP($A19,'Return Data'!$B$7:$R$2292,11,0)</f>
        <v>21.574200000000001</v>
      </c>
      <c r="I19" s="66">
        <f t="shared" si="2"/>
        <v>2</v>
      </c>
      <c r="J19" s="65">
        <f>VLOOKUP($A19,'Return Data'!$B$7:$R$2292,12,0)</f>
        <v>14.599600000000001</v>
      </c>
      <c r="K19" s="66">
        <f t="shared" si="3"/>
        <v>3</v>
      </c>
      <c r="L19" s="65">
        <f>VLOOKUP($A19,'Return Data'!$B$7:$R$2292,13,0)</f>
        <v>13.627000000000001</v>
      </c>
      <c r="M19" s="66">
        <f t="shared" si="4"/>
        <v>3</v>
      </c>
      <c r="N19" s="65">
        <f>VLOOKUP($A19,'Return Data'!$B$7:$R$2292,17,0)</f>
        <v>10.480499999999999</v>
      </c>
      <c r="O19" s="66">
        <f t="shared" si="5"/>
        <v>3</v>
      </c>
      <c r="P19" s="65">
        <f>VLOOKUP($A19,'Return Data'!$B$7:$R$2292,14,0)</f>
        <v>8.4161000000000001</v>
      </c>
      <c r="Q19" s="66">
        <f t="shared" si="6"/>
        <v>12</v>
      </c>
      <c r="R19" s="65">
        <f>VLOOKUP($A19,'Return Data'!$B$7:$R$2292,16,0)</f>
        <v>8.3431999999999995</v>
      </c>
      <c r="S19" s="67">
        <f t="shared" si="7"/>
        <v>13</v>
      </c>
    </row>
    <row r="20" spans="1:19" x14ac:dyDescent="0.3">
      <c r="A20" s="82" t="s">
        <v>1414</v>
      </c>
      <c r="B20" s="64">
        <f>VLOOKUP($A20,'Return Data'!$B$7:$R$2292,3,0)</f>
        <v>44477</v>
      </c>
      <c r="C20" s="65">
        <f>VLOOKUP($A20,'Return Data'!$B$7:$R$2292,4,0)</f>
        <v>48.114400000000003</v>
      </c>
      <c r="D20" s="65">
        <f>VLOOKUP($A20,'Return Data'!$B$7:$R$2292,9,0)</f>
        <v>0.86539999999999995</v>
      </c>
      <c r="E20" s="66">
        <f t="shared" si="0"/>
        <v>16</v>
      </c>
      <c r="F20" s="65">
        <f>VLOOKUP($A20,'Return Data'!$B$7:$R$2292,10,0)</f>
        <v>4.8155000000000001</v>
      </c>
      <c r="G20" s="66">
        <f t="shared" si="1"/>
        <v>22</v>
      </c>
      <c r="H20" s="65">
        <f>VLOOKUP($A20,'Return Data'!$B$7:$R$2292,11,0)</f>
        <v>4.9092000000000002</v>
      </c>
      <c r="I20" s="66">
        <f t="shared" si="2"/>
        <v>24</v>
      </c>
      <c r="J20" s="65">
        <f>VLOOKUP($A20,'Return Data'!$B$7:$R$2292,12,0)</f>
        <v>3.6456</v>
      </c>
      <c r="K20" s="66">
        <f t="shared" si="3"/>
        <v>17</v>
      </c>
      <c r="L20" s="65">
        <f>VLOOKUP($A20,'Return Data'!$B$7:$R$2292,13,0)</f>
        <v>4.7180999999999997</v>
      </c>
      <c r="M20" s="66">
        <f t="shared" si="4"/>
        <v>21</v>
      </c>
      <c r="N20" s="65">
        <f>VLOOKUP($A20,'Return Data'!$B$7:$R$2292,17,0)</f>
        <v>7.5758999999999999</v>
      </c>
      <c r="O20" s="66">
        <f t="shared" si="5"/>
        <v>12</v>
      </c>
      <c r="P20" s="65">
        <f>VLOOKUP($A20,'Return Data'!$B$7:$R$2292,14,0)</f>
        <v>8.7562999999999995</v>
      </c>
      <c r="Q20" s="66">
        <f t="shared" si="6"/>
        <v>7</v>
      </c>
      <c r="R20" s="65">
        <f>VLOOKUP($A20,'Return Data'!$B$7:$R$2292,16,0)</f>
        <v>8.4738000000000007</v>
      </c>
      <c r="S20" s="67">
        <f t="shared" si="7"/>
        <v>8</v>
      </c>
    </row>
    <row r="21" spans="1:19" x14ac:dyDescent="0.3">
      <c r="A21" s="82" t="s">
        <v>1417</v>
      </c>
      <c r="B21" s="64">
        <f>VLOOKUP($A21,'Return Data'!$B$7:$R$2292,3,0)</f>
        <v>44477</v>
      </c>
      <c r="C21" s="65">
        <f>VLOOKUP($A21,'Return Data'!$B$7:$R$2292,4,0)</f>
        <v>1900.0996</v>
      </c>
      <c r="D21" s="65">
        <f>VLOOKUP($A21,'Return Data'!$B$7:$R$2292,9,0)</f>
        <v>0.55600000000000005</v>
      </c>
      <c r="E21" s="66">
        <f t="shared" si="0"/>
        <v>18</v>
      </c>
      <c r="F21" s="65">
        <f>VLOOKUP($A21,'Return Data'!$B$7:$R$2292,10,0)</f>
        <v>6.1482000000000001</v>
      </c>
      <c r="G21" s="66">
        <f t="shared" si="1"/>
        <v>8</v>
      </c>
      <c r="H21" s="65">
        <f>VLOOKUP($A21,'Return Data'!$B$7:$R$2292,11,0)</f>
        <v>5.1009000000000002</v>
      </c>
      <c r="I21" s="66">
        <f t="shared" si="2"/>
        <v>20</v>
      </c>
      <c r="J21" s="65">
        <f>VLOOKUP($A21,'Return Data'!$B$7:$R$2292,12,0)</f>
        <v>3.8831000000000002</v>
      </c>
      <c r="K21" s="66">
        <f t="shared" si="3"/>
        <v>15</v>
      </c>
      <c r="L21" s="65">
        <f>VLOOKUP($A21,'Return Data'!$B$7:$R$2292,13,0)</f>
        <v>5.2693000000000003</v>
      </c>
      <c r="M21" s="66">
        <f t="shared" si="4"/>
        <v>12</v>
      </c>
      <c r="N21" s="65">
        <f>VLOOKUP($A21,'Return Data'!$B$7:$R$2292,17,0)</f>
        <v>5.6032000000000002</v>
      </c>
      <c r="O21" s="66">
        <f t="shared" si="5"/>
        <v>23</v>
      </c>
      <c r="P21" s="65">
        <f>VLOOKUP($A21,'Return Data'!$B$7:$R$2292,14,0)</f>
        <v>6.5242000000000004</v>
      </c>
      <c r="Q21" s="66">
        <f t="shared" si="6"/>
        <v>18</v>
      </c>
      <c r="R21" s="65">
        <f>VLOOKUP($A21,'Return Data'!$B$7:$R$2292,16,0)</f>
        <v>8.2501999999999995</v>
      </c>
      <c r="S21" s="67">
        <f t="shared" si="7"/>
        <v>15</v>
      </c>
    </row>
    <row r="22" spans="1:19" x14ac:dyDescent="0.3">
      <c r="A22" s="82" t="s">
        <v>1419</v>
      </c>
      <c r="B22" s="64">
        <f>VLOOKUP($A22,'Return Data'!$B$7:$R$2292,3,0)</f>
        <v>44477</v>
      </c>
      <c r="C22" s="65">
        <f>VLOOKUP($A22,'Return Data'!$B$7:$R$2292,4,0)</f>
        <v>3110.0688</v>
      </c>
      <c r="D22" s="65">
        <f>VLOOKUP($A22,'Return Data'!$B$7:$R$2292,9,0)</f>
        <v>-0.92549999999999999</v>
      </c>
      <c r="E22" s="66">
        <f t="shared" si="0"/>
        <v>26</v>
      </c>
      <c r="F22" s="65">
        <f>VLOOKUP($A22,'Return Data'!$B$7:$R$2292,10,0)</f>
        <v>4.8537999999999997</v>
      </c>
      <c r="G22" s="66">
        <f t="shared" si="1"/>
        <v>21</v>
      </c>
      <c r="H22" s="65">
        <f>VLOOKUP($A22,'Return Data'!$B$7:$R$2292,11,0)</f>
        <v>4.9810999999999996</v>
      </c>
      <c r="I22" s="66">
        <f t="shared" si="2"/>
        <v>23</v>
      </c>
      <c r="J22" s="65">
        <f>VLOOKUP($A22,'Return Data'!$B$7:$R$2292,12,0)</f>
        <v>3.1332</v>
      </c>
      <c r="K22" s="66">
        <f t="shared" si="3"/>
        <v>25</v>
      </c>
      <c r="L22" s="65">
        <f>VLOOKUP($A22,'Return Data'!$B$7:$R$2292,13,0)</f>
        <v>4.8822999999999999</v>
      </c>
      <c r="M22" s="66">
        <f t="shared" si="4"/>
        <v>17</v>
      </c>
      <c r="N22" s="65">
        <f>VLOOKUP($A22,'Return Data'!$B$7:$R$2292,17,0)</f>
        <v>7.4147999999999996</v>
      </c>
      <c r="O22" s="66">
        <f t="shared" si="5"/>
        <v>15</v>
      </c>
      <c r="P22" s="65">
        <f>VLOOKUP($A22,'Return Data'!$B$7:$R$2292,14,0)</f>
        <v>8.5814000000000004</v>
      </c>
      <c r="Q22" s="66">
        <f t="shared" si="6"/>
        <v>8</v>
      </c>
      <c r="R22" s="65">
        <f>VLOOKUP($A22,'Return Data'!$B$7:$R$2292,16,0)</f>
        <v>8.1648999999999994</v>
      </c>
      <c r="S22" s="67">
        <f t="shared" si="7"/>
        <v>16</v>
      </c>
    </row>
    <row r="23" spans="1:19" x14ac:dyDescent="0.3">
      <c r="A23" s="82" t="s">
        <v>1423</v>
      </c>
      <c r="B23" s="64">
        <f>VLOOKUP($A23,'Return Data'!$B$7:$R$2292,3,0)</f>
        <v>44477</v>
      </c>
      <c r="C23" s="65">
        <f>VLOOKUP($A23,'Return Data'!$B$7:$R$2292,4,0)</f>
        <v>44.944000000000003</v>
      </c>
      <c r="D23" s="65">
        <f>VLOOKUP($A23,'Return Data'!$B$7:$R$2292,9,0)</f>
        <v>2.9605999999999999</v>
      </c>
      <c r="E23" s="66">
        <f t="shared" si="0"/>
        <v>6</v>
      </c>
      <c r="F23" s="65">
        <f>VLOOKUP($A23,'Return Data'!$B$7:$R$2292,10,0)</f>
        <v>6.9832000000000001</v>
      </c>
      <c r="G23" s="66">
        <f t="shared" si="1"/>
        <v>5</v>
      </c>
      <c r="H23" s="65">
        <f>VLOOKUP($A23,'Return Data'!$B$7:$R$2292,11,0)</f>
        <v>6.1775000000000002</v>
      </c>
      <c r="I23" s="66">
        <f t="shared" si="2"/>
        <v>6</v>
      </c>
      <c r="J23" s="65">
        <f>VLOOKUP($A23,'Return Data'!$B$7:$R$2292,12,0)</f>
        <v>4.2584</v>
      </c>
      <c r="K23" s="66">
        <f t="shared" si="3"/>
        <v>10</v>
      </c>
      <c r="L23" s="65">
        <f>VLOOKUP($A23,'Return Data'!$B$7:$R$2292,13,0)</f>
        <v>5.7112999999999996</v>
      </c>
      <c r="M23" s="66">
        <f t="shared" si="4"/>
        <v>9</v>
      </c>
      <c r="N23" s="65">
        <f>VLOOKUP($A23,'Return Data'!$B$7:$R$2292,17,0)</f>
        <v>8.1211000000000002</v>
      </c>
      <c r="O23" s="66">
        <f t="shared" si="5"/>
        <v>10</v>
      </c>
      <c r="P23" s="65">
        <f>VLOOKUP($A23,'Return Data'!$B$7:$R$2292,14,0)</f>
        <v>9.1380999999999997</v>
      </c>
      <c r="Q23" s="66">
        <f t="shared" si="6"/>
        <v>3</v>
      </c>
      <c r="R23" s="65">
        <f>VLOOKUP($A23,'Return Data'!$B$7:$R$2292,16,0)</f>
        <v>8.6849000000000007</v>
      </c>
      <c r="S23" s="67">
        <f t="shared" si="7"/>
        <v>5</v>
      </c>
    </row>
    <row r="24" spans="1:19" x14ac:dyDescent="0.3">
      <c r="A24" s="82" t="s">
        <v>1424</v>
      </c>
      <c r="B24" s="64">
        <f>VLOOKUP($A24,'Return Data'!$B$7:$R$2292,3,0)</f>
        <v>44477</v>
      </c>
      <c r="C24" s="65">
        <f>VLOOKUP($A24,'Return Data'!$B$7:$R$2292,4,0)</f>
        <v>22.2483</v>
      </c>
      <c r="D24" s="65">
        <f>VLOOKUP($A24,'Return Data'!$B$7:$R$2292,9,0)</f>
        <v>0.38290000000000002</v>
      </c>
      <c r="E24" s="66">
        <f t="shared" si="0"/>
        <v>19</v>
      </c>
      <c r="F24" s="65">
        <f>VLOOKUP($A24,'Return Data'!$B$7:$R$2292,10,0)</f>
        <v>5.2324000000000002</v>
      </c>
      <c r="G24" s="66">
        <f t="shared" si="1"/>
        <v>16</v>
      </c>
      <c r="H24" s="65">
        <f>VLOOKUP($A24,'Return Data'!$B$7:$R$2292,11,0)</f>
        <v>5.1753999999999998</v>
      </c>
      <c r="I24" s="66">
        <f t="shared" si="2"/>
        <v>17</v>
      </c>
      <c r="J24" s="65">
        <f>VLOOKUP($A24,'Return Data'!$B$7:$R$2292,12,0)</f>
        <v>3.4851000000000001</v>
      </c>
      <c r="K24" s="66">
        <f t="shared" si="3"/>
        <v>19</v>
      </c>
      <c r="L24" s="65">
        <f>VLOOKUP($A24,'Return Data'!$B$7:$R$2292,13,0)</f>
        <v>4.7171000000000003</v>
      </c>
      <c r="M24" s="66">
        <f t="shared" si="4"/>
        <v>22</v>
      </c>
      <c r="N24" s="65">
        <f>VLOOKUP($A24,'Return Data'!$B$7:$R$2292,17,0)</f>
        <v>7.3958000000000004</v>
      </c>
      <c r="O24" s="66">
        <f t="shared" si="5"/>
        <v>16</v>
      </c>
      <c r="P24" s="65">
        <f>VLOOKUP($A24,'Return Data'!$B$7:$R$2292,14,0)</f>
        <v>8.4573</v>
      </c>
      <c r="Q24" s="66">
        <f t="shared" si="6"/>
        <v>11</v>
      </c>
      <c r="R24" s="65">
        <f>VLOOKUP($A24,'Return Data'!$B$7:$R$2292,16,0)</f>
        <v>8.3491999999999997</v>
      </c>
      <c r="S24" s="67">
        <f t="shared" si="7"/>
        <v>11</v>
      </c>
    </row>
    <row r="25" spans="1:19" x14ac:dyDescent="0.3">
      <c r="A25" s="82" t="s">
        <v>1426</v>
      </c>
      <c r="B25" s="64">
        <f>VLOOKUP($A25,'Return Data'!$B$7:$R$2292,3,0)</f>
        <v>44477</v>
      </c>
      <c r="C25" s="65">
        <f>VLOOKUP($A25,'Return Data'!$B$7:$R$2292,4,0)</f>
        <v>12.298500000000001</v>
      </c>
      <c r="D25" s="65">
        <f>VLOOKUP($A25,'Return Data'!$B$7:$R$2292,9,0)</f>
        <v>1.0891999999999999</v>
      </c>
      <c r="E25" s="66">
        <f t="shared" si="0"/>
        <v>14</v>
      </c>
      <c r="F25" s="65">
        <f>VLOOKUP($A25,'Return Data'!$B$7:$R$2292,10,0)</f>
        <v>5.1665999999999999</v>
      </c>
      <c r="G25" s="66">
        <f t="shared" si="1"/>
        <v>17</v>
      </c>
      <c r="H25" s="65">
        <f>VLOOKUP($A25,'Return Data'!$B$7:$R$2292,11,0)</f>
        <v>5.1216999999999997</v>
      </c>
      <c r="I25" s="66">
        <f t="shared" si="2"/>
        <v>18</v>
      </c>
      <c r="J25" s="65">
        <f>VLOOKUP($A25,'Return Data'!$B$7:$R$2292,12,0)</f>
        <v>3.2618999999999998</v>
      </c>
      <c r="K25" s="66">
        <f t="shared" si="3"/>
        <v>24</v>
      </c>
      <c r="L25" s="65">
        <f>VLOOKUP($A25,'Return Data'!$B$7:$R$2292,13,0)</f>
        <v>4.5151000000000003</v>
      </c>
      <c r="M25" s="66">
        <f t="shared" si="4"/>
        <v>25</v>
      </c>
      <c r="N25" s="65"/>
      <c r="O25" s="66"/>
      <c r="P25" s="65"/>
      <c r="Q25" s="66"/>
      <c r="R25" s="65">
        <f>VLOOKUP($A25,'Return Data'!$B$7:$R$2292,16,0)</f>
        <v>8.0103000000000009</v>
      </c>
      <c r="S25" s="67">
        <f t="shared" si="7"/>
        <v>18</v>
      </c>
    </row>
    <row r="26" spans="1:19" x14ac:dyDescent="0.3">
      <c r="A26" s="82" t="s">
        <v>1429</v>
      </c>
      <c r="B26" s="64">
        <f>VLOOKUP($A26,'Return Data'!$B$7:$R$2292,3,0)</f>
        <v>44477</v>
      </c>
      <c r="C26" s="65">
        <f>VLOOKUP($A26,'Return Data'!$B$7:$R$2292,4,0)</f>
        <v>13.061199999999999</v>
      </c>
      <c r="D26" s="65">
        <f>VLOOKUP($A26,'Return Data'!$B$7:$R$2292,9,0)</f>
        <v>-2.7900000000000001E-2</v>
      </c>
      <c r="E26" s="66">
        <f t="shared" si="0"/>
        <v>22</v>
      </c>
      <c r="F26" s="65">
        <f>VLOOKUP($A26,'Return Data'!$B$7:$R$2292,10,0)</f>
        <v>5.1383999999999999</v>
      </c>
      <c r="G26" s="66">
        <f t="shared" si="1"/>
        <v>18</v>
      </c>
      <c r="H26" s="65">
        <f>VLOOKUP($A26,'Return Data'!$B$7:$R$2292,11,0)</f>
        <v>5.2069000000000001</v>
      </c>
      <c r="I26" s="66">
        <f t="shared" si="2"/>
        <v>16</v>
      </c>
      <c r="J26" s="65">
        <f>VLOOKUP($A26,'Return Data'!$B$7:$R$2292,12,0)</f>
        <v>3.9055</v>
      </c>
      <c r="K26" s="66">
        <f t="shared" si="3"/>
        <v>13</v>
      </c>
      <c r="L26" s="65">
        <f>VLOOKUP($A26,'Return Data'!$B$7:$R$2292,13,0)</f>
        <v>5.0374999999999996</v>
      </c>
      <c r="M26" s="66">
        <f t="shared" si="4"/>
        <v>15</v>
      </c>
      <c r="N26" s="65">
        <f>VLOOKUP($A26,'Return Data'!$B$7:$R$2292,17,0)</f>
        <v>7.1520000000000001</v>
      </c>
      <c r="O26" s="66">
        <f t="shared" ref="O26:O33" si="8">RANK(N26,N$8:N$33,0)</f>
        <v>18</v>
      </c>
      <c r="P26" s="65"/>
      <c r="Q26" s="66"/>
      <c r="R26" s="65">
        <f>VLOOKUP($A26,'Return Data'!$B$7:$R$2292,16,0)</f>
        <v>7.7740999999999998</v>
      </c>
      <c r="S26" s="67">
        <f t="shared" si="7"/>
        <v>20</v>
      </c>
    </row>
    <row r="27" spans="1:19" x14ac:dyDescent="0.3">
      <c r="A27" s="82" t="s">
        <v>1431</v>
      </c>
      <c r="B27" s="64">
        <f>VLOOKUP($A27,'Return Data'!$B$7:$R$2292,3,0)</f>
        <v>44477</v>
      </c>
      <c r="C27" s="65">
        <f>VLOOKUP($A27,'Return Data'!$B$7:$R$2292,4,0)</f>
        <v>44.579300000000003</v>
      </c>
      <c r="D27" s="65">
        <f>VLOOKUP($A27,'Return Data'!$B$7:$R$2292,9,0)</f>
        <v>1.9462999999999999</v>
      </c>
      <c r="E27" s="66">
        <f t="shared" si="0"/>
        <v>10</v>
      </c>
      <c r="F27" s="65">
        <f>VLOOKUP($A27,'Return Data'!$B$7:$R$2292,10,0)</f>
        <v>6.4218999999999999</v>
      </c>
      <c r="G27" s="66">
        <f t="shared" si="1"/>
        <v>7</v>
      </c>
      <c r="H27" s="65">
        <f>VLOOKUP($A27,'Return Data'!$B$7:$R$2292,11,0)</f>
        <v>6.4806999999999997</v>
      </c>
      <c r="I27" s="66">
        <f t="shared" si="2"/>
        <v>5</v>
      </c>
      <c r="J27" s="65">
        <f>VLOOKUP($A27,'Return Data'!$B$7:$R$2292,12,0)</f>
        <v>5.4005999999999998</v>
      </c>
      <c r="K27" s="66">
        <f t="shared" si="3"/>
        <v>5</v>
      </c>
      <c r="L27" s="65">
        <f>VLOOKUP($A27,'Return Data'!$B$7:$R$2292,13,0)</f>
        <v>6.6383000000000001</v>
      </c>
      <c r="M27" s="66">
        <f t="shared" si="4"/>
        <v>5</v>
      </c>
      <c r="N27" s="65">
        <f>VLOOKUP($A27,'Return Data'!$B$7:$R$2292,17,0)</f>
        <v>8.3867999999999991</v>
      </c>
      <c r="O27" s="66">
        <f t="shared" si="8"/>
        <v>7</v>
      </c>
      <c r="P27" s="65">
        <f>VLOOKUP($A27,'Return Data'!$B$7:$R$2292,14,0)</f>
        <v>9.1606000000000005</v>
      </c>
      <c r="Q27" s="66">
        <f t="shared" ref="Q27:Q33" si="9">RANK(P27,P$8:P$33,0)</f>
        <v>2</v>
      </c>
      <c r="R27" s="65">
        <f>VLOOKUP($A27,'Return Data'!$B$7:$R$2292,16,0)</f>
        <v>8.7159999999999993</v>
      </c>
      <c r="S27" s="67">
        <f t="shared" si="7"/>
        <v>4</v>
      </c>
    </row>
    <row r="28" spans="1:19" x14ac:dyDescent="0.3">
      <c r="A28" s="82" t="s">
        <v>1433</v>
      </c>
      <c r="B28" s="64">
        <f>VLOOKUP($A28,'Return Data'!$B$7:$R$2292,3,0)</f>
        <v>44477</v>
      </c>
      <c r="C28" s="65">
        <f>VLOOKUP($A28,'Return Data'!$B$7:$R$2292,4,0)</f>
        <v>39.021599999999999</v>
      </c>
      <c r="D28" s="65">
        <f>VLOOKUP($A28,'Return Data'!$B$7:$R$2292,9,0)</f>
        <v>1.7798</v>
      </c>
      <c r="E28" s="66">
        <f t="shared" si="0"/>
        <v>11</v>
      </c>
      <c r="F28" s="65">
        <f>VLOOKUP($A28,'Return Data'!$B$7:$R$2292,10,0)</f>
        <v>4.7930999999999999</v>
      </c>
      <c r="G28" s="66">
        <f t="shared" si="1"/>
        <v>23</v>
      </c>
      <c r="H28" s="65">
        <f>VLOOKUP($A28,'Return Data'!$B$7:$R$2292,11,0)</f>
        <v>5.6039000000000003</v>
      </c>
      <c r="I28" s="66">
        <f t="shared" si="2"/>
        <v>10</v>
      </c>
      <c r="J28" s="65">
        <f>VLOOKUP($A28,'Return Data'!$B$7:$R$2292,12,0)</f>
        <v>3.8633999999999999</v>
      </c>
      <c r="K28" s="66">
        <f t="shared" si="3"/>
        <v>16</v>
      </c>
      <c r="L28" s="65">
        <f>VLOOKUP($A28,'Return Data'!$B$7:$R$2292,13,0)</f>
        <v>4.7744999999999997</v>
      </c>
      <c r="M28" s="66">
        <f t="shared" si="4"/>
        <v>20</v>
      </c>
      <c r="N28" s="65">
        <f>VLOOKUP($A28,'Return Data'!$B$7:$R$2292,17,0)</f>
        <v>6.3620999999999999</v>
      </c>
      <c r="O28" s="66">
        <f t="shared" si="8"/>
        <v>21</v>
      </c>
      <c r="P28" s="65">
        <f>VLOOKUP($A28,'Return Data'!$B$7:$R$2292,14,0)</f>
        <v>4.68</v>
      </c>
      <c r="Q28" s="66">
        <f t="shared" si="9"/>
        <v>22</v>
      </c>
      <c r="R28" s="65">
        <f>VLOOKUP($A28,'Return Data'!$B$7:$R$2292,16,0)</f>
        <v>7.5734000000000004</v>
      </c>
      <c r="S28" s="67">
        <f t="shared" si="7"/>
        <v>23</v>
      </c>
    </row>
    <row r="29" spans="1:19" x14ac:dyDescent="0.3">
      <c r="A29" s="82" t="s">
        <v>1435</v>
      </c>
      <c r="B29" s="64">
        <f>VLOOKUP($A29,'Return Data'!$B$7:$R$2292,3,0)</f>
        <v>44477</v>
      </c>
      <c r="C29" s="65">
        <f>VLOOKUP($A29,'Return Data'!$B$7:$R$2292,4,0)</f>
        <v>37.3384</v>
      </c>
      <c r="D29" s="65">
        <f>VLOOKUP($A29,'Return Data'!$B$7:$R$2292,9,0)</f>
        <v>-0.40389999999999998</v>
      </c>
      <c r="E29" s="66">
        <f t="shared" si="0"/>
        <v>25</v>
      </c>
      <c r="F29" s="65">
        <f>VLOOKUP($A29,'Return Data'!$B$7:$R$2292,10,0)</f>
        <v>5.3117000000000001</v>
      </c>
      <c r="G29" s="66">
        <f t="shared" si="1"/>
        <v>14</v>
      </c>
      <c r="H29" s="65">
        <f>VLOOKUP($A29,'Return Data'!$B$7:$R$2292,11,0)</f>
        <v>5.0115999999999996</v>
      </c>
      <c r="I29" s="66">
        <f t="shared" si="2"/>
        <v>22</v>
      </c>
      <c r="J29" s="65">
        <f>VLOOKUP($A29,'Return Data'!$B$7:$R$2292,12,0)</f>
        <v>3.0638999999999998</v>
      </c>
      <c r="K29" s="66">
        <f t="shared" si="3"/>
        <v>26</v>
      </c>
      <c r="L29" s="65">
        <f>VLOOKUP($A29,'Return Data'!$B$7:$R$2292,13,0)</f>
        <v>4.6119000000000003</v>
      </c>
      <c r="M29" s="66">
        <f t="shared" si="4"/>
        <v>24</v>
      </c>
      <c r="N29" s="65">
        <f>VLOOKUP($A29,'Return Data'!$B$7:$R$2292,17,0)</f>
        <v>7.3747999999999996</v>
      </c>
      <c r="O29" s="66">
        <f t="shared" si="8"/>
        <v>17</v>
      </c>
      <c r="P29" s="65">
        <f>VLOOKUP($A29,'Return Data'!$B$7:$R$2292,14,0)</f>
        <v>4.7439999999999998</v>
      </c>
      <c r="Q29" s="66">
        <f t="shared" si="9"/>
        <v>21</v>
      </c>
      <c r="R29" s="65">
        <f>VLOOKUP($A29,'Return Data'!$B$7:$R$2292,16,0)</f>
        <v>7.2455999999999996</v>
      </c>
      <c r="S29" s="67">
        <f t="shared" si="7"/>
        <v>24</v>
      </c>
    </row>
    <row r="30" spans="1:19" x14ac:dyDescent="0.3">
      <c r="A30" s="82" t="s">
        <v>1436</v>
      </c>
      <c r="B30" s="64">
        <f>VLOOKUP($A30,'Return Data'!$B$7:$R$2292,3,0)</f>
        <v>44477</v>
      </c>
      <c r="C30" s="65">
        <f>VLOOKUP($A30,'Return Data'!$B$7:$R$2292,4,0)</f>
        <v>26.7818</v>
      </c>
      <c r="D30" s="65">
        <f>VLOOKUP($A30,'Return Data'!$B$7:$R$2292,9,0)</f>
        <v>2.1981999999999999</v>
      </c>
      <c r="E30" s="66">
        <f t="shared" si="0"/>
        <v>7</v>
      </c>
      <c r="F30" s="65">
        <f>VLOOKUP($A30,'Return Data'!$B$7:$R$2292,10,0)</f>
        <v>5.6127000000000002</v>
      </c>
      <c r="G30" s="66">
        <f t="shared" si="1"/>
        <v>12</v>
      </c>
      <c r="H30" s="65">
        <f>VLOOKUP($A30,'Return Data'!$B$7:$R$2292,11,0)</f>
        <v>5.4024999999999999</v>
      </c>
      <c r="I30" s="66">
        <f t="shared" si="2"/>
        <v>13</v>
      </c>
      <c r="J30" s="65">
        <f>VLOOKUP($A30,'Return Data'!$B$7:$R$2292,12,0)</f>
        <v>3.3372000000000002</v>
      </c>
      <c r="K30" s="66">
        <f t="shared" si="3"/>
        <v>22</v>
      </c>
      <c r="L30" s="65">
        <f>VLOOKUP($A30,'Return Data'!$B$7:$R$2292,13,0)</f>
        <v>4.9081999999999999</v>
      </c>
      <c r="M30" s="66">
        <f t="shared" si="4"/>
        <v>16</v>
      </c>
      <c r="N30" s="65">
        <f>VLOOKUP($A30,'Return Data'!$B$7:$R$2292,17,0)</f>
        <v>7.4603999999999999</v>
      </c>
      <c r="O30" s="66">
        <f t="shared" si="8"/>
        <v>13</v>
      </c>
      <c r="P30" s="65">
        <f>VLOOKUP($A30,'Return Data'!$B$7:$R$2292,14,0)</f>
        <v>8.5116999999999994</v>
      </c>
      <c r="Q30" s="66">
        <f t="shared" si="9"/>
        <v>9</v>
      </c>
      <c r="R30" s="65">
        <f>VLOOKUP($A30,'Return Data'!$B$7:$R$2292,16,0)</f>
        <v>8.3877000000000006</v>
      </c>
      <c r="S30" s="67">
        <f t="shared" si="7"/>
        <v>10</v>
      </c>
    </row>
    <row r="31" spans="1:19" x14ac:dyDescent="0.3">
      <c r="A31" s="82" t="s">
        <v>1439</v>
      </c>
      <c r="B31" s="64">
        <f>VLOOKUP($A31,'Return Data'!$B$7:$R$2292,3,0)</f>
        <v>44477</v>
      </c>
      <c r="C31" s="65">
        <f>VLOOKUP($A31,'Return Data'!$B$7:$R$2292,4,0)</f>
        <v>38.7577</v>
      </c>
      <c r="D31" s="65">
        <f>VLOOKUP($A31,'Return Data'!$B$7:$R$2292,9,0)</f>
        <v>117.1495</v>
      </c>
      <c r="E31" s="66">
        <f t="shared" si="0"/>
        <v>1</v>
      </c>
      <c r="F31" s="65">
        <f>VLOOKUP($A31,'Return Data'!$B$7:$R$2292,10,0)</f>
        <v>42.314100000000003</v>
      </c>
      <c r="G31" s="66">
        <f t="shared" si="1"/>
        <v>2</v>
      </c>
      <c r="H31" s="65">
        <f>VLOOKUP($A31,'Return Data'!$B$7:$R$2292,11,0)</f>
        <v>23.5657</v>
      </c>
      <c r="I31" s="66">
        <f t="shared" si="2"/>
        <v>1</v>
      </c>
      <c r="J31" s="65">
        <f>VLOOKUP($A31,'Return Data'!$B$7:$R$2292,12,0)</f>
        <v>16.672699999999999</v>
      </c>
      <c r="K31" s="66">
        <f t="shared" si="3"/>
        <v>2</v>
      </c>
      <c r="L31" s="65">
        <f>VLOOKUP($A31,'Return Data'!$B$7:$R$2292,13,0)</f>
        <v>14.3184</v>
      </c>
      <c r="M31" s="66">
        <f t="shared" si="4"/>
        <v>2</v>
      </c>
      <c r="N31" s="65">
        <f>VLOOKUP($A31,'Return Data'!$B$7:$R$2292,17,0)</f>
        <v>12.2346</v>
      </c>
      <c r="O31" s="66">
        <f t="shared" si="8"/>
        <v>1</v>
      </c>
      <c r="P31" s="65">
        <f>VLOOKUP($A31,'Return Data'!$B$7:$R$2292,14,0)</f>
        <v>6.5705</v>
      </c>
      <c r="Q31" s="66">
        <f t="shared" si="9"/>
        <v>17</v>
      </c>
      <c r="R31" s="65">
        <f>VLOOKUP($A31,'Return Data'!$B$7:$R$2292,16,0)</f>
        <v>8.0805000000000007</v>
      </c>
      <c r="S31" s="67">
        <f t="shared" si="7"/>
        <v>17</v>
      </c>
    </row>
    <row r="32" spans="1:19" x14ac:dyDescent="0.3">
      <c r="A32" s="82" t="s">
        <v>1441</v>
      </c>
      <c r="B32" s="64">
        <f>VLOOKUP($A32,'Return Data'!$B$7:$R$2292,3,0)</f>
        <v>44477</v>
      </c>
      <c r="C32" s="65">
        <f>VLOOKUP($A32,'Return Data'!$B$7:$R$2292,4,0)</f>
        <v>41.566600000000001</v>
      </c>
      <c r="D32" s="65">
        <f>VLOOKUP($A32,'Return Data'!$B$7:$R$2292,9,0)</f>
        <v>0.3513</v>
      </c>
      <c r="E32" s="66">
        <f t="shared" si="0"/>
        <v>20</v>
      </c>
      <c r="F32" s="65">
        <f>VLOOKUP($A32,'Return Data'!$B$7:$R$2292,10,0)</f>
        <v>4.8910999999999998</v>
      </c>
      <c r="G32" s="66">
        <f t="shared" si="1"/>
        <v>20</v>
      </c>
      <c r="H32" s="65">
        <f>VLOOKUP($A32,'Return Data'!$B$7:$R$2292,11,0)</f>
        <v>5.2462</v>
      </c>
      <c r="I32" s="66">
        <f t="shared" si="2"/>
        <v>15</v>
      </c>
      <c r="J32" s="65">
        <f>VLOOKUP($A32,'Return Data'!$B$7:$R$2292,12,0)</f>
        <v>3.3130000000000002</v>
      </c>
      <c r="K32" s="66">
        <f t="shared" si="3"/>
        <v>23</v>
      </c>
      <c r="L32" s="65">
        <f>VLOOKUP($A32,'Return Data'!$B$7:$R$2292,13,0)</f>
        <v>4.8563000000000001</v>
      </c>
      <c r="M32" s="66">
        <f t="shared" si="4"/>
        <v>18</v>
      </c>
      <c r="N32" s="65">
        <f>VLOOKUP($A32,'Return Data'!$B$7:$R$2292,17,0)</f>
        <v>7.6837</v>
      </c>
      <c r="O32" s="66">
        <f t="shared" si="8"/>
        <v>11</v>
      </c>
      <c r="P32" s="65">
        <f>VLOOKUP($A32,'Return Data'!$B$7:$R$2292,14,0)</f>
        <v>7.4873000000000003</v>
      </c>
      <c r="Q32" s="66">
        <f t="shared" si="9"/>
        <v>16</v>
      </c>
      <c r="R32" s="65">
        <f>VLOOKUP($A32,'Return Data'!$B$7:$R$2292,16,0)</f>
        <v>8.0010999999999992</v>
      </c>
      <c r="S32" s="67">
        <f t="shared" si="7"/>
        <v>19</v>
      </c>
    </row>
    <row r="33" spans="1:19" x14ac:dyDescent="0.3">
      <c r="A33" s="82" t="s">
        <v>1442</v>
      </c>
      <c r="B33" s="64">
        <f>VLOOKUP($A33,'Return Data'!$B$7:$R$2292,3,0)</f>
        <v>44477</v>
      </c>
      <c r="C33" s="65">
        <f>VLOOKUP($A33,'Return Data'!$B$7:$R$2292,4,0)</f>
        <v>26.238800000000001</v>
      </c>
      <c r="D33" s="65">
        <f>VLOOKUP($A33,'Return Data'!$B$7:$R$2292,9,0)</f>
        <v>56.225200000000001</v>
      </c>
      <c r="E33" s="66">
        <f t="shared" si="0"/>
        <v>4</v>
      </c>
      <c r="F33" s="65">
        <f>VLOOKUP($A33,'Return Data'!$B$7:$R$2292,10,0)</f>
        <v>23.501899999999999</v>
      </c>
      <c r="G33" s="66">
        <f t="shared" si="1"/>
        <v>4</v>
      </c>
      <c r="H33" s="65">
        <f>VLOOKUP($A33,'Return Data'!$B$7:$R$2292,11,0)</f>
        <v>14.870200000000001</v>
      </c>
      <c r="I33" s="66">
        <f t="shared" si="2"/>
        <v>4</v>
      </c>
      <c r="J33" s="65">
        <f>VLOOKUP($A33,'Return Data'!$B$7:$R$2292,12,0)</f>
        <v>10.345499999999999</v>
      </c>
      <c r="K33" s="66">
        <f t="shared" si="3"/>
        <v>4</v>
      </c>
      <c r="L33" s="65">
        <f>VLOOKUP($A33,'Return Data'!$B$7:$R$2292,13,0)</f>
        <v>10.025600000000001</v>
      </c>
      <c r="M33" s="66">
        <f t="shared" si="4"/>
        <v>4</v>
      </c>
      <c r="N33" s="65">
        <f>VLOOKUP($A33,'Return Data'!$B$7:$R$2292,17,0)</f>
        <v>10.5313</v>
      </c>
      <c r="O33" s="66">
        <f t="shared" si="8"/>
        <v>2</v>
      </c>
      <c r="P33" s="65">
        <f>VLOOKUP($A33,'Return Data'!$B$7:$R$2292,14,0)</f>
        <v>5.694</v>
      </c>
      <c r="Q33" s="66">
        <f t="shared" si="9"/>
        <v>19</v>
      </c>
      <c r="R33" s="65">
        <f>VLOOKUP($A33,'Return Data'!$B$7:$R$2292,16,0)</f>
        <v>7.7447999999999997</v>
      </c>
      <c r="S33" s="67">
        <f t="shared" si="7"/>
        <v>21</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14.735980769230768</v>
      </c>
      <c r="E35" s="88"/>
      <c r="F35" s="89">
        <f>AVERAGE(F8:F33)</f>
        <v>10.134723076923077</v>
      </c>
      <c r="G35" s="88"/>
      <c r="H35" s="89">
        <f>AVERAGE(H8:H33)</f>
        <v>7.4961923076923078</v>
      </c>
      <c r="I35" s="88"/>
      <c r="J35" s="89">
        <f>AVERAGE(J8:J33)</f>
        <v>5.5250730769230749</v>
      </c>
      <c r="K35" s="88"/>
      <c r="L35" s="89">
        <f>AVERAGE(L8:L33)</f>
        <v>6.6585576923076903</v>
      </c>
      <c r="M35" s="88"/>
      <c r="N35" s="89">
        <f>AVERAGE(N8:N33)</f>
        <v>7.5895359999999981</v>
      </c>
      <c r="O35" s="88"/>
      <c r="P35" s="89">
        <f>AVERAGE(P8:P33)</f>
        <v>7.194233333333333</v>
      </c>
      <c r="Q35" s="88"/>
      <c r="R35" s="89">
        <f>AVERAGE(R8:R33)</f>
        <v>8.0984384615384624</v>
      </c>
      <c r="S35" s="90"/>
    </row>
    <row r="36" spans="1:19" x14ac:dyDescent="0.3">
      <c r="A36" s="87" t="s">
        <v>28</v>
      </c>
      <c r="B36" s="88"/>
      <c r="C36" s="88"/>
      <c r="D36" s="89">
        <f>MIN(D8:D33)</f>
        <v>-0.92549999999999999</v>
      </c>
      <c r="E36" s="88"/>
      <c r="F36" s="89">
        <f>MIN(F8:F33)</f>
        <v>2.5992000000000002</v>
      </c>
      <c r="G36" s="88"/>
      <c r="H36" s="89">
        <f>MIN(H8:H33)</f>
        <v>3.7984</v>
      </c>
      <c r="I36" s="88"/>
      <c r="J36" s="89">
        <f>MIN(J8:J33)</f>
        <v>3.0638999999999998</v>
      </c>
      <c r="K36" s="88"/>
      <c r="L36" s="89">
        <f>MIN(L8:L33)</f>
        <v>4.3136999999999999</v>
      </c>
      <c r="M36" s="88"/>
      <c r="N36" s="89">
        <f>MIN(N8:N33)</f>
        <v>2.3111000000000002</v>
      </c>
      <c r="O36" s="88"/>
      <c r="P36" s="89">
        <f>MIN(P8:P33)</f>
        <v>-3.1371000000000002</v>
      </c>
      <c r="Q36" s="88"/>
      <c r="R36" s="89">
        <f>MIN(R8:R33)</f>
        <v>4.6009000000000002</v>
      </c>
      <c r="S36" s="90"/>
    </row>
    <row r="37" spans="1:19" ht="15" thickBot="1" x14ac:dyDescent="0.35">
      <c r="A37" s="91" t="s">
        <v>29</v>
      </c>
      <c r="B37" s="92"/>
      <c r="C37" s="92"/>
      <c r="D37" s="93">
        <f>MAX(D8:D33)</f>
        <v>117.1495</v>
      </c>
      <c r="E37" s="92"/>
      <c r="F37" s="93">
        <f>MAX(F8:F33)</f>
        <v>42.498899999999999</v>
      </c>
      <c r="G37" s="92"/>
      <c r="H37" s="93">
        <f>MAX(H8:H33)</f>
        <v>23.5657</v>
      </c>
      <c r="I37" s="92"/>
      <c r="J37" s="93">
        <f>MAX(J8:J33)</f>
        <v>16.881699999999999</v>
      </c>
      <c r="K37" s="92"/>
      <c r="L37" s="93">
        <f>MAX(L8:L33)</f>
        <v>20.762899999999998</v>
      </c>
      <c r="M37" s="92"/>
      <c r="N37" s="93">
        <f>MAX(N8:N33)</f>
        <v>12.2346</v>
      </c>
      <c r="O37" s="92"/>
      <c r="P37" s="93">
        <f>MAX(P8:P33)</f>
        <v>9.3858999999999995</v>
      </c>
      <c r="Q37" s="92"/>
      <c r="R37" s="93">
        <f>MAX(R8:R33)</f>
        <v>9.3021999999999991</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1383</v>
      </c>
      <c r="B8" s="64">
        <f>VLOOKUP($A8,'Return Data'!$B$7:$R$2292,3,0)</f>
        <v>44477</v>
      </c>
      <c r="C8" s="65">
        <f>VLOOKUP($A8,'Return Data'!$B$7:$R$2292,4,0)</f>
        <v>37.640900000000002</v>
      </c>
      <c r="D8" s="65">
        <f>VLOOKUP($A8,'Return Data'!$B$7:$R$2292,9,0)</f>
        <v>1.0448999999999999</v>
      </c>
      <c r="E8" s="66">
        <f t="shared" ref="E8:E33" si="0">RANK(D8,D$8:D$33,0)</f>
        <v>11</v>
      </c>
      <c r="F8" s="65">
        <f>VLOOKUP($A8,'Return Data'!$B$7:$R$2292,10,0)</f>
        <v>5.4233000000000002</v>
      </c>
      <c r="G8" s="66">
        <f t="shared" ref="G8:G33" si="1">RANK(F8,F$8:F$33,0)</f>
        <v>8</v>
      </c>
      <c r="H8" s="65">
        <f>VLOOKUP($A8,'Return Data'!$B$7:$R$2292,11,0)</f>
        <v>5.3685999999999998</v>
      </c>
      <c r="I8" s="66">
        <f t="shared" ref="I8:I33" si="2">RANK(H8,H$8:H$33,0)</f>
        <v>7</v>
      </c>
      <c r="J8" s="65">
        <f>VLOOKUP($A8,'Return Data'!$B$7:$R$2292,12,0)</f>
        <v>3.8967999999999998</v>
      </c>
      <c r="K8" s="66">
        <f t="shared" ref="K8:K33" si="3">RANK(J8,J$8:J$33,0)</f>
        <v>7</v>
      </c>
      <c r="L8" s="65">
        <f>VLOOKUP($A8,'Return Data'!$B$7:$R$2292,13,0)</f>
        <v>5.3688000000000002</v>
      </c>
      <c r="M8" s="66">
        <f t="shared" ref="M8:M33" si="4">RANK(L8,L$8:L$33,0)</f>
        <v>8</v>
      </c>
      <c r="N8" s="65">
        <f>VLOOKUP($A8,'Return Data'!$B$7:$R$2292,17,0)</f>
        <v>7.6776999999999997</v>
      </c>
      <c r="O8" s="66">
        <f t="shared" ref="O8:O24" si="5">RANK(N8,N$8:N$33,0)</f>
        <v>6</v>
      </c>
      <c r="P8" s="65">
        <f>VLOOKUP($A8,'Return Data'!$B$7:$R$2292,14,0)</f>
        <v>8.375</v>
      </c>
      <c r="Q8" s="66">
        <f t="shared" ref="Q8:Q24" si="6">RANK(P8,P$8:P$33,0)</f>
        <v>3</v>
      </c>
      <c r="R8" s="65">
        <f>VLOOKUP($A8,'Return Data'!$B$7:$R$2292,16,0)</f>
        <v>7.4569999999999999</v>
      </c>
      <c r="S8" s="67">
        <f t="shared" ref="S8:S33" si="7">RANK(R8,R$8:R$33,0)</f>
        <v>12</v>
      </c>
    </row>
    <row r="9" spans="1:19" x14ac:dyDescent="0.3">
      <c r="A9" s="82" t="s">
        <v>1386</v>
      </c>
      <c r="B9" s="64">
        <f>VLOOKUP($A9,'Return Data'!$B$7:$R$2292,3,0)</f>
        <v>44477</v>
      </c>
      <c r="C9" s="65">
        <f>VLOOKUP($A9,'Return Data'!$B$7:$R$2292,4,0)</f>
        <v>24.529399999999999</v>
      </c>
      <c r="D9" s="65">
        <f>VLOOKUP($A9,'Return Data'!$B$7:$R$2292,9,0)</f>
        <v>1.4351</v>
      </c>
      <c r="E9" s="66">
        <f t="shared" si="0"/>
        <v>9</v>
      </c>
      <c r="F9" s="65">
        <f>VLOOKUP($A9,'Return Data'!$B$7:$R$2292,10,0)</f>
        <v>5.1295999999999999</v>
      </c>
      <c r="G9" s="66">
        <f t="shared" si="1"/>
        <v>10</v>
      </c>
      <c r="H9" s="65">
        <f>VLOOKUP($A9,'Return Data'!$B$7:$R$2292,11,0)</f>
        <v>4.8952</v>
      </c>
      <c r="I9" s="66">
        <f t="shared" si="2"/>
        <v>10</v>
      </c>
      <c r="J9" s="65">
        <f>VLOOKUP($A9,'Return Data'!$B$7:$R$2292,12,0)</f>
        <v>3.4359999999999999</v>
      </c>
      <c r="K9" s="66">
        <f t="shared" si="3"/>
        <v>10</v>
      </c>
      <c r="L9" s="65">
        <f>VLOOKUP($A9,'Return Data'!$B$7:$R$2292,13,0)</f>
        <v>4.8148</v>
      </c>
      <c r="M9" s="66">
        <f t="shared" si="4"/>
        <v>10</v>
      </c>
      <c r="N9" s="65">
        <f>VLOOKUP($A9,'Return Data'!$B$7:$R$2292,17,0)</f>
        <v>7.4694000000000003</v>
      </c>
      <c r="O9" s="66">
        <f t="shared" si="5"/>
        <v>8</v>
      </c>
      <c r="P9" s="65">
        <f>VLOOKUP($A9,'Return Data'!$B$7:$R$2292,14,0)</f>
        <v>8.3427000000000007</v>
      </c>
      <c r="Q9" s="66">
        <f t="shared" si="6"/>
        <v>4</v>
      </c>
      <c r="R9" s="65">
        <f>VLOOKUP($A9,'Return Data'!$B$7:$R$2292,16,0)</f>
        <v>7.9583000000000004</v>
      </c>
      <c r="S9" s="67">
        <f t="shared" si="7"/>
        <v>4</v>
      </c>
    </row>
    <row r="10" spans="1:19" x14ac:dyDescent="0.3">
      <c r="A10" s="82" t="s">
        <v>1387</v>
      </c>
      <c r="B10" s="64">
        <f>VLOOKUP($A10,'Return Data'!$B$7:$R$2292,3,0)</f>
        <v>44477</v>
      </c>
      <c r="C10" s="65">
        <f>VLOOKUP($A10,'Return Data'!$B$7:$R$2292,4,0)</f>
        <v>23.421099999999999</v>
      </c>
      <c r="D10" s="65">
        <f>VLOOKUP($A10,'Return Data'!$B$7:$R$2292,9,0)</f>
        <v>0.81610000000000005</v>
      </c>
      <c r="E10" s="66">
        <f t="shared" si="0"/>
        <v>13</v>
      </c>
      <c r="F10" s="65">
        <f>VLOOKUP($A10,'Return Data'!$B$7:$R$2292,10,0)</f>
        <v>4.4260000000000002</v>
      </c>
      <c r="G10" s="66">
        <f t="shared" si="1"/>
        <v>17</v>
      </c>
      <c r="H10" s="65">
        <f>VLOOKUP($A10,'Return Data'!$B$7:$R$2292,11,0)</f>
        <v>4.3712999999999997</v>
      </c>
      <c r="I10" s="66">
        <f t="shared" si="2"/>
        <v>18</v>
      </c>
      <c r="J10" s="65">
        <f>VLOOKUP($A10,'Return Data'!$B$7:$R$2292,12,0)</f>
        <v>3.6867000000000001</v>
      </c>
      <c r="K10" s="66">
        <f t="shared" si="3"/>
        <v>9</v>
      </c>
      <c r="L10" s="65">
        <f>VLOOKUP($A10,'Return Data'!$B$7:$R$2292,13,0)</f>
        <v>4.4545000000000003</v>
      </c>
      <c r="M10" s="66">
        <f t="shared" si="4"/>
        <v>12</v>
      </c>
      <c r="N10" s="65">
        <f>VLOOKUP($A10,'Return Data'!$B$7:$R$2292,17,0)</f>
        <v>6.2217000000000002</v>
      </c>
      <c r="O10" s="66">
        <f t="shared" si="5"/>
        <v>20</v>
      </c>
      <c r="P10" s="65">
        <f>VLOOKUP($A10,'Return Data'!$B$7:$R$2292,14,0)</f>
        <v>7.2061000000000002</v>
      </c>
      <c r="Q10" s="66">
        <f t="shared" si="6"/>
        <v>15</v>
      </c>
      <c r="R10" s="65">
        <f>VLOOKUP($A10,'Return Data'!$B$7:$R$2292,16,0)</f>
        <v>7.8350999999999997</v>
      </c>
      <c r="S10" s="67">
        <f t="shared" si="7"/>
        <v>6</v>
      </c>
    </row>
    <row r="11" spans="1:19" x14ac:dyDescent="0.3">
      <c r="A11" s="82" t="s">
        <v>1389</v>
      </c>
      <c r="B11" s="64">
        <f>VLOOKUP($A11,'Return Data'!$B$7:$R$2292,3,0)</f>
        <v>44477</v>
      </c>
      <c r="C11" s="65">
        <f>VLOOKUP($A11,'Return Data'!$B$7:$R$2292,4,0)</f>
        <v>25.144500000000001</v>
      </c>
      <c r="D11" s="65">
        <f>VLOOKUP($A11,'Return Data'!$B$7:$R$2292,9,0)</f>
        <v>0.26129999999999998</v>
      </c>
      <c r="E11" s="66">
        <f t="shared" si="0"/>
        <v>16</v>
      </c>
      <c r="F11" s="65">
        <f>VLOOKUP($A11,'Return Data'!$B$7:$R$2292,10,0)</f>
        <v>4.5629</v>
      </c>
      <c r="G11" s="66">
        <f t="shared" si="1"/>
        <v>15</v>
      </c>
      <c r="H11" s="65">
        <f>VLOOKUP($A11,'Return Data'!$B$7:$R$2292,11,0)</f>
        <v>4.7275999999999998</v>
      </c>
      <c r="I11" s="66">
        <f t="shared" si="2"/>
        <v>13</v>
      </c>
      <c r="J11" s="65">
        <f>VLOOKUP($A11,'Return Data'!$B$7:$R$2292,12,0)</f>
        <v>3.2063999999999999</v>
      </c>
      <c r="K11" s="66">
        <f t="shared" si="3"/>
        <v>12</v>
      </c>
      <c r="L11" s="65">
        <f>VLOOKUP($A11,'Return Data'!$B$7:$R$2292,13,0)</f>
        <v>4.8041</v>
      </c>
      <c r="M11" s="66">
        <f t="shared" si="4"/>
        <v>11</v>
      </c>
      <c r="N11" s="65">
        <f>VLOOKUP($A11,'Return Data'!$B$7:$R$2292,17,0)</f>
        <v>7.3681999999999999</v>
      </c>
      <c r="O11" s="66">
        <f t="shared" si="5"/>
        <v>9</v>
      </c>
      <c r="P11" s="65">
        <f>VLOOKUP($A11,'Return Data'!$B$7:$R$2292,14,0)</f>
        <v>7.3762999999999996</v>
      </c>
      <c r="Q11" s="66">
        <f t="shared" si="6"/>
        <v>13</v>
      </c>
      <c r="R11" s="65">
        <f>VLOOKUP($A11,'Return Data'!$B$7:$R$2292,16,0)</f>
        <v>5.5469999999999997</v>
      </c>
      <c r="S11" s="67">
        <f t="shared" si="7"/>
        <v>25</v>
      </c>
    </row>
    <row r="12" spans="1:19" x14ac:dyDescent="0.3">
      <c r="A12" s="82" t="s">
        <v>1392</v>
      </c>
      <c r="B12" s="64">
        <f>VLOOKUP($A12,'Return Data'!$B$7:$R$2292,3,0)</f>
        <v>44477</v>
      </c>
      <c r="C12" s="65">
        <f>VLOOKUP($A12,'Return Data'!$B$7:$R$2292,4,0)</f>
        <v>17.409400000000002</v>
      </c>
      <c r="D12" s="65">
        <f>VLOOKUP($A12,'Return Data'!$B$7:$R$2292,9,0)</f>
        <v>0.36349999999999999</v>
      </c>
      <c r="E12" s="66">
        <f t="shared" si="0"/>
        <v>15</v>
      </c>
      <c r="F12" s="65">
        <f>VLOOKUP($A12,'Return Data'!$B$7:$R$2292,10,0)</f>
        <v>2.3197000000000001</v>
      </c>
      <c r="G12" s="66">
        <f t="shared" si="1"/>
        <v>26</v>
      </c>
      <c r="H12" s="65">
        <f>VLOOKUP($A12,'Return Data'!$B$7:$R$2292,11,0)</f>
        <v>3.4817999999999998</v>
      </c>
      <c r="I12" s="66">
        <f t="shared" si="2"/>
        <v>26</v>
      </c>
      <c r="J12" s="65">
        <f>VLOOKUP($A12,'Return Data'!$B$7:$R$2292,12,0)</f>
        <v>3.2037</v>
      </c>
      <c r="K12" s="66">
        <f t="shared" si="3"/>
        <v>13</v>
      </c>
      <c r="L12" s="65">
        <f>VLOOKUP($A12,'Return Data'!$B$7:$R$2292,13,0)</f>
        <v>3.8574000000000002</v>
      </c>
      <c r="M12" s="66">
        <f t="shared" si="4"/>
        <v>25</v>
      </c>
      <c r="N12" s="65">
        <f>VLOOKUP($A12,'Return Data'!$B$7:$R$2292,17,0)</f>
        <v>1.8012999999999999</v>
      </c>
      <c r="O12" s="66">
        <f t="shared" si="5"/>
        <v>25</v>
      </c>
      <c r="P12" s="65">
        <f>VLOOKUP($A12,'Return Data'!$B$7:$R$2292,14,0)</f>
        <v>-3.6301999999999999</v>
      </c>
      <c r="Q12" s="66">
        <f t="shared" si="6"/>
        <v>24</v>
      </c>
      <c r="R12" s="65">
        <f>VLOOKUP($A12,'Return Data'!$B$7:$R$2292,16,0)</f>
        <v>4.4218000000000002</v>
      </c>
      <c r="S12" s="67">
        <f t="shared" si="7"/>
        <v>26</v>
      </c>
    </row>
    <row r="13" spans="1:19" x14ac:dyDescent="0.3">
      <c r="A13" s="82" t="s">
        <v>1394</v>
      </c>
      <c r="B13" s="64">
        <f>VLOOKUP($A13,'Return Data'!$B$7:$R$2292,3,0)</f>
        <v>44477</v>
      </c>
      <c r="C13" s="65">
        <f>VLOOKUP($A13,'Return Data'!$B$7:$R$2292,4,0)</f>
        <v>20.691700000000001</v>
      </c>
      <c r="D13" s="65">
        <f>VLOOKUP($A13,'Return Data'!$B$7:$R$2292,9,0)</f>
        <v>-0.86370000000000002</v>
      </c>
      <c r="E13" s="66">
        <f t="shared" si="0"/>
        <v>23</v>
      </c>
      <c r="F13" s="65">
        <f>VLOOKUP($A13,'Return Data'!$B$7:$R$2292,10,0)</f>
        <v>3.5909</v>
      </c>
      <c r="G13" s="66">
        <f t="shared" si="1"/>
        <v>25</v>
      </c>
      <c r="H13" s="65">
        <f>VLOOKUP($A13,'Return Data'!$B$7:$R$2292,11,0)</f>
        <v>3.6865000000000001</v>
      </c>
      <c r="I13" s="66">
        <f t="shared" si="2"/>
        <v>25</v>
      </c>
      <c r="J13" s="65">
        <f>VLOOKUP($A13,'Return Data'!$B$7:$R$2292,12,0)</f>
        <v>2.6974</v>
      </c>
      <c r="K13" s="66">
        <f t="shared" si="3"/>
        <v>21</v>
      </c>
      <c r="L13" s="65">
        <f>VLOOKUP($A13,'Return Data'!$B$7:$R$2292,13,0)</f>
        <v>3.9632000000000001</v>
      </c>
      <c r="M13" s="66">
        <f t="shared" si="4"/>
        <v>22</v>
      </c>
      <c r="N13" s="65">
        <f>VLOOKUP($A13,'Return Data'!$B$7:$R$2292,17,0)</f>
        <v>6.3521999999999998</v>
      </c>
      <c r="O13" s="66">
        <f t="shared" si="5"/>
        <v>18</v>
      </c>
      <c r="P13" s="65">
        <f>VLOOKUP($A13,'Return Data'!$B$7:$R$2292,14,0)</f>
        <v>7.3029000000000002</v>
      </c>
      <c r="Q13" s="66">
        <f t="shared" si="6"/>
        <v>14</v>
      </c>
      <c r="R13" s="65">
        <f>VLOOKUP($A13,'Return Data'!$B$7:$R$2292,16,0)</f>
        <v>7.1969000000000003</v>
      </c>
      <c r="S13" s="67">
        <f t="shared" si="7"/>
        <v>14</v>
      </c>
    </row>
    <row r="14" spans="1:19" x14ac:dyDescent="0.3">
      <c r="A14" s="82" t="s">
        <v>1396</v>
      </c>
      <c r="B14" s="64">
        <f>VLOOKUP($A14,'Return Data'!$B$7:$R$2292,3,0)</f>
        <v>44477</v>
      </c>
      <c r="C14" s="65">
        <f>VLOOKUP($A14,'Return Data'!$B$7:$R$2292,4,0)</f>
        <v>37.553199999999997</v>
      </c>
      <c r="D14" s="65">
        <f>VLOOKUP($A14,'Return Data'!$B$7:$R$2292,9,0)</f>
        <v>-0.97440000000000004</v>
      </c>
      <c r="E14" s="66">
        <f t="shared" si="0"/>
        <v>24</v>
      </c>
      <c r="F14" s="65">
        <f>VLOOKUP($A14,'Return Data'!$B$7:$R$2292,10,0)</f>
        <v>4.0167999999999999</v>
      </c>
      <c r="G14" s="66">
        <f t="shared" si="1"/>
        <v>22</v>
      </c>
      <c r="H14" s="65">
        <f>VLOOKUP($A14,'Return Data'!$B$7:$R$2292,11,0)</f>
        <v>4.3963999999999999</v>
      </c>
      <c r="I14" s="66">
        <f t="shared" si="2"/>
        <v>17</v>
      </c>
      <c r="J14" s="65">
        <f>VLOOKUP($A14,'Return Data'!$B$7:$R$2292,12,0)</f>
        <v>2.7543000000000002</v>
      </c>
      <c r="K14" s="66">
        <f t="shared" si="3"/>
        <v>20</v>
      </c>
      <c r="L14" s="65">
        <f>VLOOKUP($A14,'Return Data'!$B$7:$R$2292,13,0)</f>
        <v>4.1601999999999997</v>
      </c>
      <c r="M14" s="66">
        <f t="shared" si="4"/>
        <v>18</v>
      </c>
      <c r="N14" s="65">
        <f>VLOOKUP($A14,'Return Data'!$B$7:$R$2292,17,0)</f>
        <v>6.7256999999999998</v>
      </c>
      <c r="O14" s="66">
        <f t="shared" si="5"/>
        <v>15</v>
      </c>
      <c r="P14" s="65">
        <f>VLOOKUP($A14,'Return Data'!$B$7:$R$2292,14,0)</f>
        <v>7.7489999999999997</v>
      </c>
      <c r="Q14" s="66">
        <f t="shared" si="6"/>
        <v>10</v>
      </c>
      <c r="R14" s="65">
        <f>VLOOKUP($A14,'Return Data'!$B$7:$R$2292,16,0)</f>
        <v>7.1759000000000004</v>
      </c>
      <c r="S14" s="67">
        <f t="shared" si="7"/>
        <v>15</v>
      </c>
    </row>
    <row r="15" spans="1:19" x14ac:dyDescent="0.3">
      <c r="A15" s="82" t="s">
        <v>1404</v>
      </c>
      <c r="B15" s="64">
        <f>VLOOKUP($A15,'Return Data'!$B$7:$R$2292,3,0)</f>
        <v>44477</v>
      </c>
      <c r="C15" s="65">
        <f>VLOOKUP($A15,'Return Data'!$B$7:$R$2292,4,0)</f>
        <v>4388.8607429718904</v>
      </c>
      <c r="D15" s="65">
        <f>VLOOKUP($A15,'Return Data'!$B$7:$R$2292,9,0)</f>
        <v>88.557299999999998</v>
      </c>
      <c r="E15" s="66">
        <f t="shared" si="0"/>
        <v>3</v>
      </c>
      <c r="F15" s="65">
        <f>VLOOKUP($A15,'Return Data'!$B$7:$R$2292,10,0)</f>
        <v>42.498899999999999</v>
      </c>
      <c r="G15" s="66">
        <f t="shared" si="1"/>
        <v>1</v>
      </c>
      <c r="H15" s="65">
        <f>VLOOKUP($A15,'Return Data'!$B$7:$R$2292,11,0)</f>
        <v>17.768699999999999</v>
      </c>
      <c r="I15" s="66">
        <f t="shared" si="2"/>
        <v>3</v>
      </c>
      <c r="J15" s="65">
        <f>VLOOKUP($A15,'Return Data'!$B$7:$R$2292,12,0)</f>
        <v>16.753399999999999</v>
      </c>
      <c r="K15" s="66">
        <f t="shared" si="3"/>
        <v>1</v>
      </c>
      <c r="L15" s="65">
        <f>VLOOKUP($A15,'Return Data'!$B$7:$R$2292,13,0)</f>
        <v>20.432099999999998</v>
      </c>
      <c r="M15" s="66">
        <f t="shared" si="4"/>
        <v>1</v>
      </c>
      <c r="N15" s="65">
        <f>VLOOKUP($A15,'Return Data'!$B$7:$R$2292,17,0)</f>
        <v>3.6903000000000001</v>
      </c>
      <c r="O15" s="66">
        <f t="shared" si="5"/>
        <v>24</v>
      </c>
      <c r="P15" s="65">
        <f>VLOOKUP($A15,'Return Data'!$B$7:$R$2292,14,0)</f>
        <v>4.9850000000000003</v>
      </c>
      <c r="Q15" s="66">
        <f t="shared" si="6"/>
        <v>20</v>
      </c>
      <c r="R15" s="65">
        <f>VLOOKUP($A15,'Return Data'!$B$7:$R$2292,16,0)</f>
        <v>7.7976000000000001</v>
      </c>
      <c r="S15" s="67">
        <f t="shared" si="7"/>
        <v>8</v>
      </c>
    </row>
    <row r="16" spans="1:19" x14ac:dyDescent="0.3">
      <c r="A16" s="82" t="s">
        <v>1406</v>
      </c>
      <c r="B16" s="64">
        <f>VLOOKUP($A16,'Return Data'!$B$7:$R$2292,3,0)</f>
        <v>44477</v>
      </c>
      <c r="C16" s="65">
        <f>VLOOKUP($A16,'Return Data'!$B$7:$R$2292,4,0)</f>
        <v>25.308399999999999</v>
      </c>
      <c r="D16" s="65">
        <f>VLOOKUP($A16,'Return Data'!$B$7:$R$2292,9,0)</f>
        <v>1.5691999999999999</v>
      </c>
      <c r="E16" s="66">
        <f t="shared" si="0"/>
        <v>8</v>
      </c>
      <c r="F16" s="65">
        <f>VLOOKUP($A16,'Return Data'!$B$7:$R$2292,10,0)</f>
        <v>5.359</v>
      </c>
      <c r="G16" s="66">
        <f t="shared" si="1"/>
        <v>9</v>
      </c>
      <c r="H16" s="65">
        <f>VLOOKUP($A16,'Return Data'!$B$7:$R$2292,11,0)</f>
        <v>5.4154999999999998</v>
      </c>
      <c r="I16" s="66">
        <f t="shared" si="2"/>
        <v>6</v>
      </c>
      <c r="J16" s="65">
        <f>VLOOKUP($A16,'Return Data'!$B$7:$R$2292,12,0)</f>
        <v>3.7913999999999999</v>
      </c>
      <c r="K16" s="66">
        <f t="shared" si="3"/>
        <v>8</v>
      </c>
      <c r="L16" s="65">
        <f>VLOOKUP($A16,'Return Data'!$B$7:$R$2292,13,0)</f>
        <v>5.4271000000000003</v>
      </c>
      <c r="M16" s="66">
        <f t="shared" si="4"/>
        <v>7</v>
      </c>
      <c r="N16" s="65">
        <f>VLOOKUP($A16,'Return Data'!$B$7:$R$2292,17,0)</f>
        <v>8.0817999999999994</v>
      </c>
      <c r="O16" s="66">
        <f t="shared" si="5"/>
        <v>4</v>
      </c>
      <c r="P16" s="65">
        <f>VLOOKUP($A16,'Return Data'!$B$7:$R$2292,14,0)</f>
        <v>8.7089999999999996</v>
      </c>
      <c r="Q16" s="66">
        <f t="shared" si="6"/>
        <v>1</v>
      </c>
      <c r="R16" s="65">
        <f>VLOOKUP($A16,'Return Data'!$B$7:$R$2292,16,0)</f>
        <v>8.5676000000000005</v>
      </c>
      <c r="S16" s="67">
        <f t="shared" si="7"/>
        <v>1</v>
      </c>
    </row>
    <row r="17" spans="1:19" x14ac:dyDescent="0.3">
      <c r="A17" s="82" t="s">
        <v>1408</v>
      </c>
      <c r="B17" s="64">
        <f>VLOOKUP($A17,'Return Data'!$B$7:$R$2292,3,0)</f>
        <v>44477</v>
      </c>
      <c r="C17" s="65">
        <f>VLOOKUP($A17,'Return Data'!$B$7:$R$2292,4,0)</f>
        <v>31.786200000000001</v>
      </c>
      <c r="D17" s="65">
        <f>VLOOKUP($A17,'Return Data'!$B$7:$R$2292,9,0)</f>
        <v>-0.99819999999999998</v>
      </c>
      <c r="E17" s="66">
        <f t="shared" si="0"/>
        <v>25</v>
      </c>
      <c r="F17" s="65">
        <f>VLOOKUP($A17,'Return Data'!$B$7:$R$2292,10,0)</f>
        <v>4.4311999999999996</v>
      </c>
      <c r="G17" s="66">
        <f t="shared" si="1"/>
        <v>16</v>
      </c>
      <c r="H17" s="65">
        <f>VLOOKUP($A17,'Return Data'!$B$7:$R$2292,11,0)</f>
        <v>4.3163</v>
      </c>
      <c r="I17" s="66">
        <f t="shared" si="2"/>
        <v>20</v>
      </c>
      <c r="J17" s="65">
        <f>VLOOKUP($A17,'Return Data'!$B$7:$R$2292,12,0)</f>
        <v>2.81</v>
      </c>
      <c r="K17" s="66">
        <f t="shared" si="3"/>
        <v>19</v>
      </c>
      <c r="L17" s="65">
        <f>VLOOKUP($A17,'Return Data'!$B$7:$R$2292,13,0)</f>
        <v>4.1285999999999996</v>
      </c>
      <c r="M17" s="66">
        <f t="shared" si="4"/>
        <v>19</v>
      </c>
      <c r="N17" s="65">
        <f>VLOOKUP($A17,'Return Data'!$B$7:$R$2292,17,0)</f>
        <v>4.8346</v>
      </c>
      <c r="O17" s="66">
        <f t="shared" si="5"/>
        <v>22</v>
      </c>
      <c r="P17" s="65">
        <f>VLOOKUP($A17,'Return Data'!$B$7:$R$2292,14,0)</f>
        <v>3.149</v>
      </c>
      <c r="Q17" s="66">
        <f t="shared" si="6"/>
        <v>23</v>
      </c>
      <c r="R17" s="65">
        <f>VLOOKUP($A17,'Return Data'!$B$7:$R$2292,16,0)</f>
        <v>6.3301999999999996</v>
      </c>
      <c r="S17" s="67">
        <f t="shared" si="7"/>
        <v>24</v>
      </c>
    </row>
    <row r="18" spans="1:19" x14ac:dyDescent="0.3">
      <c r="A18" s="82" t="s">
        <v>1410</v>
      </c>
      <c r="B18" s="64">
        <f>VLOOKUP($A18,'Return Data'!$B$7:$R$2292,3,0)</f>
        <v>44477</v>
      </c>
      <c r="C18" s="65">
        <f>VLOOKUP($A18,'Return Data'!$B$7:$R$2292,4,0)</f>
        <v>47.195</v>
      </c>
      <c r="D18" s="65">
        <f>VLOOKUP($A18,'Return Data'!$B$7:$R$2292,9,0)</f>
        <v>3.0988000000000002</v>
      </c>
      <c r="E18" s="66">
        <f t="shared" si="0"/>
        <v>5</v>
      </c>
      <c r="F18" s="65">
        <f>VLOOKUP($A18,'Return Data'!$B$7:$R$2292,10,0)</f>
        <v>5.7652999999999999</v>
      </c>
      <c r="G18" s="66">
        <f t="shared" si="1"/>
        <v>6</v>
      </c>
      <c r="H18" s="65">
        <f>VLOOKUP($A18,'Return Data'!$B$7:$R$2292,11,0)</f>
        <v>5.2157</v>
      </c>
      <c r="I18" s="66">
        <f t="shared" si="2"/>
        <v>9</v>
      </c>
      <c r="J18" s="65">
        <f>VLOOKUP($A18,'Return Data'!$B$7:$R$2292,12,0)</f>
        <v>4.1177000000000001</v>
      </c>
      <c r="K18" s="66">
        <f t="shared" si="3"/>
        <v>6</v>
      </c>
      <c r="L18" s="65">
        <f>VLOOKUP($A18,'Return Data'!$B$7:$R$2292,13,0)</f>
        <v>5.5766999999999998</v>
      </c>
      <c r="M18" s="66">
        <f t="shared" si="4"/>
        <v>6</v>
      </c>
      <c r="N18" s="65">
        <f>VLOOKUP($A18,'Return Data'!$B$7:$R$2292,17,0)</f>
        <v>7.9737999999999998</v>
      </c>
      <c r="O18" s="66">
        <f t="shared" si="5"/>
        <v>5</v>
      </c>
      <c r="P18" s="65">
        <f>VLOOKUP($A18,'Return Data'!$B$7:$R$2292,14,0)</f>
        <v>8.5686999999999998</v>
      </c>
      <c r="Q18" s="66">
        <f t="shared" si="6"/>
        <v>2</v>
      </c>
      <c r="R18" s="65">
        <f>VLOOKUP($A18,'Return Data'!$B$7:$R$2292,16,0)</f>
        <v>8.0812000000000008</v>
      </c>
      <c r="S18" s="67">
        <f t="shared" si="7"/>
        <v>2</v>
      </c>
    </row>
    <row r="19" spans="1:19" x14ac:dyDescent="0.3">
      <c r="A19" s="82" t="s">
        <v>1412</v>
      </c>
      <c r="B19" s="64">
        <f>VLOOKUP($A19,'Return Data'!$B$7:$R$2292,3,0)</f>
        <v>44477</v>
      </c>
      <c r="C19" s="65">
        <f>VLOOKUP($A19,'Return Data'!$B$7:$R$2292,4,0)</f>
        <v>22.116599999999998</v>
      </c>
      <c r="D19" s="65">
        <f>VLOOKUP($A19,'Return Data'!$B$7:$R$2292,9,0)</f>
        <v>97.579300000000003</v>
      </c>
      <c r="E19" s="66">
        <f t="shared" si="0"/>
        <v>2</v>
      </c>
      <c r="F19" s="65">
        <f>VLOOKUP($A19,'Return Data'!$B$7:$R$2292,10,0)</f>
        <v>37.542000000000002</v>
      </c>
      <c r="G19" s="66">
        <f t="shared" si="1"/>
        <v>3</v>
      </c>
      <c r="H19" s="65">
        <f>VLOOKUP($A19,'Return Data'!$B$7:$R$2292,11,0)</f>
        <v>21.079499999999999</v>
      </c>
      <c r="I19" s="66">
        <f t="shared" si="2"/>
        <v>2</v>
      </c>
      <c r="J19" s="65">
        <f>VLOOKUP($A19,'Return Data'!$B$7:$R$2292,12,0)</f>
        <v>14.1228</v>
      </c>
      <c r="K19" s="66">
        <f t="shared" si="3"/>
        <v>3</v>
      </c>
      <c r="L19" s="65">
        <f>VLOOKUP($A19,'Return Data'!$B$7:$R$2292,13,0)</f>
        <v>13.1568</v>
      </c>
      <c r="M19" s="66">
        <f t="shared" si="4"/>
        <v>3</v>
      </c>
      <c r="N19" s="65">
        <f>VLOOKUP($A19,'Return Data'!$B$7:$R$2292,17,0)</f>
        <v>9.8763000000000005</v>
      </c>
      <c r="O19" s="66">
        <f t="shared" si="5"/>
        <v>3</v>
      </c>
      <c r="P19" s="65">
        <f>VLOOKUP($A19,'Return Data'!$B$7:$R$2292,14,0)</f>
        <v>7.7359</v>
      </c>
      <c r="Q19" s="66">
        <f t="shared" si="6"/>
        <v>11</v>
      </c>
      <c r="R19" s="65">
        <f>VLOOKUP($A19,'Return Data'!$B$7:$R$2292,16,0)</f>
        <v>7.8113000000000001</v>
      </c>
      <c r="S19" s="67">
        <f t="shared" si="7"/>
        <v>7</v>
      </c>
    </row>
    <row r="20" spans="1:19" x14ac:dyDescent="0.3">
      <c r="A20" s="82" t="s">
        <v>1415</v>
      </c>
      <c r="B20" s="64">
        <f>VLOOKUP($A20,'Return Data'!$B$7:$R$2292,3,0)</f>
        <v>44477</v>
      </c>
      <c r="C20" s="65">
        <f>VLOOKUP($A20,'Return Data'!$B$7:$R$2292,4,0)</f>
        <v>45.7423</v>
      </c>
      <c r="D20" s="65">
        <f>VLOOKUP($A20,'Return Data'!$B$7:$R$2292,9,0)</f>
        <v>0.3831</v>
      </c>
      <c r="E20" s="66">
        <f t="shared" si="0"/>
        <v>14</v>
      </c>
      <c r="F20" s="65">
        <f>VLOOKUP($A20,'Return Data'!$B$7:$R$2292,10,0)</f>
        <v>4.319</v>
      </c>
      <c r="G20" s="66">
        <f t="shared" si="1"/>
        <v>18</v>
      </c>
      <c r="H20" s="65">
        <f>VLOOKUP($A20,'Return Data'!$B$7:$R$2292,11,0)</f>
        <v>4.4095000000000004</v>
      </c>
      <c r="I20" s="66">
        <f t="shared" si="2"/>
        <v>16</v>
      </c>
      <c r="J20" s="65">
        <f>VLOOKUP($A20,'Return Data'!$B$7:$R$2292,12,0)</f>
        <v>3.1444999999999999</v>
      </c>
      <c r="K20" s="66">
        <f t="shared" si="3"/>
        <v>14</v>
      </c>
      <c r="L20" s="65">
        <f>VLOOKUP($A20,'Return Data'!$B$7:$R$2292,13,0)</f>
        <v>4.1989999999999998</v>
      </c>
      <c r="M20" s="66">
        <f t="shared" si="4"/>
        <v>15</v>
      </c>
      <c r="N20" s="65">
        <f>VLOOKUP($A20,'Return Data'!$B$7:$R$2292,17,0)</f>
        <v>7.0334000000000003</v>
      </c>
      <c r="O20" s="66">
        <f t="shared" si="5"/>
        <v>11</v>
      </c>
      <c r="P20" s="65">
        <f>VLOOKUP($A20,'Return Data'!$B$7:$R$2292,14,0)</f>
        <v>8.2146000000000008</v>
      </c>
      <c r="Q20" s="66">
        <f t="shared" si="6"/>
        <v>7</v>
      </c>
      <c r="R20" s="65">
        <f>VLOOKUP($A20,'Return Data'!$B$7:$R$2292,16,0)</f>
        <v>7.5721999999999996</v>
      </c>
      <c r="S20" s="67">
        <f t="shared" si="7"/>
        <v>10</v>
      </c>
    </row>
    <row r="21" spans="1:19" x14ac:dyDescent="0.3">
      <c r="A21" s="82" t="s">
        <v>1416</v>
      </c>
      <c r="B21" s="64">
        <f>VLOOKUP($A21,'Return Data'!$B$7:$R$2292,3,0)</f>
        <v>44477</v>
      </c>
      <c r="C21" s="65">
        <f>VLOOKUP($A21,'Return Data'!$B$7:$R$2292,4,0)</f>
        <v>1726.7918</v>
      </c>
      <c r="D21" s="65">
        <f>VLOOKUP($A21,'Return Data'!$B$7:$R$2292,9,0)</f>
        <v>-0.74390000000000001</v>
      </c>
      <c r="E21" s="66">
        <f t="shared" si="0"/>
        <v>20</v>
      </c>
      <c r="F21" s="65">
        <f>VLOOKUP($A21,'Return Data'!$B$7:$R$2292,10,0)</f>
        <v>4.8304</v>
      </c>
      <c r="G21" s="66">
        <f t="shared" si="1"/>
        <v>13</v>
      </c>
      <c r="H21" s="65">
        <f>VLOOKUP($A21,'Return Data'!$B$7:$R$2292,11,0)</f>
        <v>3.7726999999999999</v>
      </c>
      <c r="I21" s="66">
        <f t="shared" si="2"/>
        <v>24</v>
      </c>
      <c r="J21" s="65">
        <f>VLOOKUP($A21,'Return Data'!$B$7:$R$2292,12,0)</f>
        <v>2.5137999999999998</v>
      </c>
      <c r="K21" s="66">
        <f t="shared" si="3"/>
        <v>23</v>
      </c>
      <c r="L21" s="65">
        <f>VLOOKUP($A21,'Return Data'!$B$7:$R$2292,13,0)</f>
        <v>3.8807999999999998</v>
      </c>
      <c r="M21" s="66">
        <f t="shared" si="4"/>
        <v>23</v>
      </c>
      <c r="N21" s="65">
        <f>VLOOKUP($A21,'Return Data'!$B$7:$R$2292,17,0)</f>
        <v>4.2798999999999996</v>
      </c>
      <c r="O21" s="66">
        <f t="shared" si="5"/>
        <v>23</v>
      </c>
      <c r="P21" s="65">
        <f>VLOOKUP($A21,'Return Data'!$B$7:$R$2292,14,0)</f>
        <v>5.2504999999999997</v>
      </c>
      <c r="Q21" s="66">
        <f t="shared" si="6"/>
        <v>18</v>
      </c>
      <c r="R21" s="65">
        <f>VLOOKUP($A21,'Return Data'!$B$7:$R$2292,16,0)</f>
        <v>6.9999000000000002</v>
      </c>
      <c r="S21" s="67">
        <f t="shared" si="7"/>
        <v>18</v>
      </c>
    </row>
    <row r="22" spans="1:19" x14ac:dyDescent="0.3">
      <c r="A22" s="82" t="s">
        <v>1418</v>
      </c>
      <c r="B22" s="64">
        <f>VLOOKUP($A22,'Return Data'!$B$7:$R$2292,3,0)</f>
        <v>44477</v>
      </c>
      <c r="C22" s="65">
        <f>VLOOKUP($A22,'Return Data'!$B$7:$R$2292,4,0)</f>
        <v>2887.6203999999998</v>
      </c>
      <c r="D22" s="65">
        <f>VLOOKUP($A22,'Return Data'!$B$7:$R$2292,9,0)</f>
        <v>-1.7746999999999999</v>
      </c>
      <c r="E22" s="66">
        <f t="shared" si="0"/>
        <v>26</v>
      </c>
      <c r="F22" s="65">
        <f>VLOOKUP($A22,'Return Data'!$B$7:$R$2292,10,0)</f>
        <v>3.9943</v>
      </c>
      <c r="G22" s="66">
        <f t="shared" si="1"/>
        <v>23</v>
      </c>
      <c r="H22" s="65">
        <f>VLOOKUP($A22,'Return Data'!$B$7:$R$2292,11,0)</f>
        <v>4.1116999999999999</v>
      </c>
      <c r="I22" s="66">
        <f t="shared" si="2"/>
        <v>22</v>
      </c>
      <c r="J22" s="65">
        <f>VLOOKUP($A22,'Return Data'!$B$7:$R$2292,12,0)</f>
        <v>2.2658999999999998</v>
      </c>
      <c r="K22" s="66">
        <f t="shared" si="3"/>
        <v>25</v>
      </c>
      <c r="L22" s="65">
        <f>VLOOKUP($A22,'Return Data'!$B$7:$R$2292,13,0)</f>
        <v>3.9948000000000001</v>
      </c>
      <c r="M22" s="66">
        <f t="shared" si="4"/>
        <v>21</v>
      </c>
      <c r="N22" s="65">
        <f>VLOOKUP($A22,'Return Data'!$B$7:$R$2292,17,0)</f>
        <v>6.5071000000000003</v>
      </c>
      <c r="O22" s="66">
        <f t="shared" si="5"/>
        <v>17</v>
      </c>
      <c r="P22" s="65">
        <f>VLOOKUP($A22,'Return Data'!$B$7:$R$2292,14,0)</f>
        <v>7.6638999999999999</v>
      </c>
      <c r="Q22" s="66">
        <f t="shared" si="6"/>
        <v>12</v>
      </c>
      <c r="R22" s="65">
        <f>VLOOKUP($A22,'Return Data'!$B$7:$R$2292,16,0)</f>
        <v>7.5585000000000004</v>
      </c>
      <c r="S22" s="67">
        <f t="shared" si="7"/>
        <v>11</v>
      </c>
    </row>
    <row r="23" spans="1:19" x14ac:dyDescent="0.3">
      <c r="A23" s="82" t="s">
        <v>1422</v>
      </c>
      <c r="B23" s="64">
        <f>VLOOKUP($A23,'Return Data'!$B$7:$R$2292,3,0)</f>
        <v>44477</v>
      </c>
      <c r="C23" s="65">
        <f>VLOOKUP($A23,'Return Data'!$B$7:$R$2292,4,0)</f>
        <v>42.050800000000002</v>
      </c>
      <c r="D23" s="65">
        <f>VLOOKUP($A23,'Return Data'!$B$7:$R$2292,9,0)</f>
        <v>2.1360999999999999</v>
      </c>
      <c r="E23" s="66">
        <f t="shared" si="0"/>
        <v>6</v>
      </c>
      <c r="F23" s="65">
        <f>VLOOKUP($A23,'Return Data'!$B$7:$R$2292,10,0)</f>
        <v>6.1471</v>
      </c>
      <c r="G23" s="66">
        <f t="shared" si="1"/>
        <v>5</v>
      </c>
      <c r="H23" s="65">
        <f>VLOOKUP($A23,'Return Data'!$B$7:$R$2292,11,0)</f>
        <v>5.3305999999999996</v>
      </c>
      <c r="I23" s="66">
        <f t="shared" si="2"/>
        <v>8</v>
      </c>
      <c r="J23" s="65">
        <f>VLOOKUP($A23,'Return Data'!$B$7:$R$2292,12,0)</f>
        <v>3.4131999999999998</v>
      </c>
      <c r="K23" s="66">
        <f t="shared" si="3"/>
        <v>11</v>
      </c>
      <c r="L23" s="65">
        <f>VLOOKUP($A23,'Return Data'!$B$7:$R$2292,13,0)</f>
        <v>4.8514999999999997</v>
      </c>
      <c r="M23" s="66">
        <f t="shared" si="4"/>
        <v>9</v>
      </c>
      <c r="N23" s="65">
        <f>VLOOKUP($A23,'Return Data'!$B$7:$R$2292,17,0)</f>
        <v>7.2426000000000004</v>
      </c>
      <c r="O23" s="66">
        <f t="shared" si="5"/>
        <v>10</v>
      </c>
      <c r="P23" s="65">
        <f>VLOOKUP($A23,'Return Data'!$B$7:$R$2292,14,0)</f>
        <v>8.2494999999999994</v>
      </c>
      <c r="Q23" s="66">
        <f t="shared" si="6"/>
        <v>6</v>
      </c>
      <c r="R23" s="65">
        <f>VLOOKUP($A23,'Return Data'!$B$7:$R$2292,16,0)</f>
        <v>7.6642999999999999</v>
      </c>
      <c r="S23" s="67">
        <f t="shared" si="7"/>
        <v>9</v>
      </c>
    </row>
    <row r="24" spans="1:19" x14ac:dyDescent="0.3">
      <c r="A24" s="82" t="s">
        <v>1425</v>
      </c>
      <c r="B24" s="64">
        <f>VLOOKUP($A24,'Return Data'!$B$7:$R$2292,3,0)</f>
        <v>44477</v>
      </c>
      <c r="C24" s="65">
        <f>VLOOKUP($A24,'Return Data'!$B$7:$R$2292,4,0)</f>
        <v>21.361999999999998</v>
      </c>
      <c r="D24" s="65">
        <f>VLOOKUP($A24,'Return Data'!$B$7:$R$2292,9,0)</f>
        <v>-9.6799999999999997E-2</v>
      </c>
      <c r="E24" s="66">
        <f t="shared" si="0"/>
        <v>18</v>
      </c>
      <c r="F24" s="65">
        <f>VLOOKUP($A24,'Return Data'!$B$7:$R$2292,10,0)</f>
        <v>4.7474999999999996</v>
      </c>
      <c r="G24" s="66">
        <f t="shared" si="1"/>
        <v>14</v>
      </c>
      <c r="H24" s="65">
        <f>VLOOKUP($A24,'Return Data'!$B$7:$R$2292,11,0)</f>
        <v>4.6833999999999998</v>
      </c>
      <c r="I24" s="66">
        <f t="shared" si="2"/>
        <v>14</v>
      </c>
      <c r="J24" s="65">
        <f>VLOOKUP($A24,'Return Data'!$B$7:$R$2292,12,0)</f>
        <v>2.9868999999999999</v>
      </c>
      <c r="K24" s="66">
        <f t="shared" si="3"/>
        <v>17</v>
      </c>
      <c r="L24" s="65">
        <f>VLOOKUP($A24,'Return Data'!$B$7:$R$2292,13,0)</f>
        <v>4.2079000000000004</v>
      </c>
      <c r="M24" s="66">
        <f t="shared" si="4"/>
        <v>14</v>
      </c>
      <c r="N24" s="65">
        <f>VLOOKUP($A24,'Return Data'!$B$7:$R$2292,17,0)</f>
        <v>6.8734999999999999</v>
      </c>
      <c r="O24" s="66">
        <f t="shared" si="5"/>
        <v>14</v>
      </c>
      <c r="P24" s="65">
        <f>VLOOKUP($A24,'Return Data'!$B$7:$R$2292,14,0)</f>
        <v>7.9287000000000001</v>
      </c>
      <c r="Q24" s="66">
        <f t="shared" si="6"/>
        <v>9</v>
      </c>
      <c r="R24" s="65">
        <f>VLOOKUP($A24,'Return Data'!$B$7:$R$2292,16,0)</f>
        <v>8.0624000000000002</v>
      </c>
      <c r="S24" s="67">
        <f t="shared" si="7"/>
        <v>3</v>
      </c>
    </row>
    <row r="25" spans="1:19" x14ac:dyDescent="0.3">
      <c r="A25" s="82" t="s">
        <v>1427</v>
      </c>
      <c r="B25" s="64">
        <f>VLOOKUP($A25,'Return Data'!$B$7:$R$2292,3,0)</f>
        <v>44477</v>
      </c>
      <c r="C25" s="65">
        <f>VLOOKUP($A25,'Return Data'!$B$7:$R$2292,4,0)</f>
        <v>11.9557</v>
      </c>
      <c r="D25" s="65">
        <f>VLOOKUP($A25,'Return Data'!$B$7:$R$2292,9,0)</f>
        <v>3.0499999999999999E-2</v>
      </c>
      <c r="E25" s="66">
        <f t="shared" si="0"/>
        <v>17</v>
      </c>
      <c r="F25" s="65">
        <f>VLOOKUP($A25,'Return Data'!$B$7:$R$2292,10,0)</f>
        <v>4.1003999999999996</v>
      </c>
      <c r="G25" s="66">
        <f t="shared" si="1"/>
        <v>20</v>
      </c>
      <c r="H25" s="65">
        <f>VLOOKUP($A25,'Return Data'!$B$7:$R$2292,11,0)</f>
        <v>4.0458999999999996</v>
      </c>
      <c r="I25" s="66">
        <f t="shared" si="2"/>
        <v>23</v>
      </c>
      <c r="J25" s="65">
        <f>VLOOKUP($A25,'Return Data'!$B$7:$R$2292,12,0)</f>
        <v>2.1879</v>
      </c>
      <c r="K25" s="66">
        <f t="shared" si="3"/>
        <v>26</v>
      </c>
      <c r="L25" s="65">
        <f>VLOOKUP($A25,'Return Data'!$B$7:$R$2292,13,0)</f>
        <v>3.4220999999999999</v>
      </c>
      <c r="M25" s="66">
        <f t="shared" si="4"/>
        <v>26</v>
      </c>
      <c r="N25" s="65"/>
      <c r="O25" s="66"/>
      <c r="P25" s="65"/>
      <c r="Q25" s="66"/>
      <c r="R25" s="65">
        <f>VLOOKUP($A25,'Return Data'!$B$7:$R$2292,16,0)</f>
        <v>6.8791000000000002</v>
      </c>
      <c r="S25" s="67">
        <f t="shared" si="7"/>
        <v>21</v>
      </c>
    </row>
    <row r="26" spans="1:19" x14ac:dyDescent="0.3">
      <c r="A26" s="82" t="s">
        <v>1428</v>
      </c>
      <c r="B26" s="64">
        <f>VLOOKUP($A26,'Return Data'!$B$7:$R$2292,3,0)</f>
        <v>44477</v>
      </c>
      <c r="C26" s="65">
        <f>VLOOKUP($A26,'Return Data'!$B$7:$R$2292,4,0)</f>
        <v>12.7005</v>
      </c>
      <c r="D26" s="65">
        <f>VLOOKUP($A26,'Return Data'!$B$7:$R$2292,9,0)</f>
        <v>-0.84240000000000004</v>
      </c>
      <c r="E26" s="66">
        <f t="shared" si="0"/>
        <v>22</v>
      </c>
      <c r="F26" s="65">
        <f>VLOOKUP($A26,'Return Data'!$B$7:$R$2292,10,0)</f>
        <v>4.3071000000000002</v>
      </c>
      <c r="G26" s="66">
        <f t="shared" si="1"/>
        <v>19</v>
      </c>
      <c r="H26" s="65">
        <f>VLOOKUP($A26,'Return Data'!$B$7:$R$2292,11,0)</f>
        <v>4.3601999999999999</v>
      </c>
      <c r="I26" s="66">
        <f t="shared" si="2"/>
        <v>19</v>
      </c>
      <c r="J26" s="65">
        <f>VLOOKUP($A26,'Return Data'!$B$7:$R$2292,12,0)</f>
        <v>3.0503999999999998</v>
      </c>
      <c r="K26" s="66">
        <f t="shared" si="3"/>
        <v>16</v>
      </c>
      <c r="L26" s="65">
        <f>VLOOKUP($A26,'Return Data'!$B$7:$R$2292,13,0)</f>
        <v>4.1622000000000003</v>
      </c>
      <c r="M26" s="66">
        <f t="shared" si="4"/>
        <v>17</v>
      </c>
      <c r="N26" s="65">
        <f>VLOOKUP($A26,'Return Data'!$B$7:$R$2292,17,0)</f>
        <v>6.2765000000000004</v>
      </c>
      <c r="O26" s="66">
        <f t="shared" ref="O26:O33" si="8">RANK(N26,N$8:N$33,0)</f>
        <v>19</v>
      </c>
      <c r="P26" s="65"/>
      <c r="Q26" s="66"/>
      <c r="R26" s="65">
        <f>VLOOKUP($A26,'Return Data'!$B$7:$R$2292,16,0)</f>
        <v>6.9313000000000002</v>
      </c>
      <c r="S26" s="67">
        <f t="shared" si="7"/>
        <v>20</v>
      </c>
    </row>
    <row r="27" spans="1:19" x14ac:dyDescent="0.3">
      <c r="A27" s="82" t="s">
        <v>1430</v>
      </c>
      <c r="B27" s="64">
        <f>VLOOKUP($A27,'Return Data'!$B$7:$R$2292,3,0)</f>
        <v>44477</v>
      </c>
      <c r="C27" s="65">
        <f>VLOOKUP($A27,'Return Data'!$B$7:$R$2292,4,0)</f>
        <v>42.0655</v>
      </c>
      <c r="D27" s="65">
        <f>VLOOKUP($A27,'Return Data'!$B$7:$R$2292,9,0)</f>
        <v>1.1406000000000001</v>
      </c>
      <c r="E27" s="66">
        <f t="shared" si="0"/>
        <v>10</v>
      </c>
      <c r="F27" s="65">
        <f>VLOOKUP($A27,'Return Data'!$B$7:$R$2292,10,0)</f>
        <v>5.6059000000000001</v>
      </c>
      <c r="G27" s="66">
        <f t="shared" si="1"/>
        <v>7</v>
      </c>
      <c r="H27" s="65">
        <f>VLOOKUP($A27,'Return Data'!$B$7:$R$2292,11,0)</f>
        <v>5.6566000000000001</v>
      </c>
      <c r="I27" s="66">
        <f t="shared" si="2"/>
        <v>5</v>
      </c>
      <c r="J27" s="65">
        <f>VLOOKUP($A27,'Return Data'!$B$7:$R$2292,12,0)</f>
        <v>4.5655000000000001</v>
      </c>
      <c r="K27" s="66">
        <f t="shared" si="3"/>
        <v>5</v>
      </c>
      <c r="L27" s="65">
        <f>VLOOKUP($A27,'Return Data'!$B$7:$R$2292,13,0)</f>
        <v>5.7743000000000002</v>
      </c>
      <c r="M27" s="66">
        <f t="shared" si="4"/>
        <v>5</v>
      </c>
      <c r="N27" s="65">
        <f>VLOOKUP($A27,'Return Data'!$B$7:$R$2292,17,0)</f>
        <v>7.5114999999999998</v>
      </c>
      <c r="O27" s="66">
        <f t="shared" si="8"/>
        <v>7</v>
      </c>
      <c r="P27" s="65">
        <f>VLOOKUP($A27,'Return Data'!$B$7:$R$2292,14,0)</f>
        <v>8.3156999999999996</v>
      </c>
      <c r="Q27" s="66">
        <f t="shared" ref="Q27:Q33" si="9">RANK(P27,P$8:P$33,0)</f>
        <v>5</v>
      </c>
      <c r="R27" s="65">
        <f>VLOOKUP($A27,'Return Data'!$B$7:$R$2292,16,0)</f>
        <v>7.9329000000000001</v>
      </c>
      <c r="S27" s="67">
        <f t="shared" si="7"/>
        <v>5</v>
      </c>
    </row>
    <row r="28" spans="1:19" x14ac:dyDescent="0.3">
      <c r="A28" s="82" t="s">
        <v>1432</v>
      </c>
      <c r="B28" s="64">
        <f>VLOOKUP($A28,'Return Data'!$B$7:$R$2292,3,0)</f>
        <v>44477</v>
      </c>
      <c r="C28" s="65">
        <f>VLOOKUP($A28,'Return Data'!$B$7:$R$2292,4,0)</f>
        <v>36.2851</v>
      </c>
      <c r="D28" s="65">
        <f>VLOOKUP($A28,'Return Data'!$B$7:$R$2292,9,0)</f>
        <v>1.0235000000000001</v>
      </c>
      <c r="E28" s="66">
        <f t="shared" si="0"/>
        <v>12</v>
      </c>
      <c r="F28" s="65">
        <f>VLOOKUP($A28,'Return Data'!$B$7:$R$2292,10,0)</f>
        <v>4.0326000000000004</v>
      </c>
      <c r="G28" s="66">
        <f t="shared" si="1"/>
        <v>21</v>
      </c>
      <c r="H28" s="65">
        <f>VLOOKUP($A28,'Return Data'!$B$7:$R$2292,11,0)</f>
        <v>4.8467000000000002</v>
      </c>
      <c r="I28" s="66">
        <f t="shared" si="2"/>
        <v>12</v>
      </c>
      <c r="J28" s="65">
        <f>VLOOKUP($A28,'Return Data'!$B$7:$R$2292,12,0)</f>
        <v>3.1141000000000001</v>
      </c>
      <c r="K28" s="66">
        <f t="shared" si="3"/>
        <v>15</v>
      </c>
      <c r="L28" s="65">
        <f>VLOOKUP($A28,'Return Data'!$B$7:$R$2292,13,0)</f>
        <v>4.0199999999999996</v>
      </c>
      <c r="M28" s="66">
        <f t="shared" si="4"/>
        <v>20</v>
      </c>
      <c r="N28" s="65">
        <f>VLOOKUP($A28,'Return Data'!$B$7:$R$2292,17,0)</f>
        <v>5.5502000000000002</v>
      </c>
      <c r="O28" s="66">
        <f t="shared" si="8"/>
        <v>21</v>
      </c>
      <c r="P28" s="65">
        <f>VLOOKUP($A28,'Return Data'!$B$7:$R$2292,14,0)</f>
        <v>3.8719000000000001</v>
      </c>
      <c r="Q28" s="66">
        <f t="shared" si="9"/>
        <v>22</v>
      </c>
      <c r="R28" s="65">
        <f>VLOOKUP($A28,'Return Data'!$B$7:$R$2292,16,0)</f>
        <v>7.1314000000000002</v>
      </c>
      <c r="S28" s="67">
        <f t="shared" si="7"/>
        <v>16</v>
      </c>
    </row>
    <row r="29" spans="1:19" x14ac:dyDescent="0.3">
      <c r="A29" s="82" t="s">
        <v>1434</v>
      </c>
      <c r="B29" s="64">
        <f>VLOOKUP($A29,'Return Data'!$B$7:$R$2292,3,0)</f>
        <v>44477</v>
      </c>
      <c r="C29" s="65">
        <f>VLOOKUP($A29,'Return Data'!$B$7:$R$2292,4,0)</f>
        <v>35.239899999999999</v>
      </c>
      <c r="D29" s="65">
        <f>VLOOKUP($A29,'Return Data'!$B$7:$R$2292,9,0)</f>
        <v>-0.79010000000000002</v>
      </c>
      <c r="E29" s="66">
        <f t="shared" si="0"/>
        <v>21</v>
      </c>
      <c r="F29" s="65">
        <f>VLOOKUP($A29,'Return Data'!$B$7:$R$2292,10,0)</f>
        <v>4.9100999999999999</v>
      </c>
      <c r="G29" s="66">
        <f t="shared" si="1"/>
        <v>12</v>
      </c>
      <c r="H29" s="65">
        <f>VLOOKUP($A29,'Return Data'!$B$7:$R$2292,11,0)</f>
        <v>4.6022999999999996</v>
      </c>
      <c r="I29" s="66">
        <f t="shared" si="2"/>
        <v>15</v>
      </c>
      <c r="J29" s="65">
        <f>VLOOKUP($A29,'Return Data'!$B$7:$R$2292,12,0)</f>
        <v>2.6566999999999998</v>
      </c>
      <c r="K29" s="66">
        <f t="shared" si="3"/>
        <v>22</v>
      </c>
      <c r="L29" s="65">
        <f>VLOOKUP($A29,'Return Data'!$B$7:$R$2292,13,0)</f>
        <v>4.1882000000000001</v>
      </c>
      <c r="M29" s="66">
        <f t="shared" si="4"/>
        <v>16</v>
      </c>
      <c r="N29" s="65">
        <f>VLOOKUP($A29,'Return Data'!$B$7:$R$2292,17,0)</f>
        <v>6.9371</v>
      </c>
      <c r="O29" s="66">
        <f t="shared" si="8"/>
        <v>12</v>
      </c>
      <c r="P29" s="65">
        <f>VLOOKUP($A29,'Return Data'!$B$7:$R$2292,14,0)</f>
        <v>4.2491000000000003</v>
      </c>
      <c r="Q29" s="66">
        <f t="shared" si="9"/>
        <v>21</v>
      </c>
      <c r="R29" s="65">
        <f>VLOOKUP($A29,'Return Data'!$B$7:$R$2292,16,0)</f>
        <v>7.0689000000000002</v>
      </c>
      <c r="S29" s="67">
        <f t="shared" si="7"/>
        <v>17</v>
      </c>
    </row>
    <row r="30" spans="1:19" x14ac:dyDescent="0.3">
      <c r="A30" s="82" t="s">
        <v>1437</v>
      </c>
      <c r="B30" s="64">
        <f>VLOOKUP($A30,'Return Data'!$B$7:$R$2292,3,0)</f>
        <v>44477</v>
      </c>
      <c r="C30" s="65">
        <f>VLOOKUP($A30,'Return Data'!$B$7:$R$2292,4,0)</f>
        <v>25.678799999999999</v>
      </c>
      <c r="D30" s="65">
        <f>VLOOKUP($A30,'Return Data'!$B$7:$R$2292,9,0)</f>
        <v>1.6986000000000001</v>
      </c>
      <c r="E30" s="66">
        <f t="shared" si="0"/>
        <v>7</v>
      </c>
      <c r="F30" s="65">
        <f>VLOOKUP($A30,'Return Data'!$B$7:$R$2292,10,0)</f>
        <v>5.1062000000000003</v>
      </c>
      <c r="G30" s="66">
        <f t="shared" si="1"/>
        <v>11</v>
      </c>
      <c r="H30" s="65">
        <f>VLOOKUP($A30,'Return Data'!$B$7:$R$2292,11,0)</f>
        <v>4.8899999999999997</v>
      </c>
      <c r="I30" s="66">
        <f t="shared" si="2"/>
        <v>11</v>
      </c>
      <c r="J30" s="65">
        <f>VLOOKUP($A30,'Return Data'!$B$7:$R$2292,12,0)</f>
        <v>2.8252999999999999</v>
      </c>
      <c r="K30" s="66">
        <f t="shared" si="3"/>
        <v>18</v>
      </c>
      <c r="L30" s="65">
        <f>VLOOKUP($A30,'Return Data'!$B$7:$R$2292,13,0)</f>
        <v>4.3841000000000001</v>
      </c>
      <c r="M30" s="66">
        <f t="shared" si="4"/>
        <v>13</v>
      </c>
      <c r="N30" s="65">
        <f>VLOOKUP($A30,'Return Data'!$B$7:$R$2292,17,0)</f>
        <v>6.9238</v>
      </c>
      <c r="O30" s="66">
        <f t="shared" si="8"/>
        <v>13</v>
      </c>
      <c r="P30" s="65">
        <f>VLOOKUP($A30,'Return Data'!$B$7:$R$2292,14,0)</f>
        <v>7.9623999999999997</v>
      </c>
      <c r="Q30" s="66">
        <f t="shared" si="9"/>
        <v>8</v>
      </c>
      <c r="R30" s="65">
        <f>VLOOKUP($A30,'Return Data'!$B$7:$R$2292,16,0)</f>
        <v>6.8601000000000001</v>
      </c>
      <c r="S30" s="67">
        <f t="shared" si="7"/>
        <v>22</v>
      </c>
    </row>
    <row r="31" spans="1:19" x14ac:dyDescent="0.3">
      <c r="A31" s="82" t="s">
        <v>1438</v>
      </c>
      <c r="B31" s="64">
        <f>VLOOKUP($A31,'Return Data'!$B$7:$R$2292,3,0)</f>
        <v>44477</v>
      </c>
      <c r="C31" s="65">
        <f>VLOOKUP($A31,'Return Data'!$B$7:$R$2292,4,0)</f>
        <v>36.122999999999998</v>
      </c>
      <c r="D31" s="65">
        <f>VLOOKUP($A31,'Return Data'!$B$7:$R$2292,9,0)</f>
        <v>116.34869999999999</v>
      </c>
      <c r="E31" s="66">
        <f t="shared" si="0"/>
        <v>1</v>
      </c>
      <c r="F31" s="65">
        <f>VLOOKUP($A31,'Return Data'!$B$7:$R$2292,10,0)</f>
        <v>41.507399999999997</v>
      </c>
      <c r="G31" s="66">
        <f t="shared" si="1"/>
        <v>2</v>
      </c>
      <c r="H31" s="65">
        <f>VLOOKUP($A31,'Return Data'!$B$7:$R$2292,11,0)</f>
        <v>22.751999999999999</v>
      </c>
      <c r="I31" s="66">
        <f t="shared" si="2"/>
        <v>1</v>
      </c>
      <c r="J31" s="65">
        <f>VLOOKUP($A31,'Return Data'!$B$7:$R$2292,12,0)</f>
        <v>15.8973</v>
      </c>
      <c r="K31" s="66">
        <f t="shared" si="3"/>
        <v>2</v>
      </c>
      <c r="L31" s="65">
        <f>VLOOKUP($A31,'Return Data'!$B$7:$R$2292,13,0)</f>
        <v>13.5197</v>
      </c>
      <c r="M31" s="66">
        <f t="shared" si="4"/>
        <v>2</v>
      </c>
      <c r="N31" s="65">
        <f>VLOOKUP($A31,'Return Data'!$B$7:$R$2292,17,0)</f>
        <v>11.4672</v>
      </c>
      <c r="O31" s="66">
        <f t="shared" si="8"/>
        <v>1</v>
      </c>
      <c r="P31" s="65">
        <f>VLOOKUP($A31,'Return Data'!$B$7:$R$2292,14,0)</f>
        <v>5.8550000000000004</v>
      </c>
      <c r="Q31" s="66">
        <f t="shared" si="9"/>
        <v>17</v>
      </c>
      <c r="R31" s="65">
        <f>VLOOKUP($A31,'Return Data'!$B$7:$R$2292,16,0)</f>
        <v>6.9530000000000003</v>
      </c>
      <c r="S31" s="67">
        <f t="shared" si="7"/>
        <v>19</v>
      </c>
    </row>
    <row r="32" spans="1:19" x14ac:dyDescent="0.3">
      <c r="A32" s="82" t="s">
        <v>1440</v>
      </c>
      <c r="B32" s="64">
        <f>VLOOKUP($A32,'Return Data'!$B$7:$R$2292,3,0)</f>
        <v>44477</v>
      </c>
      <c r="C32" s="65">
        <f>VLOOKUP($A32,'Return Data'!$B$7:$R$2292,4,0)</f>
        <v>38.756700000000002</v>
      </c>
      <c r="D32" s="65">
        <f>VLOOKUP($A32,'Return Data'!$B$7:$R$2292,9,0)</f>
        <v>-0.63070000000000004</v>
      </c>
      <c r="E32" s="66">
        <f t="shared" si="0"/>
        <v>19</v>
      </c>
      <c r="F32" s="65">
        <f>VLOOKUP($A32,'Return Data'!$B$7:$R$2292,10,0)</f>
        <v>3.9409999999999998</v>
      </c>
      <c r="G32" s="66">
        <f t="shared" si="1"/>
        <v>24</v>
      </c>
      <c r="H32" s="65">
        <f>VLOOKUP($A32,'Return Data'!$B$7:$R$2292,11,0)</f>
        <v>4.2934999999999999</v>
      </c>
      <c r="I32" s="66">
        <f t="shared" si="2"/>
        <v>21</v>
      </c>
      <c r="J32" s="65">
        <f>VLOOKUP($A32,'Return Data'!$B$7:$R$2292,12,0)</f>
        <v>2.3637999999999999</v>
      </c>
      <c r="K32" s="66">
        <f t="shared" si="3"/>
        <v>24</v>
      </c>
      <c r="L32" s="65">
        <f>VLOOKUP($A32,'Return Data'!$B$7:$R$2292,13,0)</f>
        <v>3.8706</v>
      </c>
      <c r="M32" s="66">
        <f t="shared" si="4"/>
        <v>24</v>
      </c>
      <c r="N32" s="65">
        <f>VLOOKUP($A32,'Return Data'!$B$7:$R$2292,17,0)</f>
        <v>6.6768999999999998</v>
      </c>
      <c r="O32" s="66">
        <f t="shared" si="8"/>
        <v>16</v>
      </c>
      <c r="P32" s="65">
        <f>VLOOKUP($A32,'Return Data'!$B$7:$R$2292,14,0)</f>
        <v>6.5091000000000001</v>
      </c>
      <c r="Q32" s="66">
        <f t="shared" si="9"/>
        <v>16</v>
      </c>
      <c r="R32" s="65">
        <f>VLOOKUP($A32,'Return Data'!$B$7:$R$2292,16,0)</f>
        <v>7.3182999999999998</v>
      </c>
      <c r="S32" s="67">
        <f t="shared" si="7"/>
        <v>13</v>
      </c>
    </row>
    <row r="33" spans="1:19" x14ac:dyDescent="0.3">
      <c r="A33" s="82" t="s">
        <v>1443</v>
      </c>
      <c r="B33" s="64">
        <f>VLOOKUP($A33,'Return Data'!$B$7:$R$2292,3,0)</f>
        <v>44477</v>
      </c>
      <c r="C33" s="65">
        <f>VLOOKUP($A33,'Return Data'!$B$7:$R$2292,4,0)</f>
        <v>25.1753</v>
      </c>
      <c r="D33" s="65">
        <f>VLOOKUP($A33,'Return Data'!$B$7:$R$2292,9,0)</f>
        <v>55.594799999999999</v>
      </c>
      <c r="E33" s="66">
        <f t="shared" si="0"/>
        <v>4</v>
      </c>
      <c r="F33" s="65">
        <f>VLOOKUP($A33,'Return Data'!$B$7:$R$2292,10,0)</f>
        <v>22.857099999999999</v>
      </c>
      <c r="G33" s="66">
        <f t="shared" si="1"/>
        <v>4</v>
      </c>
      <c r="H33" s="65">
        <f>VLOOKUP($A33,'Return Data'!$B$7:$R$2292,11,0)</f>
        <v>14.215299999999999</v>
      </c>
      <c r="I33" s="66">
        <f t="shared" si="2"/>
        <v>4</v>
      </c>
      <c r="J33" s="65">
        <f>VLOOKUP($A33,'Return Data'!$B$7:$R$2292,12,0)</f>
        <v>9.6930999999999994</v>
      </c>
      <c r="K33" s="66">
        <f t="shared" si="3"/>
        <v>4</v>
      </c>
      <c r="L33" s="65">
        <f>VLOOKUP($A33,'Return Data'!$B$7:$R$2292,13,0)</f>
        <v>9.3835999999999995</v>
      </c>
      <c r="M33" s="66">
        <f t="shared" si="4"/>
        <v>4</v>
      </c>
      <c r="N33" s="65">
        <f>VLOOKUP($A33,'Return Data'!$B$7:$R$2292,17,0)</f>
        <v>9.9794</v>
      </c>
      <c r="O33" s="66">
        <f t="shared" si="8"/>
        <v>2</v>
      </c>
      <c r="P33" s="65">
        <f>VLOOKUP($A33,'Return Data'!$B$7:$R$2292,14,0)</f>
        <v>5.1814999999999998</v>
      </c>
      <c r="Q33" s="66">
        <f t="shared" si="9"/>
        <v>19</v>
      </c>
      <c r="R33" s="65">
        <f>VLOOKUP($A33,'Return Data'!$B$7:$R$2292,16,0)</f>
        <v>6.7842000000000002</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14.052557692307696</v>
      </c>
      <c r="E35" s="88"/>
      <c r="F35" s="89">
        <f>AVERAGE(F8:F33)</f>
        <v>9.4412192307692315</v>
      </c>
      <c r="G35" s="88"/>
      <c r="H35" s="89">
        <f>AVERAGE(H8:H33)</f>
        <v>6.7959038461538475</v>
      </c>
      <c r="I35" s="88"/>
      <c r="J35" s="89">
        <f>AVERAGE(J8:J33)</f>
        <v>4.8136538461538461</v>
      </c>
      <c r="K35" s="88"/>
      <c r="L35" s="89">
        <f>AVERAGE(L8:L33)</f>
        <v>5.9231961538461535</v>
      </c>
      <c r="M35" s="88"/>
      <c r="N35" s="89">
        <f>AVERAGE(N8:N33)</f>
        <v>6.8532839999999986</v>
      </c>
      <c r="O35" s="88"/>
      <c r="P35" s="89">
        <f>AVERAGE(P8:P33)</f>
        <v>6.4633874999999996</v>
      </c>
      <c r="Q35" s="88"/>
      <c r="R35" s="89">
        <f>AVERAGE(R8:R33)</f>
        <v>7.2267846153846147</v>
      </c>
      <c r="S35" s="90"/>
    </row>
    <row r="36" spans="1:19" x14ac:dyDescent="0.3">
      <c r="A36" s="87" t="s">
        <v>28</v>
      </c>
      <c r="B36" s="88"/>
      <c r="C36" s="88"/>
      <c r="D36" s="89">
        <f>MIN(D8:D33)</f>
        <v>-1.7746999999999999</v>
      </c>
      <c r="E36" s="88"/>
      <c r="F36" s="89">
        <f>MIN(F8:F33)</f>
        <v>2.3197000000000001</v>
      </c>
      <c r="G36" s="88"/>
      <c r="H36" s="89">
        <f>MIN(H8:H33)</f>
        <v>3.4817999999999998</v>
      </c>
      <c r="I36" s="88"/>
      <c r="J36" s="89">
        <f>MIN(J8:J33)</f>
        <v>2.1879</v>
      </c>
      <c r="K36" s="88"/>
      <c r="L36" s="89">
        <f>MIN(L8:L33)</f>
        <v>3.4220999999999999</v>
      </c>
      <c r="M36" s="88"/>
      <c r="N36" s="89">
        <f>MIN(N8:N33)</f>
        <v>1.8012999999999999</v>
      </c>
      <c r="O36" s="88"/>
      <c r="P36" s="89">
        <f>MIN(P8:P33)</f>
        <v>-3.6301999999999999</v>
      </c>
      <c r="Q36" s="88"/>
      <c r="R36" s="89">
        <f>MIN(R8:R33)</f>
        <v>4.4218000000000002</v>
      </c>
      <c r="S36" s="90"/>
    </row>
    <row r="37" spans="1:19" ht="15" thickBot="1" x14ac:dyDescent="0.35">
      <c r="A37" s="91" t="s">
        <v>29</v>
      </c>
      <c r="B37" s="92"/>
      <c r="C37" s="92"/>
      <c r="D37" s="93">
        <f>MAX(D8:D33)</f>
        <v>116.34869999999999</v>
      </c>
      <c r="E37" s="92"/>
      <c r="F37" s="93">
        <f>MAX(F8:F33)</f>
        <v>42.498899999999999</v>
      </c>
      <c r="G37" s="92"/>
      <c r="H37" s="93">
        <f>MAX(H8:H33)</f>
        <v>22.751999999999999</v>
      </c>
      <c r="I37" s="92"/>
      <c r="J37" s="93">
        <f>MAX(J8:J33)</f>
        <v>16.753399999999999</v>
      </c>
      <c r="K37" s="92"/>
      <c r="L37" s="93">
        <f>MAX(L8:L33)</f>
        <v>20.432099999999998</v>
      </c>
      <c r="M37" s="92"/>
      <c r="N37" s="93">
        <f>MAX(N8:N33)</f>
        <v>11.4672</v>
      </c>
      <c r="O37" s="92"/>
      <c r="P37" s="93">
        <f>MAX(P8:P33)</f>
        <v>8.7089999999999996</v>
      </c>
      <c r="Q37" s="92"/>
      <c r="R37" s="93">
        <f>MAX(R8:R33)</f>
        <v>8.5676000000000005</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1070</v>
      </c>
      <c r="B8" s="64">
        <f>VLOOKUP($A8,'Return Data'!$B$7:$R$2292,3,0)</f>
        <v>44477</v>
      </c>
      <c r="C8" s="65">
        <f>VLOOKUP($A8,'Return Data'!$B$7:$R$2292,4,0)</f>
        <v>26.4847</v>
      </c>
      <c r="D8" s="65">
        <f>VLOOKUP($A8,'Return Data'!$B$7:$R$2292,9,0)</f>
        <v>4.3151000000000002</v>
      </c>
      <c r="E8" s="66">
        <f>RANK(D8,D$8:D$42,0)</f>
        <v>10</v>
      </c>
      <c r="F8" s="65">
        <f>VLOOKUP($A8,'Return Data'!$B$7:$R$2292,10,0)</f>
        <v>7.6637000000000004</v>
      </c>
      <c r="G8" s="66">
        <f>RANK(F8,F$8:F$42,0)</f>
        <v>17</v>
      </c>
      <c r="H8" s="65">
        <f>VLOOKUP($A8,'Return Data'!$B$7:$R$2292,11,0)</f>
        <v>7.0106000000000002</v>
      </c>
      <c r="I8" s="66">
        <f>RANK(H8,H$8:H$42,0)</f>
        <v>16</v>
      </c>
      <c r="J8" s="65">
        <f>VLOOKUP($A8,'Return Data'!$B$7:$R$2292,12,0)</f>
        <v>8.1620000000000008</v>
      </c>
      <c r="K8" s="66">
        <f>RANK(J8,J$8:J$42,0)</f>
        <v>5</v>
      </c>
      <c r="L8" s="65">
        <f>VLOOKUP($A8,'Return Data'!$B$7:$R$2292,13,0)</f>
        <v>8.6809999999999992</v>
      </c>
      <c r="M8" s="66">
        <f>RANK(L8,L$8:L$42,0)</f>
        <v>5</v>
      </c>
      <c r="N8" s="65">
        <f>VLOOKUP($A8,'Return Data'!$B$7:$R$2292,17,0)</f>
        <v>4.6859000000000002</v>
      </c>
      <c r="O8" s="66">
        <f>RANK(N8,N$8:N$42,0)</f>
        <v>27</v>
      </c>
      <c r="P8" s="65">
        <f>VLOOKUP($A8,'Return Data'!$B$7:$R$2292,14,0)</f>
        <v>4.6647999999999996</v>
      </c>
      <c r="Q8" s="66">
        <f>RANK(P8,P$8:P$42,0)</f>
        <v>24</v>
      </c>
      <c r="R8" s="65">
        <f>VLOOKUP($A8,'Return Data'!$B$7:$R$2292,16,0)</f>
        <v>8.0243000000000002</v>
      </c>
      <c r="S8" s="67">
        <f t="shared" ref="S8:S42" si="0">RANK(R8,R$8:R$42,0)</f>
        <v>20</v>
      </c>
    </row>
    <row r="9" spans="1:19" x14ac:dyDescent="0.3">
      <c r="A9" s="82" t="s">
        <v>1072</v>
      </c>
      <c r="B9" s="64">
        <f>VLOOKUP($A9,'Return Data'!$B$7:$R$2292,3,0)</f>
        <v>44477</v>
      </c>
      <c r="C9" s="65">
        <f>VLOOKUP($A9,'Return Data'!$B$7:$R$2292,4,0)</f>
        <v>1.3931</v>
      </c>
      <c r="D9" s="65"/>
      <c r="E9" s="66"/>
      <c r="F9" s="65"/>
      <c r="G9" s="66"/>
      <c r="H9" s="65"/>
      <c r="I9" s="66"/>
      <c r="J9" s="65"/>
      <c r="K9" s="66"/>
      <c r="L9" s="65"/>
      <c r="M9" s="66"/>
      <c r="N9" s="65"/>
      <c r="O9" s="66"/>
      <c r="P9" s="65"/>
      <c r="Q9" s="66"/>
      <c r="R9" s="65">
        <f>VLOOKUP($A9,'Return Data'!$B$7:$R$2292,16,0)</f>
        <v>-13.6029</v>
      </c>
      <c r="S9" s="67">
        <f t="shared" si="0"/>
        <v>35</v>
      </c>
    </row>
    <row r="10" spans="1:19" x14ac:dyDescent="0.3">
      <c r="A10" s="82" t="s">
        <v>1074</v>
      </c>
      <c r="B10" s="64">
        <f>VLOOKUP($A10,'Return Data'!$B$7:$R$2292,3,0)</f>
        <v>44477</v>
      </c>
      <c r="C10" s="65">
        <f>VLOOKUP($A10,'Return Data'!$B$7:$R$2292,4,0)</f>
        <v>23.471299999999999</v>
      </c>
      <c r="D10" s="65">
        <f>VLOOKUP($A10,'Return Data'!$B$7:$R$2292,9,0)</f>
        <v>4.3541999999999996</v>
      </c>
      <c r="E10" s="66">
        <f t="shared" ref="E10:E42" si="1">RANK(D10,D$8:D$42,0)</f>
        <v>9</v>
      </c>
      <c r="F10" s="65">
        <f>VLOOKUP($A10,'Return Data'!$B$7:$R$2292,10,0)</f>
        <v>7.9132999999999996</v>
      </c>
      <c r="G10" s="66">
        <f t="shared" ref="G10:G42" si="2">RANK(F10,F$8:F$42,0)</f>
        <v>14</v>
      </c>
      <c r="H10" s="65">
        <f>VLOOKUP($A10,'Return Data'!$B$7:$R$2292,11,0)</f>
        <v>7.4798999999999998</v>
      </c>
      <c r="I10" s="66">
        <f t="shared" ref="I10:I42" si="3">RANK(H10,H$8:H$42,0)</f>
        <v>13</v>
      </c>
      <c r="J10" s="65">
        <f>VLOOKUP($A10,'Return Data'!$B$7:$R$2292,12,0)</f>
        <v>6.0437000000000003</v>
      </c>
      <c r="K10" s="66">
        <f t="shared" ref="K10:K19" si="4">RANK(J10,J$8:J$42,0)</f>
        <v>8</v>
      </c>
      <c r="L10" s="65">
        <f>VLOOKUP($A10,'Return Data'!$B$7:$R$2292,13,0)</f>
        <v>7.8856999999999999</v>
      </c>
      <c r="M10" s="66">
        <f t="shared" ref="M10:M19" si="5">RANK(L10,L$8:L$42,0)</f>
        <v>11</v>
      </c>
      <c r="N10" s="65">
        <f>VLOOKUP($A10,'Return Data'!$B$7:$R$2292,17,0)</f>
        <v>9.2828999999999997</v>
      </c>
      <c r="O10" s="66">
        <f t="shared" ref="O10:O19" si="6">RANK(N10,N$8:N$42,0)</f>
        <v>5</v>
      </c>
      <c r="P10" s="65">
        <f>VLOOKUP($A10,'Return Data'!$B$7:$R$2292,14,0)</f>
        <v>8.8902000000000001</v>
      </c>
      <c r="Q10" s="66">
        <f t="shared" ref="Q10:Q19" si="7">RANK(P10,P$8:P$42,0)</f>
        <v>14</v>
      </c>
      <c r="R10" s="65">
        <f>VLOOKUP($A10,'Return Data'!$B$7:$R$2292,16,0)</f>
        <v>9.2014999999999993</v>
      </c>
      <c r="S10" s="67">
        <f t="shared" si="0"/>
        <v>4</v>
      </c>
    </row>
    <row r="11" spans="1:19" x14ac:dyDescent="0.3">
      <c r="A11" s="82" t="s">
        <v>1077</v>
      </c>
      <c r="B11" s="64">
        <f>VLOOKUP($A11,'Return Data'!$B$7:$R$2292,3,0)</f>
        <v>44477</v>
      </c>
      <c r="C11" s="65">
        <f>VLOOKUP($A11,'Return Data'!$B$7:$R$2292,4,0)</f>
        <v>16.068000000000001</v>
      </c>
      <c r="D11" s="65">
        <f>VLOOKUP($A11,'Return Data'!$B$7:$R$2292,9,0)</f>
        <v>1.2279</v>
      </c>
      <c r="E11" s="66">
        <f t="shared" si="1"/>
        <v>22</v>
      </c>
      <c r="F11" s="65">
        <f>VLOOKUP($A11,'Return Data'!$B$7:$R$2292,10,0)</f>
        <v>5.5151000000000003</v>
      </c>
      <c r="G11" s="66">
        <f t="shared" si="2"/>
        <v>27</v>
      </c>
      <c r="H11" s="65">
        <f>VLOOKUP($A11,'Return Data'!$B$7:$R$2292,11,0)</f>
        <v>4.6348000000000003</v>
      </c>
      <c r="I11" s="66">
        <f t="shared" si="3"/>
        <v>30</v>
      </c>
      <c r="J11" s="65">
        <f>VLOOKUP($A11,'Return Data'!$B$7:$R$2292,12,0)</f>
        <v>2.5411999999999999</v>
      </c>
      <c r="K11" s="66">
        <f t="shared" si="4"/>
        <v>24</v>
      </c>
      <c r="L11" s="65">
        <f>VLOOKUP($A11,'Return Data'!$B$7:$R$2292,13,0)</f>
        <v>4.4577</v>
      </c>
      <c r="M11" s="66">
        <f t="shared" si="5"/>
        <v>24</v>
      </c>
      <c r="N11" s="65">
        <f>VLOOKUP($A11,'Return Data'!$B$7:$R$2292,17,0)</f>
        <v>5.8985000000000003</v>
      </c>
      <c r="O11" s="66">
        <f t="shared" si="6"/>
        <v>23</v>
      </c>
      <c r="P11" s="65">
        <f>VLOOKUP($A11,'Return Data'!$B$7:$R$2292,14,0)</f>
        <v>3.6400999999999999</v>
      </c>
      <c r="Q11" s="66">
        <f t="shared" si="7"/>
        <v>25</v>
      </c>
      <c r="R11" s="65">
        <f>VLOOKUP($A11,'Return Data'!$B$7:$R$2292,16,0)</f>
        <v>6.43</v>
      </c>
      <c r="S11" s="67">
        <f t="shared" si="0"/>
        <v>29</v>
      </c>
    </row>
    <row r="12" spans="1:19" x14ac:dyDescent="0.3">
      <c r="A12" s="82" t="s">
        <v>1078</v>
      </c>
      <c r="B12" s="64">
        <f>VLOOKUP($A12,'Return Data'!$B$7:$R$2292,3,0)</f>
        <v>44477</v>
      </c>
      <c r="C12" s="65">
        <f>VLOOKUP($A12,'Return Data'!$B$7:$R$2292,4,0)</f>
        <v>68.351500000000001</v>
      </c>
      <c r="D12" s="65">
        <f>VLOOKUP($A12,'Return Data'!$B$7:$R$2292,9,0)</f>
        <v>2.1541000000000001</v>
      </c>
      <c r="E12" s="66">
        <f t="shared" si="1"/>
        <v>17</v>
      </c>
      <c r="F12" s="65">
        <f>VLOOKUP($A12,'Return Data'!$B$7:$R$2292,10,0)</f>
        <v>5.3956</v>
      </c>
      <c r="G12" s="66">
        <f t="shared" si="2"/>
        <v>28</v>
      </c>
      <c r="H12" s="65">
        <f>VLOOKUP($A12,'Return Data'!$B$7:$R$2292,11,0)</f>
        <v>4.8735999999999997</v>
      </c>
      <c r="I12" s="66">
        <f t="shared" si="3"/>
        <v>27</v>
      </c>
      <c r="J12" s="65">
        <f>VLOOKUP($A12,'Return Data'!$B$7:$R$2292,12,0)</f>
        <v>3.6015000000000001</v>
      </c>
      <c r="K12" s="66">
        <f t="shared" si="4"/>
        <v>16</v>
      </c>
      <c r="L12" s="65">
        <f>VLOOKUP($A12,'Return Data'!$B$7:$R$2292,13,0)</f>
        <v>5.4302999999999999</v>
      </c>
      <c r="M12" s="66">
        <f t="shared" si="5"/>
        <v>18</v>
      </c>
      <c r="N12" s="65">
        <f>VLOOKUP($A12,'Return Data'!$B$7:$R$2292,17,0)</f>
        <v>7.3714000000000004</v>
      </c>
      <c r="O12" s="66">
        <f t="shared" si="6"/>
        <v>16</v>
      </c>
      <c r="P12" s="65">
        <f>VLOOKUP($A12,'Return Data'!$B$7:$R$2292,14,0)</f>
        <v>6.0425000000000004</v>
      </c>
      <c r="Q12" s="66">
        <f t="shared" si="7"/>
        <v>21</v>
      </c>
      <c r="R12" s="65">
        <f>VLOOKUP($A12,'Return Data'!$B$7:$R$2292,16,0)</f>
        <v>7.3975999999999997</v>
      </c>
      <c r="S12" s="67">
        <f t="shared" si="0"/>
        <v>25</v>
      </c>
    </row>
    <row r="13" spans="1:19" x14ac:dyDescent="0.3">
      <c r="A13" s="82" t="s">
        <v>1083</v>
      </c>
      <c r="B13" s="64">
        <f>VLOOKUP($A13,'Return Data'!$B$7:$R$2292,3,0)</f>
        <v>44477</v>
      </c>
      <c r="C13" s="65">
        <f>VLOOKUP($A13,'Return Data'!$B$7:$R$2292,4,0)</f>
        <v>26.2652</v>
      </c>
      <c r="D13" s="65">
        <f>VLOOKUP($A13,'Return Data'!$B$7:$R$2292,9,0)</f>
        <v>13.5077</v>
      </c>
      <c r="E13" s="66">
        <f t="shared" si="1"/>
        <v>4</v>
      </c>
      <c r="F13" s="65">
        <f>VLOOKUP($A13,'Return Data'!$B$7:$R$2292,10,0)</f>
        <v>12.4396</v>
      </c>
      <c r="G13" s="66">
        <f t="shared" si="2"/>
        <v>4</v>
      </c>
      <c r="H13" s="65">
        <f>VLOOKUP($A13,'Return Data'!$B$7:$R$2292,11,0)</f>
        <v>14.0976</v>
      </c>
      <c r="I13" s="66">
        <f t="shared" si="3"/>
        <v>4</v>
      </c>
      <c r="J13" s="65">
        <f>VLOOKUP($A13,'Return Data'!$B$7:$R$2292,12,0)</f>
        <v>15.8429</v>
      </c>
      <c r="K13" s="66">
        <f t="shared" si="4"/>
        <v>3</v>
      </c>
      <c r="L13" s="65">
        <f>VLOOKUP($A13,'Return Data'!$B$7:$R$2292,13,0)</f>
        <v>20.8507</v>
      </c>
      <c r="M13" s="66">
        <f t="shared" si="5"/>
        <v>2</v>
      </c>
      <c r="N13" s="65">
        <f>VLOOKUP($A13,'Return Data'!$B$7:$R$2292,17,0)</f>
        <v>4.6349</v>
      </c>
      <c r="O13" s="66">
        <f t="shared" si="6"/>
        <v>28</v>
      </c>
      <c r="P13" s="65">
        <f>VLOOKUP($A13,'Return Data'!$B$7:$R$2292,14,0)</f>
        <v>5.8231000000000002</v>
      </c>
      <c r="Q13" s="66">
        <f t="shared" si="7"/>
        <v>22</v>
      </c>
      <c r="R13" s="65">
        <f>VLOOKUP($A13,'Return Data'!$B$7:$R$2292,16,0)</f>
        <v>8.3755000000000006</v>
      </c>
      <c r="S13" s="67">
        <f t="shared" si="0"/>
        <v>18</v>
      </c>
    </row>
    <row r="14" spans="1:19" x14ac:dyDescent="0.3">
      <c r="A14" s="82" t="s">
        <v>1085</v>
      </c>
      <c r="B14" s="64">
        <f>VLOOKUP($A14,'Return Data'!$B$7:$R$2292,3,0)</f>
        <v>44477</v>
      </c>
      <c r="C14" s="65">
        <f>VLOOKUP($A14,'Return Data'!$B$7:$R$2292,4,0)</f>
        <v>47.639299999999999</v>
      </c>
      <c r="D14" s="65">
        <f>VLOOKUP($A14,'Return Data'!$B$7:$R$2292,9,0)</f>
        <v>2.8877000000000002</v>
      </c>
      <c r="E14" s="66">
        <f t="shared" si="1"/>
        <v>12</v>
      </c>
      <c r="F14" s="65">
        <f>VLOOKUP($A14,'Return Data'!$B$7:$R$2292,10,0)</f>
        <v>7.9165999999999999</v>
      </c>
      <c r="G14" s="66">
        <f t="shared" si="2"/>
        <v>13</v>
      </c>
      <c r="H14" s="65">
        <f>VLOOKUP($A14,'Return Data'!$B$7:$R$2292,11,0)</f>
        <v>7.7633999999999999</v>
      </c>
      <c r="I14" s="66">
        <f t="shared" si="3"/>
        <v>10</v>
      </c>
      <c r="J14" s="65">
        <f>VLOOKUP($A14,'Return Data'!$B$7:$R$2292,12,0)</f>
        <v>5.9467999999999996</v>
      </c>
      <c r="K14" s="66">
        <f t="shared" si="4"/>
        <v>9</v>
      </c>
      <c r="L14" s="65">
        <f>VLOOKUP($A14,'Return Data'!$B$7:$R$2292,13,0)</f>
        <v>8.1076999999999995</v>
      </c>
      <c r="M14" s="66">
        <f t="shared" si="5"/>
        <v>8</v>
      </c>
      <c r="N14" s="65">
        <f>VLOOKUP($A14,'Return Data'!$B$7:$R$2292,17,0)</f>
        <v>9.0449000000000002</v>
      </c>
      <c r="O14" s="66">
        <f t="shared" si="6"/>
        <v>6</v>
      </c>
      <c r="P14" s="65">
        <f>VLOOKUP($A14,'Return Data'!$B$7:$R$2292,14,0)</f>
        <v>9.4318000000000008</v>
      </c>
      <c r="Q14" s="66">
        <f t="shared" si="7"/>
        <v>10</v>
      </c>
      <c r="R14" s="65">
        <f>VLOOKUP($A14,'Return Data'!$B$7:$R$2292,16,0)</f>
        <v>8.8290000000000006</v>
      </c>
      <c r="S14" s="67">
        <f t="shared" si="0"/>
        <v>8</v>
      </c>
    </row>
    <row r="15" spans="1:19" x14ac:dyDescent="0.3">
      <c r="A15" s="82" t="s">
        <v>1087</v>
      </c>
      <c r="B15" s="64">
        <f>VLOOKUP($A15,'Return Data'!$B$7:$R$2292,3,0)</f>
        <v>44477</v>
      </c>
      <c r="C15" s="65">
        <f>VLOOKUP($A15,'Return Data'!$B$7:$R$2292,4,0)</f>
        <v>37.705500000000001</v>
      </c>
      <c r="D15" s="65">
        <f>VLOOKUP($A15,'Return Data'!$B$7:$R$2292,9,0)</f>
        <v>2.5512999999999999</v>
      </c>
      <c r="E15" s="66">
        <f t="shared" si="1"/>
        <v>15</v>
      </c>
      <c r="F15" s="65">
        <f>VLOOKUP($A15,'Return Data'!$B$7:$R$2292,10,0)</f>
        <v>7.0922999999999998</v>
      </c>
      <c r="G15" s="66">
        <f t="shared" si="2"/>
        <v>19</v>
      </c>
      <c r="H15" s="65">
        <f>VLOOKUP($A15,'Return Data'!$B$7:$R$2292,11,0)</f>
        <v>7.1802000000000001</v>
      </c>
      <c r="I15" s="66">
        <f t="shared" si="3"/>
        <v>14</v>
      </c>
      <c r="J15" s="65">
        <f>VLOOKUP($A15,'Return Data'!$B$7:$R$2292,12,0)</f>
        <v>6.5194000000000001</v>
      </c>
      <c r="K15" s="66">
        <f t="shared" si="4"/>
        <v>7</v>
      </c>
      <c r="L15" s="65">
        <f>VLOOKUP($A15,'Return Data'!$B$7:$R$2292,13,0)</f>
        <v>7.8928000000000003</v>
      </c>
      <c r="M15" s="66">
        <f t="shared" si="5"/>
        <v>10</v>
      </c>
      <c r="N15" s="65">
        <f>VLOOKUP($A15,'Return Data'!$B$7:$R$2292,17,0)</f>
        <v>9.6859000000000002</v>
      </c>
      <c r="O15" s="66">
        <f t="shared" si="6"/>
        <v>1</v>
      </c>
      <c r="P15" s="65">
        <f>VLOOKUP($A15,'Return Data'!$B$7:$R$2292,14,0)</f>
        <v>9.3920999999999992</v>
      </c>
      <c r="Q15" s="66">
        <f t="shared" si="7"/>
        <v>11</v>
      </c>
      <c r="R15" s="65">
        <f>VLOOKUP($A15,'Return Data'!$B$7:$R$2292,16,0)</f>
        <v>9.0815999999999999</v>
      </c>
      <c r="S15" s="67">
        <f t="shared" si="0"/>
        <v>6</v>
      </c>
    </row>
    <row r="16" spans="1:19" x14ac:dyDescent="0.3">
      <c r="A16" s="82" t="s">
        <v>1088</v>
      </c>
      <c r="B16" s="64">
        <f>VLOOKUP($A16,'Return Data'!$B$7:$R$2292,3,0)</f>
        <v>44477</v>
      </c>
      <c r="C16" s="65">
        <f>VLOOKUP($A16,'Return Data'!$B$7:$R$2292,4,0)</f>
        <v>39.837400000000002</v>
      </c>
      <c r="D16" s="65">
        <f>VLOOKUP($A16,'Return Data'!$B$7:$R$2292,9,0)</f>
        <v>0.3483</v>
      </c>
      <c r="E16" s="66">
        <f t="shared" si="1"/>
        <v>27</v>
      </c>
      <c r="F16" s="65">
        <f>VLOOKUP($A16,'Return Data'!$B$7:$R$2292,10,0)</f>
        <v>5.3411999999999997</v>
      </c>
      <c r="G16" s="66">
        <f t="shared" si="2"/>
        <v>29</v>
      </c>
      <c r="H16" s="65">
        <f>VLOOKUP($A16,'Return Data'!$B$7:$R$2292,11,0)</f>
        <v>5.3460000000000001</v>
      </c>
      <c r="I16" s="66">
        <f t="shared" si="3"/>
        <v>22</v>
      </c>
      <c r="J16" s="65">
        <f>VLOOKUP($A16,'Return Data'!$B$7:$R$2292,12,0)</f>
        <v>2.7688999999999999</v>
      </c>
      <c r="K16" s="66">
        <f t="shared" si="4"/>
        <v>21</v>
      </c>
      <c r="L16" s="65">
        <f>VLOOKUP($A16,'Return Data'!$B$7:$R$2292,13,0)</f>
        <v>4.7180999999999997</v>
      </c>
      <c r="M16" s="66">
        <f t="shared" si="5"/>
        <v>23</v>
      </c>
      <c r="N16" s="65">
        <f>VLOOKUP($A16,'Return Data'!$B$7:$R$2292,17,0)</f>
        <v>7.5088999999999997</v>
      </c>
      <c r="O16" s="66">
        <f t="shared" si="6"/>
        <v>15</v>
      </c>
      <c r="P16" s="65">
        <f>VLOOKUP($A16,'Return Data'!$B$7:$R$2292,14,0)</f>
        <v>8.8567999999999998</v>
      </c>
      <c r="Q16" s="66">
        <f t="shared" si="7"/>
        <v>15</v>
      </c>
      <c r="R16" s="65">
        <f>VLOOKUP($A16,'Return Data'!$B$7:$R$2292,16,0)</f>
        <v>8.3772000000000002</v>
      </c>
      <c r="S16" s="67">
        <f t="shared" si="0"/>
        <v>17</v>
      </c>
    </row>
    <row r="17" spans="1:19" x14ac:dyDescent="0.3">
      <c r="A17" s="82" t="s">
        <v>1093</v>
      </c>
      <c r="B17" s="64">
        <f>VLOOKUP($A17,'Return Data'!$B$7:$R$2292,3,0)</f>
        <v>44477</v>
      </c>
      <c r="C17" s="65">
        <f>VLOOKUP($A17,'Return Data'!$B$7:$R$2292,4,0)</f>
        <v>19.314499999999999</v>
      </c>
      <c r="D17" s="65">
        <f>VLOOKUP($A17,'Return Data'!$B$7:$R$2292,9,0)</f>
        <v>2.5882000000000001</v>
      </c>
      <c r="E17" s="66">
        <f t="shared" si="1"/>
        <v>14</v>
      </c>
      <c r="F17" s="65">
        <f>VLOOKUP($A17,'Return Data'!$B$7:$R$2292,10,0)</f>
        <v>8.9756999999999998</v>
      </c>
      <c r="G17" s="66">
        <f t="shared" si="2"/>
        <v>10</v>
      </c>
      <c r="H17" s="65">
        <f>VLOOKUP($A17,'Return Data'!$B$7:$R$2292,11,0)</f>
        <v>8.1652000000000005</v>
      </c>
      <c r="I17" s="66">
        <f t="shared" si="3"/>
        <v>9</v>
      </c>
      <c r="J17" s="65">
        <f>VLOOKUP($A17,'Return Data'!$B$7:$R$2292,12,0)</f>
        <v>5.7605000000000004</v>
      </c>
      <c r="K17" s="66">
        <f t="shared" si="4"/>
        <v>11</v>
      </c>
      <c r="L17" s="65">
        <f>VLOOKUP($A17,'Return Data'!$B$7:$R$2292,13,0)</f>
        <v>8.0852000000000004</v>
      </c>
      <c r="M17" s="66">
        <f t="shared" si="5"/>
        <v>9</v>
      </c>
      <c r="N17" s="65">
        <f>VLOOKUP($A17,'Return Data'!$B$7:$R$2292,17,0)</f>
        <v>8.4438999999999993</v>
      </c>
      <c r="O17" s="66">
        <f t="shared" si="6"/>
        <v>11</v>
      </c>
      <c r="P17" s="65">
        <f>VLOOKUP($A17,'Return Data'!$B$7:$R$2292,14,0)</f>
        <v>8.1846999999999994</v>
      </c>
      <c r="Q17" s="66">
        <f t="shared" si="7"/>
        <v>18</v>
      </c>
      <c r="R17" s="65">
        <f>VLOOKUP($A17,'Return Data'!$B$7:$R$2292,16,0)</f>
        <v>9.1023999999999994</v>
      </c>
      <c r="S17" s="67">
        <f t="shared" si="0"/>
        <v>5</v>
      </c>
    </row>
    <row r="18" spans="1:19" x14ac:dyDescent="0.3">
      <c r="A18" s="82" t="s">
        <v>1094</v>
      </c>
      <c r="B18" s="64">
        <f>VLOOKUP($A18,'Return Data'!$B$7:$R$2292,3,0)</f>
        <v>44477</v>
      </c>
      <c r="C18" s="65">
        <f>VLOOKUP($A18,'Return Data'!$B$7:$R$2292,4,0)</f>
        <v>17.291399999999999</v>
      </c>
      <c r="D18" s="65">
        <f>VLOOKUP($A18,'Return Data'!$B$7:$R$2292,9,0)</f>
        <v>2.8563999999999998</v>
      </c>
      <c r="E18" s="66">
        <f t="shared" si="1"/>
        <v>13</v>
      </c>
      <c r="F18" s="65">
        <f>VLOOKUP($A18,'Return Data'!$B$7:$R$2292,10,0)</f>
        <v>7.7213000000000003</v>
      </c>
      <c r="G18" s="66">
        <f t="shared" si="2"/>
        <v>15</v>
      </c>
      <c r="H18" s="65">
        <f>VLOOKUP($A18,'Return Data'!$B$7:$R$2292,11,0)</f>
        <v>6.7718999999999996</v>
      </c>
      <c r="I18" s="66">
        <f t="shared" si="3"/>
        <v>17</v>
      </c>
      <c r="J18" s="65">
        <f>VLOOKUP($A18,'Return Data'!$B$7:$R$2292,12,0)</f>
        <v>5.5662000000000003</v>
      </c>
      <c r="K18" s="66">
        <f t="shared" si="4"/>
        <v>12</v>
      </c>
      <c r="L18" s="65">
        <f>VLOOKUP($A18,'Return Data'!$B$7:$R$2292,13,0)</f>
        <v>8.2837999999999994</v>
      </c>
      <c r="M18" s="66">
        <f t="shared" si="5"/>
        <v>7</v>
      </c>
      <c r="N18" s="65">
        <f>VLOOKUP($A18,'Return Data'!$B$7:$R$2292,17,0)</f>
        <v>8.9502000000000006</v>
      </c>
      <c r="O18" s="66">
        <f t="shared" si="6"/>
        <v>8</v>
      </c>
      <c r="P18" s="65">
        <f>VLOOKUP($A18,'Return Data'!$B$7:$R$2292,14,0)</f>
        <v>8.7325999999999997</v>
      </c>
      <c r="Q18" s="66">
        <f t="shared" si="7"/>
        <v>16</v>
      </c>
      <c r="R18" s="65">
        <f>VLOOKUP($A18,'Return Data'!$B$7:$R$2292,16,0)</f>
        <v>8.5367999999999995</v>
      </c>
      <c r="S18" s="67">
        <f t="shared" si="0"/>
        <v>15</v>
      </c>
    </row>
    <row r="19" spans="1:19" x14ac:dyDescent="0.3">
      <c r="A19" s="82" t="s">
        <v>1097</v>
      </c>
      <c r="B19" s="64">
        <f>VLOOKUP($A19,'Return Data'!$B$7:$R$2292,3,0)</f>
        <v>44477</v>
      </c>
      <c r="C19" s="65">
        <f>VLOOKUP($A19,'Return Data'!$B$7:$R$2292,4,0)</f>
        <v>13.217700000000001</v>
      </c>
      <c r="D19" s="65">
        <f>VLOOKUP($A19,'Return Data'!$B$7:$R$2292,9,0)</f>
        <v>1.1609</v>
      </c>
      <c r="E19" s="66">
        <f t="shared" si="1"/>
        <v>23</v>
      </c>
      <c r="F19" s="65">
        <f>VLOOKUP($A19,'Return Data'!$B$7:$R$2292,10,0)</f>
        <v>6.0273000000000003</v>
      </c>
      <c r="G19" s="66">
        <f t="shared" si="2"/>
        <v>24</v>
      </c>
      <c r="H19" s="65">
        <f>VLOOKUP($A19,'Return Data'!$B$7:$R$2292,11,0)</f>
        <v>32.919400000000003</v>
      </c>
      <c r="I19" s="66">
        <f t="shared" si="3"/>
        <v>2</v>
      </c>
      <c r="J19" s="65">
        <f>VLOOKUP($A19,'Return Data'!$B$7:$R$2292,12,0)</f>
        <v>22.983799999999999</v>
      </c>
      <c r="K19" s="66">
        <f t="shared" si="4"/>
        <v>2</v>
      </c>
      <c r="L19" s="65">
        <f>VLOOKUP($A19,'Return Data'!$B$7:$R$2292,13,0)</f>
        <v>20.7151</v>
      </c>
      <c r="M19" s="66">
        <f t="shared" si="5"/>
        <v>3</v>
      </c>
      <c r="N19" s="65">
        <f>VLOOKUP($A19,'Return Data'!$B$7:$R$2292,17,0)</f>
        <v>-5.1654999999999998</v>
      </c>
      <c r="O19" s="66">
        <f t="shared" si="6"/>
        <v>30</v>
      </c>
      <c r="P19" s="65">
        <f>VLOOKUP($A19,'Return Data'!$B$7:$R$2292,14,0)</f>
        <v>-3.5198</v>
      </c>
      <c r="Q19" s="66">
        <f t="shared" si="7"/>
        <v>29</v>
      </c>
      <c r="R19" s="65">
        <f>VLOOKUP($A19,'Return Data'!$B$7:$R$2292,16,0)</f>
        <v>3.9007000000000001</v>
      </c>
      <c r="S19" s="67">
        <f t="shared" si="0"/>
        <v>31</v>
      </c>
    </row>
    <row r="20" spans="1:19" x14ac:dyDescent="0.3">
      <c r="A20" s="82" t="s">
        <v>1099</v>
      </c>
      <c r="B20" s="64">
        <f>VLOOKUP($A20,'Return Data'!$B$7:$R$2292,3,0)</f>
        <v>44477</v>
      </c>
      <c r="C20" s="65">
        <f>VLOOKUP($A20,'Return Data'!$B$7:$R$2292,4,0)</f>
        <v>4.6300000000000001E-2</v>
      </c>
      <c r="D20" s="65">
        <f>VLOOKUP($A20,'Return Data'!$B$7:$R$2292,9,0)</f>
        <v>10.6028</v>
      </c>
      <c r="E20" s="66">
        <f t="shared" si="1"/>
        <v>7</v>
      </c>
      <c r="F20" s="65">
        <f>VLOOKUP($A20,'Return Data'!$B$7:$R$2292,10,0)</f>
        <v>10.5563</v>
      </c>
      <c r="G20" s="66">
        <f t="shared" si="2"/>
        <v>7</v>
      </c>
      <c r="H20" s="65">
        <f>VLOOKUP($A20,'Return Data'!$B$7:$R$2292,11,0)</f>
        <v>11.3843</v>
      </c>
      <c r="I20" s="66">
        <f t="shared" si="3"/>
        <v>6</v>
      </c>
      <c r="J20" s="65"/>
      <c r="K20" s="66"/>
      <c r="L20" s="65"/>
      <c r="M20" s="66"/>
      <c r="N20" s="65"/>
      <c r="O20" s="66"/>
      <c r="P20" s="65"/>
      <c r="Q20" s="66"/>
      <c r="R20" s="65">
        <f>VLOOKUP($A20,'Return Data'!$B$7:$R$2292,16,0)</f>
        <v>-9.7606999999999999</v>
      </c>
      <c r="S20" s="67">
        <f t="shared" si="0"/>
        <v>34</v>
      </c>
    </row>
    <row r="21" spans="1:19" x14ac:dyDescent="0.3">
      <c r="A21" s="82" t="s">
        <v>1102</v>
      </c>
      <c r="B21" s="64">
        <f>VLOOKUP($A21,'Return Data'!$B$7:$R$2292,3,0)</f>
        <v>44477</v>
      </c>
      <c r="C21" s="65">
        <f>VLOOKUP($A21,'Return Data'!$B$7:$R$2292,4,0)</f>
        <v>42.973300000000002</v>
      </c>
      <c r="D21" s="65">
        <f>VLOOKUP($A21,'Return Data'!$B$7:$R$2292,9,0)</f>
        <v>2.3914</v>
      </c>
      <c r="E21" s="66">
        <f t="shared" si="1"/>
        <v>16</v>
      </c>
      <c r="F21" s="65">
        <f>VLOOKUP($A21,'Return Data'!$B$7:$R$2292,10,0)</f>
        <v>6.2064000000000004</v>
      </c>
      <c r="G21" s="66">
        <f t="shared" si="2"/>
        <v>23</v>
      </c>
      <c r="H21" s="65">
        <f>VLOOKUP($A21,'Return Data'!$B$7:$R$2292,11,0)</f>
        <v>6.4245000000000001</v>
      </c>
      <c r="I21" s="66">
        <f t="shared" si="3"/>
        <v>18</v>
      </c>
      <c r="J21" s="65">
        <f>VLOOKUP($A21,'Return Data'!$B$7:$R$2292,12,0)</f>
        <v>4.2478999999999996</v>
      </c>
      <c r="K21" s="66">
        <f>RANK(J21,J$8:J$42,0)</f>
        <v>15</v>
      </c>
      <c r="L21" s="65">
        <f>VLOOKUP($A21,'Return Data'!$B$7:$R$2292,13,0)</f>
        <v>6.5644999999999998</v>
      </c>
      <c r="M21" s="66">
        <f>RANK(L21,L$8:L$42,0)</f>
        <v>15</v>
      </c>
      <c r="N21" s="65">
        <f>VLOOKUP($A21,'Return Data'!$B$7:$R$2292,17,0)</f>
        <v>9.4148999999999994</v>
      </c>
      <c r="O21" s="66">
        <f>RANK(N21,N$8:N$42,0)</f>
        <v>4</v>
      </c>
      <c r="P21" s="65">
        <f>VLOOKUP($A21,'Return Data'!$B$7:$R$2292,14,0)</f>
        <v>10.1562</v>
      </c>
      <c r="Q21" s="66">
        <f>RANK(P21,P$8:P$42,0)</f>
        <v>4</v>
      </c>
      <c r="R21" s="65">
        <f>VLOOKUP($A21,'Return Data'!$B$7:$R$2292,16,0)</f>
        <v>9.8790999999999993</v>
      </c>
      <c r="S21" s="67">
        <f t="shared" si="0"/>
        <v>3</v>
      </c>
    </row>
    <row r="22" spans="1:19" x14ac:dyDescent="0.3">
      <c r="A22" s="82" t="s">
        <v>1105</v>
      </c>
      <c r="B22" s="64">
        <f>VLOOKUP($A22,'Return Data'!$B$7:$R$2292,3,0)</f>
        <v>44477</v>
      </c>
      <c r="C22" s="65">
        <f>VLOOKUP($A22,'Return Data'!$B$7:$R$2292,4,0)</f>
        <v>63.592199999999998</v>
      </c>
      <c r="D22" s="65">
        <f>VLOOKUP($A22,'Return Data'!$B$7:$R$2292,9,0)</f>
        <v>1.6879</v>
      </c>
      <c r="E22" s="66">
        <f t="shared" si="1"/>
        <v>18</v>
      </c>
      <c r="F22" s="65">
        <f>VLOOKUP($A22,'Return Data'!$B$7:$R$2292,10,0)</f>
        <v>5.5446999999999997</v>
      </c>
      <c r="G22" s="66">
        <f t="shared" si="2"/>
        <v>26</v>
      </c>
      <c r="H22" s="65">
        <f>VLOOKUP($A22,'Return Data'!$B$7:$R$2292,11,0)</f>
        <v>4.7111000000000001</v>
      </c>
      <c r="I22" s="66">
        <f t="shared" si="3"/>
        <v>29</v>
      </c>
      <c r="J22" s="65">
        <f>VLOOKUP($A22,'Return Data'!$B$7:$R$2292,12,0)</f>
        <v>2.9944999999999999</v>
      </c>
      <c r="K22" s="66">
        <f>RANK(J22,J$8:J$42,0)</f>
        <v>20</v>
      </c>
      <c r="L22" s="65">
        <f>VLOOKUP($A22,'Return Data'!$B$7:$R$2292,13,0)</f>
        <v>4.1268000000000002</v>
      </c>
      <c r="M22" s="66">
        <f>RANK(L22,L$8:L$42,0)</f>
        <v>26</v>
      </c>
      <c r="N22" s="65">
        <f>VLOOKUP($A22,'Return Data'!$B$7:$R$2292,17,0)</f>
        <v>5.6393000000000004</v>
      </c>
      <c r="O22" s="66">
        <f>RANK(N22,N$8:N$42,0)</f>
        <v>24</v>
      </c>
      <c r="P22" s="65">
        <f>VLOOKUP($A22,'Return Data'!$B$7:$R$2292,14,0)</f>
        <v>7.0486000000000004</v>
      </c>
      <c r="Q22" s="66">
        <f>RANK(P22,P$8:P$42,0)</f>
        <v>20</v>
      </c>
      <c r="R22" s="65">
        <f>VLOOKUP($A22,'Return Data'!$B$7:$R$2292,16,0)</f>
        <v>7.6412000000000004</v>
      </c>
      <c r="S22" s="67">
        <f t="shared" si="0"/>
        <v>22</v>
      </c>
    </row>
    <row r="23" spans="1:19" x14ac:dyDescent="0.3">
      <c r="A23" s="82" t="s">
        <v>1106</v>
      </c>
      <c r="B23" s="64">
        <f>VLOOKUP($A23,'Return Data'!$B$7:$R$2292,3,0)</f>
        <v>44477</v>
      </c>
      <c r="C23" s="65">
        <f>VLOOKUP($A23,'Return Data'!$B$7:$R$2292,4,0)</f>
        <v>31.889500000000002</v>
      </c>
      <c r="D23" s="65">
        <f>VLOOKUP($A23,'Return Data'!$B$7:$R$2292,9,0)</f>
        <v>1.2986</v>
      </c>
      <c r="E23" s="66">
        <f t="shared" si="1"/>
        <v>20</v>
      </c>
      <c r="F23" s="65">
        <f>VLOOKUP($A23,'Return Data'!$B$7:$R$2292,10,0)</f>
        <v>7.6852999999999998</v>
      </c>
      <c r="G23" s="66">
        <f t="shared" si="2"/>
        <v>16</v>
      </c>
      <c r="H23" s="65">
        <f>VLOOKUP($A23,'Return Data'!$B$7:$R$2292,11,0)</f>
        <v>7.6302000000000003</v>
      </c>
      <c r="I23" s="66">
        <f t="shared" si="3"/>
        <v>12</v>
      </c>
      <c r="J23" s="65">
        <f>VLOOKUP($A23,'Return Data'!$B$7:$R$2292,12,0)</f>
        <v>5.7705000000000002</v>
      </c>
      <c r="K23" s="66">
        <f>RANK(J23,J$8:J$42,0)</f>
        <v>10</v>
      </c>
      <c r="L23" s="65">
        <f>VLOOKUP($A23,'Return Data'!$B$7:$R$2292,13,0)</f>
        <v>7.2878999999999996</v>
      </c>
      <c r="M23" s="66">
        <f>RANK(L23,L$8:L$42,0)</f>
        <v>12</v>
      </c>
      <c r="N23" s="65">
        <f>VLOOKUP($A23,'Return Data'!$B$7:$R$2292,17,0)</f>
        <v>9.5503</v>
      </c>
      <c r="O23" s="66">
        <f>RANK(N23,N$8:N$42,0)</f>
        <v>3</v>
      </c>
      <c r="P23" s="65">
        <f>VLOOKUP($A23,'Return Data'!$B$7:$R$2292,14,0)</f>
        <v>3.2988</v>
      </c>
      <c r="Q23" s="66">
        <f>RANK(P23,P$8:P$42,0)</f>
        <v>26</v>
      </c>
      <c r="R23" s="65">
        <f>VLOOKUP($A23,'Return Data'!$B$7:$R$2292,16,0)</f>
        <v>6.8356000000000003</v>
      </c>
      <c r="S23" s="67">
        <f t="shared" si="0"/>
        <v>27</v>
      </c>
    </row>
    <row r="24" spans="1:19" x14ac:dyDescent="0.3">
      <c r="A24" s="82" t="s">
        <v>1107</v>
      </c>
      <c r="B24" s="64">
        <f>VLOOKUP($A24,'Return Data'!$B$7:$R$2292,3,0)</f>
        <v>44479</v>
      </c>
      <c r="C24" s="65">
        <f>VLOOKUP($A24,'Return Data'!$B$7:$R$2292,4,0)</f>
        <v>2.2791000000000001</v>
      </c>
      <c r="D24" s="65">
        <f>VLOOKUP($A24,'Return Data'!$B$7:$R$2292,9,0)</f>
        <v>2027.4730999999999</v>
      </c>
      <c r="E24" s="66">
        <f t="shared" si="1"/>
        <v>1</v>
      </c>
      <c r="F24" s="65">
        <f>VLOOKUP($A24,'Return Data'!$B$7:$R$2292,10,0)</f>
        <v>675.82439999999997</v>
      </c>
      <c r="G24" s="66">
        <f t="shared" si="2"/>
        <v>1</v>
      </c>
      <c r="H24" s="65">
        <f>VLOOKUP($A24,'Return Data'!$B$7:$R$2292,11,0)</f>
        <v>341.58510000000001</v>
      </c>
      <c r="I24" s="66">
        <f t="shared" si="3"/>
        <v>1</v>
      </c>
      <c r="J24" s="65">
        <f>VLOOKUP($A24,'Return Data'!$B$7:$R$2292,12,0)</f>
        <v>228.5515</v>
      </c>
      <c r="K24" s="66">
        <f>RANK(J24,J$8:J$42,0)</f>
        <v>1</v>
      </c>
      <c r="L24" s="65">
        <f>VLOOKUP($A24,'Return Data'!$B$7:$R$2292,13,0)</f>
        <v>171.7259</v>
      </c>
      <c r="M24" s="66">
        <f>RANK(L24,L$8:L$42,0)</f>
        <v>1</v>
      </c>
      <c r="N24" s="65"/>
      <c r="O24" s="66"/>
      <c r="P24" s="65"/>
      <c r="Q24" s="66"/>
      <c r="R24" s="65">
        <f>VLOOKUP($A24,'Return Data'!$B$7:$R$2292,16,0)</f>
        <v>23.390499999999999</v>
      </c>
      <c r="S24" s="67">
        <f t="shared" si="0"/>
        <v>1</v>
      </c>
    </row>
    <row r="25" spans="1:19" x14ac:dyDescent="0.3">
      <c r="A25" s="82" t="s">
        <v>1112</v>
      </c>
      <c r="B25" s="64">
        <f>VLOOKUP($A25,'Return Data'!$B$7:$R$2292,3,0)</f>
        <v>44477</v>
      </c>
      <c r="C25" s="65">
        <f>VLOOKUP($A25,'Return Data'!$B$7:$R$2292,4,0)</f>
        <v>9.0200000000000002E-2</v>
      </c>
      <c r="D25" s="65">
        <f>VLOOKUP($A25,'Return Data'!$B$7:$R$2292,9,0)</f>
        <v>10.8874</v>
      </c>
      <c r="E25" s="66">
        <f t="shared" si="1"/>
        <v>5</v>
      </c>
      <c r="F25" s="65">
        <f>VLOOKUP($A25,'Return Data'!$B$7:$R$2292,10,0)</f>
        <v>11.3096</v>
      </c>
      <c r="G25" s="66">
        <f t="shared" si="2"/>
        <v>5</v>
      </c>
      <c r="H25" s="65">
        <f>VLOOKUP($A25,'Return Data'!$B$7:$R$2292,11,0)</f>
        <v>11.2105</v>
      </c>
      <c r="I25" s="66">
        <f t="shared" si="3"/>
        <v>8</v>
      </c>
      <c r="J25" s="65"/>
      <c r="K25" s="66"/>
      <c r="L25" s="65"/>
      <c r="M25" s="66"/>
      <c r="N25" s="65"/>
      <c r="O25" s="66"/>
      <c r="P25" s="65"/>
      <c r="Q25" s="66"/>
      <c r="R25" s="65">
        <f>VLOOKUP($A25,'Return Data'!$B$7:$R$2292,16,0)</f>
        <v>-6.9954000000000001</v>
      </c>
      <c r="S25" s="67">
        <f t="shared" si="0"/>
        <v>32</v>
      </c>
    </row>
    <row r="26" spans="1:19" x14ac:dyDescent="0.3">
      <c r="A26" s="82" t="s">
        <v>1114</v>
      </c>
      <c r="B26" s="64">
        <f>VLOOKUP($A26,'Return Data'!$B$7:$R$2292,3,0)</f>
        <v>44477</v>
      </c>
      <c r="C26" s="65">
        <f>VLOOKUP($A26,'Return Data'!$B$7:$R$2292,4,0)</f>
        <v>15.5427</v>
      </c>
      <c r="D26" s="65">
        <f>VLOOKUP($A26,'Return Data'!$B$7:$R$2292,9,0)</f>
        <v>39.071399999999997</v>
      </c>
      <c r="E26" s="66">
        <f t="shared" si="1"/>
        <v>3</v>
      </c>
      <c r="F26" s="65">
        <f>VLOOKUP($A26,'Return Data'!$B$7:$R$2292,10,0)</f>
        <v>18.943200000000001</v>
      </c>
      <c r="G26" s="66">
        <f t="shared" si="2"/>
        <v>3</v>
      </c>
      <c r="H26" s="65">
        <f>VLOOKUP($A26,'Return Data'!$B$7:$R$2292,11,0)</f>
        <v>11.781700000000001</v>
      </c>
      <c r="I26" s="66">
        <f t="shared" si="3"/>
        <v>5</v>
      </c>
      <c r="J26" s="65">
        <f>VLOOKUP($A26,'Return Data'!$B$7:$R$2292,12,0)</f>
        <v>7.8147000000000002</v>
      </c>
      <c r="K26" s="66">
        <f t="shared" ref="K26:K38" si="8">RANK(J26,J$8:J$42,0)</f>
        <v>6</v>
      </c>
      <c r="L26" s="65">
        <f>VLOOKUP($A26,'Return Data'!$B$7:$R$2292,13,0)</f>
        <v>8.2934000000000001</v>
      </c>
      <c r="M26" s="66">
        <f t="shared" ref="M26:M38" si="9">RANK(L26,L$8:L$42,0)</f>
        <v>6</v>
      </c>
      <c r="N26" s="65">
        <f>VLOOKUP($A26,'Return Data'!$B$7:$R$2292,17,0)</f>
        <v>3.9297</v>
      </c>
      <c r="O26" s="66">
        <f t="shared" ref="O26:O38" si="10">RANK(N26,N$8:N$42,0)</f>
        <v>29</v>
      </c>
      <c r="P26" s="65">
        <f>VLOOKUP($A26,'Return Data'!$B$7:$R$2292,14,0)</f>
        <v>5.2130999999999998</v>
      </c>
      <c r="Q26" s="66">
        <f t="shared" ref="Q26:Q38" si="11">RANK(P26,P$8:P$42,0)</f>
        <v>23</v>
      </c>
      <c r="R26" s="65">
        <f>VLOOKUP($A26,'Return Data'!$B$7:$R$2292,16,0)</f>
        <v>6.9882</v>
      </c>
      <c r="S26" s="67">
        <f t="shared" si="0"/>
        <v>26</v>
      </c>
    </row>
    <row r="27" spans="1:19" x14ac:dyDescent="0.3">
      <c r="A27" s="82" t="s">
        <v>1119</v>
      </c>
      <c r="B27" s="64">
        <f>VLOOKUP($A27,'Return Data'!$B$7:$R$2292,3,0)</f>
        <v>44477</v>
      </c>
      <c r="C27" s="65">
        <f>VLOOKUP($A27,'Return Data'!$B$7:$R$2292,4,0)</f>
        <v>107.4808</v>
      </c>
      <c r="D27" s="65">
        <f>VLOOKUP($A27,'Return Data'!$B$7:$R$2292,9,0)</f>
        <v>3.2961999999999998</v>
      </c>
      <c r="E27" s="66">
        <f t="shared" si="1"/>
        <v>11</v>
      </c>
      <c r="F27" s="65">
        <f>VLOOKUP($A27,'Return Data'!$B$7:$R$2292,10,0)</f>
        <v>8.6115999999999993</v>
      </c>
      <c r="G27" s="66">
        <f t="shared" si="2"/>
        <v>11</v>
      </c>
      <c r="H27" s="65">
        <f>VLOOKUP($A27,'Return Data'!$B$7:$R$2292,11,0)</f>
        <v>7.0339</v>
      </c>
      <c r="I27" s="66">
        <f t="shared" si="3"/>
        <v>15</v>
      </c>
      <c r="J27" s="65">
        <f>VLOOKUP($A27,'Return Data'!$B$7:$R$2292,12,0)</f>
        <v>4.3936000000000002</v>
      </c>
      <c r="K27" s="66">
        <f t="shared" si="8"/>
        <v>14</v>
      </c>
      <c r="L27" s="65">
        <f>VLOOKUP($A27,'Return Data'!$B$7:$R$2292,13,0)</f>
        <v>7.0903</v>
      </c>
      <c r="M27" s="66">
        <f t="shared" si="9"/>
        <v>13</v>
      </c>
      <c r="N27" s="65">
        <f>VLOOKUP($A27,'Return Data'!$B$7:$R$2292,17,0)</f>
        <v>9.0190999999999999</v>
      </c>
      <c r="O27" s="66">
        <f t="shared" si="10"/>
        <v>7</v>
      </c>
      <c r="P27" s="65">
        <f>VLOOKUP($A27,'Return Data'!$B$7:$R$2292,14,0)</f>
        <v>10.5108</v>
      </c>
      <c r="Q27" s="66">
        <f t="shared" si="11"/>
        <v>1</v>
      </c>
      <c r="R27" s="65">
        <f>VLOOKUP($A27,'Return Data'!$B$7:$R$2292,16,0)</f>
        <v>8.6562999999999999</v>
      </c>
      <c r="S27" s="67">
        <f t="shared" si="0"/>
        <v>12</v>
      </c>
    </row>
    <row r="28" spans="1:19" x14ac:dyDescent="0.3">
      <c r="A28" s="82" t="s">
        <v>1120</v>
      </c>
      <c r="B28" s="64">
        <f>VLOOKUP($A28,'Return Data'!$B$7:$R$2292,3,0)</f>
        <v>44477</v>
      </c>
      <c r="C28" s="65">
        <f>VLOOKUP($A28,'Return Data'!$B$7:$R$2292,4,0)</f>
        <v>49.630800000000001</v>
      </c>
      <c r="D28" s="65">
        <f>VLOOKUP($A28,'Return Data'!$B$7:$R$2292,9,0)</f>
        <v>-2.5979000000000001</v>
      </c>
      <c r="E28" s="66">
        <f t="shared" si="1"/>
        <v>33</v>
      </c>
      <c r="F28" s="65">
        <f>VLOOKUP($A28,'Return Data'!$B$7:$R$2292,10,0)</f>
        <v>5.2469000000000001</v>
      </c>
      <c r="G28" s="66">
        <f t="shared" si="2"/>
        <v>30</v>
      </c>
      <c r="H28" s="65">
        <f>VLOOKUP($A28,'Return Data'!$B$7:$R$2292,11,0)</f>
        <v>4.8197000000000001</v>
      </c>
      <c r="I28" s="66">
        <f t="shared" si="3"/>
        <v>28</v>
      </c>
      <c r="J28" s="65">
        <f>VLOOKUP($A28,'Return Data'!$B$7:$R$2292,12,0)</f>
        <v>3.0144000000000002</v>
      </c>
      <c r="K28" s="66">
        <f t="shared" si="8"/>
        <v>19</v>
      </c>
      <c r="L28" s="65">
        <f>VLOOKUP($A28,'Return Data'!$B$7:$R$2292,13,0)</f>
        <v>4.8872999999999998</v>
      </c>
      <c r="M28" s="66">
        <f t="shared" si="9"/>
        <v>21</v>
      </c>
      <c r="N28" s="65">
        <f>VLOOKUP($A28,'Return Data'!$B$7:$R$2292,17,0)</f>
        <v>7.5217999999999998</v>
      </c>
      <c r="O28" s="66">
        <f t="shared" si="10"/>
        <v>13</v>
      </c>
      <c r="P28" s="65">
        <f>VLOOKUP($A28,'Return Data'!$B$7:$R$2292,14,0)</f>
        <v>9.4893999999999998</v>
      </c>
      <c r="Q28" s="66">
        <f t="shared" si="11"/>
        <v>9</v>
      </c>
      <c r="R28" s="65">
        <f>VLOOKUP($A28,'Return Data'!$B$7:$R$2292,16,0)</f>
        <v>8.5595999999999997</v>
      </c>
      <c r="S28" s="67">
        <f t="shared" si="0"/>
        <v>14</v>
      </c>
    </row>
    <row r="29" spans="1:19" x14ac:dyDescent="0.3">
      <c r="A29" s="82" t="s">
        <v>1123</v>
      </c>
      <c r="B29" s="64">
        <f>VLOOKUP($A29,'Return Data'!$B$7:$R$2292,3,0)</f>
        <v>44477</v>
      </c>
      <c r="C29" s="65">
        <f>VLOOKUP($A29,'Return Data'!$B$7:$R$2292,4,0)</f>
        <v>50.770299999999999</v>
      </c>
      <c r="D29" s="65">
        <f>VLOOKUP($A29,'Return Data'!$B$7:$R$2292,9,0)</f>
        <v>0.82730000000000004</v>
      </c>
      <c r="E29" s="66">
        <f t="shared" si="1"/>
        <v>24</v>
      </c>
      <c r="F29" s="65">
        <f>VLOOKUP($A29,'Return Data'!$B$7:$R$2292,10,0)</f>
        <v>5.8270999999999997</v>
      </c>
      <c r="G29" s="66">
        <f t="shared" si="2"/>
        <v>25</v>
      </c>
      <c r="H29" s="65">
        <f>VLOOKUP($A29,'Return Data'!$B$7:$R$2292,11,0)</f>
        <v>4.9772999999999996</v>
      </c>
      <c r="I29" s="66">
        <f t="shared" si="3"/>
        <v>25</v>
      </c>
      <c r="J29" s="65">
        <f>VLOOKUP($A29,'Return Data'!$B$7:$R$2292,12,0)</f>
        <v>2.702</v>
      </c>
      <c r="K29" s="66">
        <f t="shared" si="8"/>
        <v>22</v>
      </c>
      <c r="L29" s="65">
        <f>VLOOKUP($A29,'Return Data'!$B$7:$R$2292,13,0)</f>
        <v>4.9981999999999998</v>
      </c>
      <c r="M29" s="66">
        <f t="shared" si="9"/>
        <v>19</v>
      </c>
      <c r="N29" s="65">
        <f>VLOOKUP($A29,'Return Data'!$B$7:$R$2292,17,0)</f>
        <v>6.9424999999999999</v>
      </c>
      <c r="O29" s="66">
        <f t="shared" si="10"/>
        <v>19</v>
      </c>
      <c r="P29" s="65">
        <f>VLOOKUP($A29,'Return Data'!$B$7:$R$2292,14,0)</f>
        <v>8.1814</v>
      </c>
      <c r="Q29" s="66">
        <f t="shared" si="11"/>
        <v>19</v>
      </c>
      <c r="R29" s="65">
        <f>VLOOKUP($A29,'Return Data'!$B$7:$R$2292,16,0)</f>
        <v>7.7060000000000004</v>
      </c>
      <c r="S29" s="67">
        <f t="shared" si="0"/>
        <v>21</v>
      </c>
    </row>
    <row r="30" spans="1:19" x14ac:dyDescent="0.3">
      <c r="A30" s="82" t="s">
        <v>1125</v>
      </c>
      <c r="B30" s="64">
        <f>VLOOKUP($A30,'Return Data'!$B$7:$R$2292,3,0)</f>
        <v>44477</v>
      </c>
      <c r="C30" s="65">
        <f>VLOOKUP($A30,'Return Data'!$B$7:$R$2292,4,0)</f>
        <v>37.756900000000002</v>
      </c>
      <c r="D30" s="65">
        <f>VLOOKUP($A30,'Return Data'!$B$7:$R$2292,9,0)</f>
        <v>-0.30280000000000001</v>
      </c>
      <c r="E30" s="66">
        <f t="shared" si="1"/>
        <v>29</v>
      </c>
      <c r="F30" s="65">
        <f>VLOOKUP($A30,'Return Data'!$B$7:$R$2292,10,0)</f>
        <v>7.1576000000000004</v>
      </c>
      <c r="G30" s="66">
        <f t="shared" si="2"/>
        <v>18</v>
      </c>
      <c r="H30" s="65">
        <f>VLOOKUP($A30,'Return Data'!$B$7:$R$2292,11,0)</f>
        <v>5.3872999999999998</v>
      </c>
      <c r="I30" s="66">
        <f t="shared" si="3"/>
        <v>21</v>
      </c>
      <c r="J30" s="65">
        <f>VLOOKUP($A30,'Return Data'!$B$7:$R$2292,12,0)</f>
        <v>1.9490000000000001</v>
      </c>
      <c r="K30" s="66">
        <f t="shared" si="8"/>
        <v>27</v>
      </c>
      <c r="L30" s="65">
        <f>VLOOKUP($A30,'Return Data'!$B$7:$R$2292,13,0)</f>
        <v>4.4109999999999996</v>
      </c>
      <c r="M30" s="66">
        <f t="shared" si="9"/>
        <v>25</v>
      </c>
      <c r="N30" s="65">
        <f>VLOOKUP($A30,'Return Data'!$B$7:$R$2292,17,0)</f>
        <v>6.4473000000000003</v>
      </c>
      <c r="O30" s="66">
        <f t="shared" si="10"/>
        <v>21</v>
      </c>
      <c r="P30" s="65">
        <f>VLOOKUP($A30,'Return Data'!$B$7:$R$2292,14,0)</f>
        <v>9.0667000000000009</v>
      </c>
      <c r="Q30" s="66">
        <f t="shared" si="11"/>
        <v>13</v>
      </c>
      <c r="R30" s="65">
        <f>VLOOKUP($A30,'Return Data'!$B$7:$R$2292,16,0)</f>
        <v>7.5034999999999998</v>
      </c>
      <c r="S30" s="67">
        <f t="shared" si="0"/>
        <v>23</v>
      </c>
    </row>
    <row r="31" spans="1:19" x14ac:dyDescent="0.3">
      <c r="A31" s="82" t="s">
        <v>1127</v>
      </c>
      <c r="B31" s="64">
        <f>VLOOKUP($A31,'Return Data'!$B$7:$R$2292,3,0)</f>
        <v>44477</v>
      </c>
      <c r="C31" s="65">
        <f>VLOOKUP($A31,'Return Data'!$B$7:$R$2292,4,0)</f>
        <v>33.008200000000002</v>
      </c>
      <c r="D31" s="65">
        <f>VLOOKUP($A31,'Return Data'!$B$7:$R$2292,9,0)</f>
        <v>1.4908999999999999</v>
      </c>
      <c r="E31" s="66">
        <f t="shared" si="1"/>
        <v>19</v>
      </c>
      <c r="F31" s="65">
        <f>VLOOKUP($A31,'Return Data'!$B$7:$R$2292,10,0)</f>
        <v>6.3029999999999999</v>
      </c>
      <c r="G31" s="66">
        <f t="shared" si="2"/>
        <v>22</v>
      </c>
      <c r="H31" s="65">
        <f>VLOOKUP($A31,'Return Data'!$B$7:$R$2292,11,0)</f>
        <v>5.1275000000000004</v>
      </c>
      <c r="I31" s="66">
        <f t="shared" si="3"/>
        <v>23</v>
      </c>
      <c r="J31" s="65">
        <f>VLOOKUP($A31,'Return Data'!$B$7:$R$2292,12,0)</f>
        <v>3.4346000000000001</v>
      </c>
      <c r="K31" s="66">
        <f t="shared" si="8"/>
        <v>18</v>
      </c>
      <c r="L31" s="65">
        <f>VLOOKUP($A31,'Return Data'!$B$7:$R$2292,13,0)</f>
        <v>5.4615999999999998</v>
      </c>
      <c r="M31" s="66">
        <f t="shared" si="9"/>
        <v>17</v>
      </c>
      <c r="N31" s="65">
        <f>VLOOKUP($A31,'Return Data'!$B$7:$R$2292,17,0)</f>
        <v>8.6364999999999998</v>
      </c>
      <c r="O31" s="66">
        <f t="shared" si="10"/>
        <v>10</v>
      </c>
      <c r="P31" s="65">
        <f>VLOOKUP($A31,'Return Data'!$B$7:$R$2292,14,0)</f>
        <v>9.8287999999999993</v>
      </c>
      <c r="Q31" s="66">
        <f t="shared" si="11"/>
        <v>7</v>
      </c>
      <c r="R31" s="65">
        <f>VLOOKUP($A31,'Return Data'!$B$7:$R$2292,16,0)</f>
        <v>8.7291000000000007</v>
      </c>
      <c r="S31" s="67">
        <f t="shared" si="0"/>
        <v>11</v>
      </c>
    </row>
    <row r="32" spans="1:19" x14ac:dyDescent="0.3">
      <c r="A32" s="82" t="s">
        <v>1128</v>
      </c>
      <c r="B32" s="64">
        <f>VLOOKUP($A32,'Return Data'!$B$7:$R$2292,3,0)</f>
        <v>44477</v>
      </c>
      <c r="C32" s="65">
        <f>VLOOKUP($A32,'Return Data'!$B$7:$R$2292,4,0)</f>
        <v>57.904000000000003</v>
      </c>
      <c r="D32" s="65">
        <f>VLOOKUP($A32,'Return Data'!$B$7:$R$2292,9,0)</f>
        <v>-0.5524</v>
      </c>
      <c r="E32" s="66">
        <f t="shared" si="1"/>
        <v>31</v>
      </c>
      <c r="F32" s="65">
        <f>VLOOKUP($A32,'Return Data'!$B$7:$R$2292,10,0)</f>
        <v>5.1288</v>
      </c>
      <c r="G32" s="66">
        <f t="shared" si="2"/>
        <v>31</v>
      </c>
      <c r="H32" s="65">
        <f>VLOOKUP($A32,'Return Data'!$B$7:$R$2292,11,0)</f>
        <v>4.9846000000000004</v>
      </c>
      <c r="I32" s="66">
        <f t="shared" si="3"/>
        <v>24</v>
      </c>
      <c r="J32" s="65">
        <f>VLOOKUP($A32,'Return Data'!$B$7:$R$2292,12,0)</f>
        <v>1.4025000000000001</v>
      </c>
      <c r="K32" s="66">
        <f t="shared" si="8"/>
        <v>28</v>
      </c>
      <c r="L32" s="65">
        <f>VLOOKUP($A32,'Return Data'!$B$7:$R$2292,13,0)</f>
        <v>3.9342999999999999</v>
      </c>
      <c r="M32" s="66">
        <f t="shared" si="9"/>
        <v>27</v>
      </c>
      <c r="N32" s="65">
        <f>VLOOKUP($A32,'Return Data'!$B$7:$R$2292,17,0)</f>
        <v>7.2915999999999999</v>
      </c>
      <c r="O32" s="66">
        <f t="shared" si="10"/>
        <v>18</v>
      </c>
      <c r="P32" s="65">
        <f>VLOOKUP($A32,'Return Data'!$B$7:$R$2292,14,0)</f>
        <v>9.7312999999999992</v>
      </c>
      <c r="Q32" s="66">
        <f t="shared" si="11"/>
        <v>8</v>
      </c>
      <c r="R32" s="65">
        <f>VLOOKUP($A32,'Return Data'!$B$7:$R$2292,16,0)</f>
        <v>8.8138000000000005</v>
      </c>
      <c r="S32" s="67">
        <f t="shared" si="0"/>
        <v>9</v>
      </c>
    </row>
    <row r="33" spans="1:19" x14ac:dyDescent="0.3">
      <c r="A33" s="82" t="s">
        <v>1131</v>
      </c>
      <c r="B33" s="64">
        <f>VLOOKUP($A33,'Return Data'!$B$7:$R$2292,3,0)</f>
        <v>44477</v>
      </c>
      <c r="C33" s="65">
        <f>VLOOKUP($A33,'Return Data'!$B$7:$R$2292,4,0)</f>
        <v>55.4938</v>
      </c>
      <c r="D33" s="65">
        <f>VLOOKUP($A33,'Return Data'!$B$7:$R$2292,9,0)</f>
        <v>-0.12709999999999999</v>
      </c>
      <c r="E33" s="66">
        <f t="shared" si="1"/>
        <v>28</v>
      </c>
      <c r="F33" s="65">
        <f>VLOOKUP($A33,'Return Data'!$B$7:$R$2292,10,0)</f>
        <v>6.3986000000000001</v>
      </c>
      <c r="G33" s="66">
        <f t="shared" si="2"/>
        <v>20</v>
      </c>
      <c r="H33" s="65">
        <f>VLOOKUP($A33,'Return Data'!$B$7:$R$2292,11,0)</f>
        <v>5.7462</v>
      </c>
      <c r="I33" s="66">
        <f t="shared" si="3"/>
        <v>20</v>
      </c>
      <c r="J33" s="65">
        <f>VLOOKUP($A33,'Return Data'!$B$7:$R$2292,12,0)</f>
        <v>2.2913000000000001</v>
      </c>
      <c r="K33" s="66">
        <f t="shared" si="8"/>
        <v>26</v>
      </c>
      <c r="L33" s="65">
        <f>VLOOKUP($A33,'Return Data'!$B$7:$R$2292,13,0)</f>
        <v>3.7351000000000001</v>
      </c>
      <c r="M33" s="66">
        <f t="shared" si="9"/>
        <v>29</v>
      </c>
      <c r="N33" s="65">
        <f>VLOOKUP($A33,'Return Data'!$B$7:$R$2292,17,0)</f>
        <v>4.8747999999999996</v>
      </c>
      <c r="O33" s="66">
        <f t="shared" si="10"/>
        <v>26</v>
      </c>
      <c r="P33" s="65">
        <f>VLOOKUP($A33,'Return Data'!$B$7:$R$2292,14,0)</f>
        <v>3.0863</v>
      </c>
      <c r="Q33" s="66">
        <f t="shared" si="11"/>
        <v>27</v>
      </c>
      <c r="R33" s="65">
        <f>VLOOKUP($A33,'Return Data'!$B$7:$R$2292,16,0)</f>
        <v>5.6759000000000004</v>
      </c>
      <c r="S33" s="67">
        <f t="shared" si="0"/>
        <v>30</v>
      </c>
    </row>
    <row r="34" spans="1:19" x14ac:dyDescent="0.3">
      <c r="A34" s="82" t="s">
        <v>1132</v>
      </c>
      <c r="B34" s="64">
        <f>VLOOKUP($A34,'Return Data'!$B$7:$R$2292,3,0)</f>
        <v>44477</v>
      </c>
      <c r="C34" s="65">
        <f>VLOOKUP($A34,'Return Data'!$B$7:$R$2292,4,0)</f>
        <v>67.462599999999995</v>
      </c>
      <c r="D34" s="65">
        <f>VLOOKUP($A34,'Return Data'!$B$7:$R$2292,9,0)</f>
        <v>4.8726000000000003</v>
      </c>
      <c r="E34" s="66">
        <f t="shared" si="1"/>
        <v>8</v>
      </c>
      <c r="F34" s="65">
        <f>VLOOKUP($A34,'Return Data'!$B$7:$R$2292,10,0)</f>
        <v>10.298</v>
      </c>
      <c r="G34" s="66">
        <f t="shared" si="2"/>
        <v>8</v>
      </c>
      <c r="H34" s="65">
        <f>VLOOKUP($A34,'Return Data'!$B$7:$R$2292,11,0)</f>
        <v>7.6553000000000004</v>
      </c>
      <c r="I34" s="66">
        <f t="shared" si="3"/>
        <v>11</v>
      </c>
      <c r="J34" s="65">
        <f>VLOOKUP($A34,'Return Data'!$B$7:$R$2292,12,0)</f>
        <v>3.4937999999999998</v>
      </c>
      <c r="K34" s="66">
        <f t="shared" si="8"/>
        <v>17</v>
      </c>
      <c r="L34" s="65">
        <f>VLOOKUP($A34,'Return Data'!$B$7:$R$2292,13,0)</f>
        <v>6.7065999999999999</v>
      </c>
      <c r="M34" s="66">
        <f t="shared" si="9"/>
        <v>14</v>
      </c>
      <c r="N34" s="65">
        <f>VLOOKUP($A34,'Return Data'!$B$7:$R$2292,17,0)</f>
        <v>8.8907000000000007</v>
      </c>
      <c r="O34" s="66">
        <f t="shared" si="10"/>
        <v>9</v>
      </c>
      <c r="P34" s="65">
        <f>VLOOKUP($A34,'Return Data'!$B$7:$R$2292,14,0)</f>
        <v>10.4231</v>
      </c>
      <c r="Q34" s="66">
        <f t="shared" si="11"/>
        <v>3</v>
      </c>
      <c r="R34" s="65">
        <f>VLOOKUP($A34,'Return Data'!$B$7:$R$2292,16,0)</f>
        <v>8.375</v>
      </c>
      <c r="S34" s="67">
        <f t="shared" si="0"/>
        <v>19</v>
      </c>
    </row>
    <row r="35" spans="1:19" x14ac:dyDescent="0.3">
      <c r="A35" s="82" t="s">
        <v>1135</v>
      </c>
      <c r="B35" s="64">
        <f>VLOOKUP($A35,'Return Data'!$B$7:$R$2292,3,0)</f>
        <v>44477</v>
      </c>
      <c r="C35" s="65">
        <f>VLOOKUP($A35,'Return Data'!$B$7:$R$2292,4,0)</f>
        <v>60.495199999999997</v>
      </c>
      <c r="D35" s="65">
        <f>VLOOKUP($A35,'Return Data'!$B$7:$R$2292,9,0)</f>
        <v>-1.2336</v>
      </c>
      <c r="E35" s="66">
        <f t="shared" si="1"/>
        <v>32</v>
      </c>
      <c r="F35" s="65">
        <f>VLOOKUP($A35,'Return Data'!$B$7:$R$2292,10,0)</f>
        <v>3.0386000000000002</v>
      </c>
      <c r="G35" s="66">
        <f t="shared" si="2"/>
        <v>34</v>
      </c>
      <c r="H35" s="65">
        <f>VLOOKUP($A35,'Return Data'!$B$7:$R$2292,11,0)</f>
        <v>3.2509000000000001</v>
      </c>
      <c r="I35" s="66">
        <f t="shared" si="3"/>
        <v>32</v>
      </c>
      <c r="J35" s="65">
        <f>VLOOKUP($A35,'Return Data'!$B$7:$R$2292,12,0)</f>
        <v>1.2223999999999999</v>
      </c>
      <c r="K35" s="66">
        <f t="shared" si="8"/>
        <v>29</v>
      </c>
      <c r="L35" s="65">
        <f>VLOOKUP($A35,'Return Data'!$B$7:$R$2292,13,0)</f>
        <v>3.1741000000000001</v>
      </c>
      <c r="M35" s="66">
        <f t="shared" si="9"/>
        <v>30</v>
      </c>
      <c r="N35" s="65">
        <f>VLOOKUP($A35,'Return Data'!$B$7:$R$2292,17,0)</f>
        <v>6.0655000000000001</v>
      </c>
      <c r="O35" s="66">
        <f t="shared" si="10"/>
        <v>22</v>
      </c>
      <c r="P35" s="65">
        <f>VLOOKUP($A35,'Return Data'!$B$7:$R$2292,14,0)</f>
        <v>8.3367000000000004</v>
      </c>
      <c r="Q35" s="66">
        <f t="shared" si="11"/>
        <v>17</v>
      </c>
      <c r="R35" s="65">
        <f>VLOOKUP($A35,'Return Data'!$B$7:$R$2292,16,0)</f>
        <v>7.4337999999999997</v>
      </c>
      <c r="S35" s="67">
        <f t="shared" si="0"/>
        <v>24</v>
      </c>
    </row>
    <row r="36" spans="1:19" x14ac:dyDescent="0.3">
      <c r="A36" s="82" t="s">
        <v>1137</v>
      </c>
      <c r="B36" s="64">
        <f>VLOOKUP($A36,'Return Data'!$B$7:$R$2292,3,0)</f>
        <v>44477</v>
      </c>
      <c r="C36" s="65">
        <f>VLOOKUP($A36,'Return Data'!$B$7:$R$2292,4,0)</f>
        <v>77.939700000000002</v>
      </c>
      <c r="D36" s="65">
        <f>VLOOKUP($A36,'Return Data'!$B$7:$R$2292,9,0)</f>
        <v>0.72940000000000005</v>
      </c>
      <c r="E36" s="66">
        <f t="shared" si="1"/>
        <v>25</v>
      </c>
      <c r="F36" s="65">
        <f>VLOOKUP($A36,'Return Data'!$B$7:$R$2292,10,0)</f>
        <v>8.0739999999999998</v>
      </c>
      <c r="G36" s="66">
        <f t="shared" si="2"/>
        <v>12</v>
      </c>
      <c r="H36" s="65">
        <f>VLOOKUP($A36,'Return Data'!$B$7:$R$2292,11,0)</f>
        <v>4.9085000000000001</v>
      </c>
      <c r="I36" s="66">
        <f t="shared" si="3"/>
        <v>26</v>
      </c>
      <c r="J36" s="65">
        <f>VLOOKUP($A36,'Return Data'!$B$7:$R$2292,12,0)</f>
        <v>2.6606999999999998</v>
      </c>
      <c r="K36" s="66">
        <f t="shared" si="8"/>
        <v>23</v>
      </c>
      <c r="L36" s="65">
        <f>VLOOKUP($A36,'Return Data'!$B$7:$R$2292,13,0)</f>
        <v>4.7854999999999999</v>
      </c>
      <c r="M36" s="66">
        <f t="shared" si="9"/>
        <v>22</v>
      </c>
      <c r="N36" s="65">
        <f>VLOOKUP($A36,'Return Data'!$B$7:$R$2292,17,0)</f>
        <v>7.3483999999999998</v>
      </c>
      <c r="O36" s="66">
        <f t="shared" si="10"/>
        <v>17</v>
      </c>
      <c r="P36" s="65">
        <f>VLOOKUP($A36,'Return Data'!$B$7:$R$2292,14,0)</f>
        <v>10.062799999999999</v>
      </c>
      <c r="Q36" s="66">
        <f t="shared" si="11"/>
        <v>5</v>
      </c>
      <c r="R36" s="65">
        <f>VLOOKUP($A36,'Return Data'!$B$7:$R$2292,16,0)</f>
        <v>8.5717999999999996</v>
      </c>
      <c r="S36" s="67">
        <f t="shared" si="0"/>
        <v>13</v>
      </c>
    </row>
    <row r="37" spans="1:19" x14ac:dyDescent="0.3">
      <c r="A37" s="82" t="s">
        <v>1138</v>
      </c>
      <c r="B37" s="64">
        <f>VLOOKUP($A37,'Return Data'!$B$7:$R$2292,3,0)</f>
        <v>44477</v>
      </c>
      <c r="C37" s="65">
        <f>VLOOKUP($A37,'Return Data'!$B$7:$R$2292,4,0)</f>
        <v>59.4133</v>
      </c>
      <c r="D37" s="65">
        <f>VLOOKUP($A37,'Return Data'!$B$7:$R$2292,9,0)</f>
        <v>1.2524999999999999</v>
      </c>
      <c r="E37" s="66">
        <f t="shared" si="1"/>
        <v>21</v>
      </c>
      <c r="F37" s="65">
        <f>VLOOKUP($A37,'Return Data'!$B$7:$R$2292,10,0)</f>
        <v>6.3819999999999997</v>
      </c>
      <c r="G37" s="66">
        <f t="shared" si="2"/>
        <v>21</v>
      </c>
      <c r="H37" s="65">
        <f>VLOOKUP($A37,'Return Data'!$B$7:$R$2292,11,0)</f>
        <v>6.1825999999999999</v>
      </c>
      <c r="I37" s="66">
        <f t="shared" si="3"/>
        <v>19</v>
      </c>
      <c r="J37" s="65">
        <f>VLOOKUP($A37,'Return Data'!$B$7:$R$2292,12,0)</f>
        <v>4.4288999999999996</v>
      </c>
      <c r="K37" s="66">
        <f t="shared" si="8"/>
        <v>13</v>
      </c>
      <c r="L37" s="65">
        <f>VLOOKUP($A37,'Return Data'!$B$7:$R$2292,13,0)</f>
        <v>6.3762999999999996</v>
      </c>
      <c r="M37" s="66">
        <f t="shared" si="9"/>
        <v>16</v>
      </c>
      <c r="N37" s="65">
        <f>VLOOKUP($A37,'Return Data'!$B$7:$R$2292,17,0)</f>
        <v>9.5914999999999999</v>
      </c>
      <c r="O37" s="66">
        <f t="shared" si="10"/>
        <v>2</v>
      </c>
      <c r="P37" s="65">
        <f>VLOOKUP($A37,'Return Data'!$B$7:$R$2292,14,0)</f>
        <v>10.465400000000001</v>
      </c>
      <c r="Q37" s="66">
        <f t="shared" si="11"/>
        <v>2</v>
      </c>
      <c r="R37" s="65">
        <f>VLOOKUP($A37,'Return Data'!$B$7:$R$2292,16,0)</f>
        <v>8.7803000000000004</v>
      </c>
      <c r="S37" s="67">
        <f t="shared" si="0"/>
        <v>10</v>
      </c>
    </row>
    <row r="38" spans="1:19" x14ac:dyDescent="0.3">
      <c r="A38" s="82" t="s">
        <v>1140</v>
      </c>
      <c r="B38" s="64">
        <f>VLOOKUP($A38,'Return Data'!$B$7:$R$2292,3,0)</f>
        <v>44477</v>
      </c>
      <c r="C38" s="65">
        <f>VLOOKUP($A38,'Return Data'!$B$7:$R$2292,4,0)</f>
        <v>71.414199999999994</v>
      </c>
      <c r="D38" s="65">
        <f>VLOOKUP($A38,'Return Data'!$B$7:$R$2292,9,0)</f>
        <v>0.3886</v>
      </c>
      <c r="E38" s="66">
        <f t="shared" si="1"/>
        <v>26</v>
      </c>
      <c r="F38" s="65">
        <f>VLOOKUP($A38,'Return Data'!$B$7:$R$2292,10,0)</f>
        <v>5.1105</v>
      </c>
      <c r="G38" s="66">
        <f t="shared" si="2"/>
        <v>32</v>
      </c>
      <c r="H38" s="65">
        <f>VLOOKUP($A38,'Return Data'!$B$7:$R$2292,11,0)</f>
        <v>4.3402000000000003</v>
      </c>
      <c r="I38" s="66">
        <f t="shared" si="3"/>
        <v>31</v>
      </c>
      <c r="J38" s="65">
        <f>VLOOKUP($A38,'Return Data'!$B$7:$R$2292,12,0)</f>
        <v>2.3412000000000002</v>
      </c>
      <c r="K38" s="66">
        <f t="shared" si="8"/>
        <v>25</v>
      </c>
      <c r="L38" s="65">
        <f>VLOOKUP($A38,'Return Data'!$B$7:$R$2292,13,0)</f>
        <v>4.9465000000000003</v>
      </c>
      <c r="M38" s="66">
        <f t="shared" si="9"/>
        <v>20</v>
      </c>
      <c r="N38" s="65">
        <f>VLOOKUP($A38,'Return Data'!$B$7:$R$2292,17,0)</f>
        <v>8.2969000000000008</v>
      </c>
      <c r="O38" s="66">
        <f t="shared" si="10"/>
        <v>12</v>
      </c>
      <c r="P38" s="65">
        <f>VLOOKUP($A38,'Return Data'!$B$7:$R$2292,14,0)</f>
        <v>9.1654999999999998</v>
      </c>
      <c r="Q38" s="66">
        <f t="shared" si="11"/>
        <v>12</v>
      </c>
      <c r="R38" s="65">
        <f>VLOOKUP($A38,'Return Data'!$B$7:$R$2292,16,0)</f>
        <v>8.5174000000000003</v>
      </c>
      <c r="S38" s="67">
        <f t="shared" si="0"/>
        <v>16</v>
      </c>
    </row>
    <row r="39" spans="1:19" x14ac:dyDescent="0.3">
      <c r="A39" s="82" t="s">
        <v>1142</v>
      </c>
      <c r="B39" s="64">
        <f>VLOOKUP($A39,'Return Data'!$B$7:$R$2292,3,0)</f>
        <v>44477</v>
      </c>
      <c r="C39" s="65">
        <f>VLOOKUP($A39,'Return Data'!$B$7:$R$2292,4,0)</f>
        <v>1.8096000000000001</v>
      </c>
      <c r="D39" s="65">
        <f>VLOOKUP($A39,'Return Data'!$B$7:$R$2292,9,0)</f>
        <v>10.7165</v>
      </c>
      <c r="E39" s="66">
        <f t="shared" si="1"/>
        <v>6</v>
      </c>
      <c r="F39" s="65">
        <f>VLOOKUP($A39,'Return Data'!$B$7:$R$2292,10,0)</f>
        <v>10.902900000000001</v>
      </c>
      <c r="G39" s="66">
        <f t="shared" si="2"/>
        <v>6</v>
      </c>
      <c r="H39" s="65">
        <f>VLOOKUP($A39,'Return Data'!$B$7:$R$2292,11,0)</f>
        <v>11.210699999999999</v>
      </c>
      <c r="I39" s="66">
        <f t="shared" si="3"/>
        <v>7</v>
      </c>
      <c r="J39" s="65"/>
      <c r="K39" s="66"/>
      <c r="L39" s="65"/>
      <c r="M39" s="66"/>
      <c r="N39" s="65"/>
      <c r="O39" s="66"/>
      <c r="P39" s="65"/>
      <c r="Q39" s="66"/>
      <c r="R39" s="65">
        <f>VLOOKUP($A39,'Return Data'!$B$7:$R$2292,16,0)</f>
        <v>-7.0091000000000001</v>
      </c>
      <c r="S39" s="67">
        <f t="shared" si="0"/>
        <v>33</v>
      </c>
    </row>
    <row r="40" spans="1:19" x14ac:dyDescent="0.3">
      <c r="A40" s="82" t="s">
        <v>1144</v>
      </c>
      <c r="B40" s="64">
        <f>VLOOKUP($A40,'Return Data'!$B$7:$R$2292,3,0)</f>
        <v>44477</v>
      </c>
      <c r="C40" s="65">
        <f>VLOOKUP($A40,'Return Data'!$B$7:$R$2292,4,0)</f>
        <v>59.341799999999999</v>
      </c>
      <c r="D40" s="65">
        <f>VLOOKUP($A40,'Return Data'!$B$7:$R$2292,9,0)</f>
        <v>89.668599999999998</v>
      </c>
      <c r="E40" s="66">
        <f t="shared" si="1"/>
        <v>2</v>
      </c>
      <c r="F40" s="65">
        <f>VLOOKUP($A40,'Return Data'!$B$7:$R$2292,10,0)</f>
        <v>33.557600000000001</v>
      </c>
      <c r="G40" s="66">
        <f t="shared" si="2"/>
        <v>2</v>
      </c>
      <c r="H40" s="65">
        <f>VLOOKUP($A40,'Return Data'!$B$7:$R$2292,11,0)</f>
        <v>18.4648</v>
      </c>
      <c r="I40" s="66">
        <f t="shared" si="3"/>
        <v>3</v>
      </c>
      <c r="J40" s="65">
        <f>VLOOKUP($A40,'Return Data'!$B$7:$R$2292,12,0)</f>
        <v>12.134</v>
      </c>
      <c r="K40" s="66">
        <f>RANK(J40,J$8:J$42,0)</f>
        <v>4</v>
      </c>
      <c r="L40" s="65">
        <f>VLOOKUP($A40,'Return Data'!$B$7:$R$2292,13,0)</f>
        <v>11.280099999999999</v>
      </c>
      <c r="M40" s="66">
        <f>RANK(L40,L$8:L$42,0)</f>
        <v>4</v>
      </c>
      <c r="N40" s="65">
        <f>VLOOKUP($A40,'Return Data'!$B$7:$R$2292,17,0)</f>
        <v>5.4909999999999997</v>
      </c>
      <c r="O40" s="66">
        <f>RANK(N40,N$8:N$42,0)</f>
        <v>25</v>
      </c>
      <c r="P40" s="65">
        <f>VLOOKUP($A40,'Return Data'!$B$7:$R$2292,14,0)</f>
        <v>2.5655000000000001</v>
      </c>
      <c r="Q40" s="66">
        <f>RANK(P40,P$8:P$42,0)</f>
        <v>28</v>
      </c>
      <c r="R40" s="65">
        <f>VLOOKUP($A40,'Return Data'!$B$7:$R$2292,16,0)</f>
        <v>6.5000999999999998</v>
      </c>
      <c r="S40" s="67">
        <f t="shared" si="0"/>
        <v>28</v>
      </c>
    </row>
    <row r="41" spans="1:19" x14ac:dyDescent="0.3">
      <c r="A41" s="82" t="s">
        <v>1007</v>
      </c>
      <c r="B41" s="64">
        <f>VLOOKUP($A41,'Return Data'!$B$7:$R$2292,3,0)</f>
        <v>44477</v>
      </c>
      <c r="C41" s="65">
        <f>VLOOKUP($A41,'Return Data'!$B$7:$R$2292,4,0)</f>
        <v>77.032499999999999</v>
      </c>
      <c r="D41" s="65">
        <f>VLOOKUP($A41,'Return Data'!$B$7:$R$2292,9,0)</f>
        <v>-5.3213999999999997</v>
      </c>
      <c r="E41" s="66">
        <f t="shared" si="1"/>
        <v>34</v>
      </c>
      <c r="F41" s="65">
        <f>VLOOKUP($A41,'Return Data'!$B$7:$R$2292,10,0)</f>
        <v>3.8481999999999998</v>
      </c>
      <c r="G41" s="66">
        <f t="shared" si="2"/>
        <v>33</v>
      </c>
      <c r="H41" s="65">
        <f>VLOOKUP($A41,'Return Data'!$B$7:$R$2292,11,0)</f>
        <v>1.8309</v>
      </c>
      <c r="I41" s="66">
        <f t="shared" si="3"/>
        <v>33</v>
      </c>
      <c r="J41" s="65">
        <f>VLOOKUP($A41,'Return Data'!$B$7:$R$2292,12,0)</f>
        <v>2.9700000000000001E-2</v>
      </c>
      <c r="K41" s="66">
        <f>RANK(J41,J$8:J$42,0)</f>
        <v>30</v>
      </c>
      <c r="L41" s="65">
        <f>VLOOKUP($A41,'Return Data'!$B$7:$R$2292,13,0)</f>
        <v>2.9217</v>
      </c>
      <c r="M41" s="66">
        <f>RANK(L41,L$8:L$42,0)</f>
        <v>31</v>
      </c>
      <c r="N41" s="65">
        <f>VLOOKUP($A41,'Return Data'!$B$7:$R$2292,17,0)</f>
        <v>6.9147999999999996</v>
      </c>
      <c r="O41" s="66">
        <f>RANK(N41,N$8:N$42,0)</f>
        <v>20</v>
      </c>
      <c r="P41" s="65">
        <f>VLOOKUP($A41,'Return Data'!$B$7:$R$2292,14,0)</f>
        <v>9.9449000000000005</v>
      </c>
      <c r="Q41" s="66">
        <f>RANK(P41,P$8:P$42,0)</f>
        <v>6</v>
      </c>
      <c r="R41" s="65">
        <f>VLOOKUP($A41,'Return Data'!$B$7:$R$2292,16,0)</f>
        <v>8.9115000000000002</v>
      </c>
      <c r="S41" s="67">
        <f t="shared" si="0"/>
        <v>7</v>
      </c>
    </row>
    <row r="42" spans="1:19" x14ac:dyDescent="0.3">
      <c r="A42" s="82" t="s">
        <v>1009</v>
      </c>
      <c r="B42" s="64">
        <f>VLOOKUP($A42,'Return Data'!$B$7:$R$2292,3,0)</f>
        <v>44477</v>
      </c>
      <c r="C42" s="65">
        <f>VLOOKUP($A42,'Return Data'!$B$7:$R$2292,4,0)</f>
        <v>14.0602</v>
      </c>
      <c r="D42" s="65">
        <f>VLOOKUP($A42,'Return Data'!$B$7:$R$2292,9,0)</f>
        <v>-0.46710000000000002</v>
      </c>
      <c r="E42" s="66">
        <f t="shared" si="1"/>
        <v>30</v>
      </c>
      <c r="F42" s="65">
        <f>VLOOKUP($A42,'Return Data'!$B$7:$R$2292,10,0)</f>
        <v>9.9827999999999992</v>
      </c>
      <c r="G42" s="66">
        <f t="shared" si="2"/>
        <v>9</v>
      </c>
      <c r="H42" s="65">
        <f>VLOOKUP($A42,'Return Data'!$B$7:$R$2292,11,0)</f>
        <v>0.96220000000000006</v>
      </c>
      <c r="I42" s="66">
        <f t="shared" si="3"/>
        <v>34</v>
      </c>
      <c r="J42" s="65">
        <f>VLOOKUP($A42,'Return Data'!$B$7:$R$2292,12,0)</f>
        <v>-0.73480000000000001</v>
      </c>
      <c r="K42" s="66">
        <f>RANK(J42,J$8:J$42,0)</f>
        <v>31</v>
      </c>
      <c r="L42" s="65">
        <f>VLOOKUP($A42,'Return Data'!$B$7:$R$2292,13,0)</f>
        <v>3.9287000000000001</v>
      </c>
      <c r="M42" s="66">
        <f>RANK(L42,L$8:L$42,0)</f>
        <v>28</v>
      </c>
      <c r="N42" s="65">
        <f>VLOOKUP($A42,'Return Data'!$B$7:$R$2292,17,0)</f>
        <v>7.5178000000000003</v>
      </c>
      <c r="O42" s="66">
        <f>RANK(N42,N$8:N$42,0)</f>
        <v>14</v>
      </c>
      <c r="P42" s="65"/>
      <c r="Q42" s="66"/>
      <c r="R42" s="65">
        <f>VLOOKUP($A42,'Return Data'!$B$7:$R$2292,16,0)</f>
        <v>11.0177</v>
      </c>
      <c r="S42" s="67">
        <f t="shared" si="0"/>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65.706020588235305</v>
      </c>
      <c r="E44" s="88"/>
      <c r="F44" s="89">
        <f>AVERAGE(F8:F42)</f>
        <v>28.057052941176465</v>
      </c>
      <c r="G44" s="88"/>
      <c r="H44" s="89">
        <f>AVERAGE(H8:H42)</f>
        <v>17.583900000000003</v>
      </c>
      <c r="I44" s="88"/>
      <c r="J44" s="89">
        <f>AVERAGE(J8:J42)</f>
        <v>12.254170967741935</v>
      </c>
      <c r="K44" s="88"/>
      <c r="L44" s="89">
        <f>AVERAGE(L8:L42)</f>
        <v>12.314319354838709</v>
      </c>
      <c r="M44" s="88"/>
      <c r="N44" s="89">
        <f>AVERAGE(N8:N42)</f>
        <v>6.9908766666666668</v>
      </c>
      <c r="O44" s="88"/>
      <c r="P44" s="89">
        <f>AVERAGE(P8:P42)</f>
        <v>7.4729034482758614</v>
      </c>
      <c r="Q44" s="88"/>
      <c r="R44" s="89">
        <f>AVERAGE(R8:R42)</f>
        <v>6.5249971428571421</v>
      </c>
      <c r="S44" s="90"/>
    </row>
    <row r="45" spans="1:19" x14ac:dyDescent="0.3">
      <c r="A45" s="87" t="s">
        <v>28</v>
      </c>
      <c r="B45" s="88"/>
      <c r="C45" s="88"/>
      <c r="D45" s="89">
        <f>MIN(D8:D42)</f>
        <v>-5.3213999999999997</v>
      </c>
      <c r="E45" s="88"/>
      <c r="F45" s="89">
        <f>MIN(F8:F42)</f>
        <v>3.0386000000000002</v>
      </c>
      <c r="G45" s="88"/>
      <c r="H45" s="89">
        <f>MIN(H8:H42)</f>
        <v>0.96220000000000006</v>
      </c>
      <c r="I45" s="88"/>
      <c r="J45" s="89">
        <f>MIN(J8:J42)</f>
        <v>-0.73480000000000001</v>
      </c>
      <c r="K45" s="88"/>
      <c r="L45" s="89">
        <f>MIN(L8:L42)</f>
        <v>2.9217</v>
      </c>
      <c r="M45" s="88"/>
      <c r="N45" s="89">
        <f>MIN(N8:N42)</f>
        <v>-5.1654999999999998</v>
      </c>
      <c r="O45" s="88"/>
      <c r="P45" s="89">
        <f>MIN(P8:P42)</f>
        <v>-3.5198</v>
      </c>
      <c r="Q45" s="88"/>
      <c r="R45" s="89">
        <f>MIN(R8:R42)</f>
        <v>-13.6029</v>
      </c>
      <c r="S45" s="90"/>
    </row>
    <row r="46" spans="1:19" ht="15" thickBot="1" x14ac:dyDescent="0.35">
      <c r="A46" s="91" t="s">
        <v>29</v>
      </c>
      <c r="B46" s="92"/>
      <c r="C46" s="92"/>
      <c r="D46" s="93">
        <f>MAX(D8:D42)</f>
        <v>2027.4730999999999</v>
      </c>
      <c r="E46" s="92"/>
      <c r="F46" s="93">
        <f>MAX(F8:F42)</f>
        <v>675.82439999999997</v>
      </c>
      <c r="G46" s="92"/>
      <c r="H46" s="93">
        <f>MAX(H8:H42)</f>
        <v>341.58510000000001</v>
      </c>
      <c r="I46" s="92"/>
      <c r="J46" s="93">
        <f>MAX(J8:J42)</f>
        <v>228.5515</v>
      </c>
      <c r="K46" s="92"/>
      <c r="L46" s="93">
        <f>MAX(L8:L42)</f>
        <v>171.7259</v>
      </c>
      <c r="M46" s="92"/>
      <c r="N46" s="93">
        <f>MAX(N8:N42)</f>
        <v>9.6859000000000002</v>
      </c>
      <c r="O46" s="92"/>
      <c r="P46" s="93">
        <f>MAX(P8:P42)</f>
        <v>10.5108</v>
      </c>
      <c r="Q46" s="92"/>
      <c r="R46" s="93">
        <f>MAX(R8:R42)</f>
        <v>23.390499999999999</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1071</v>
      </c>
      <c r="B8" s="64">
        <f>VLOOKUP($A8,'Return Data'!$B$7:$R$2292,3,0)</f>
        <v>44477</v>
      </c>
      <c r="C8" s="65">
        <f>VLOOKUP($A8,'Return Data'!$B$7:$R$2292,4,0)</f>
        <v>25.0152</v>
      </c>
      <c r="D8" s="65">
        <f>VLOOKUP($A8,'Return Data'!$B$7:$R$2292,9,0)</f>
        <v>3.6636000000000002</v>
      </c>
      <c r="E8" s="66">
        <f>RANK(D8,D$8:D$42,0)</f>
        <v>9</v>
      </c>
      <c r="F8" s="65">
        <f>VLOOKUP($A8,'Return Data'!$B$7:$R$2292,10,0)</f>
        <v>7.0014000000000003</v>
      </c>
      <c r="G8" s="66">
        <f>RANK(F8,F$8:F$42,0)</f>
        <v>14</v>
      </c>
      <c r="H8" s="65">
        <f>VLOOKUP($A8,'Return Data'!$B$7:$R$2292,11,0)</f>
        <v>6.4176000000000002</v>
      </c>
      <c r="I8" s="66">
        <f>RANK(H8,H$8:H$42,0)</f>
        <v>16</v>
      </c>
      <c r="J8" s="65">
        <f>VLOOKUP($A8,'Return Data'!$B$7:$R$2292,12,0)</f>
        <v>7.6139000000000001</v>
      </c>
      <c r="K8" s="66">
        <f>RANK(J8,J$8:J$42,0)</f>
        <v>5</v>
      </c>
      <c r="L8" s="65">
        <f>VLOOKUP($A8,'Return Data'!$B$7:$R$2292,13,0)</f>
        <v>8.1112000000000002</v>
      </c>
      <c r="M8" s="66">
        <f>RANK(L8,L$8:L$42,0)</f>
        <v>5</v>
      </c>
      <c r="N8" s="65">
        <f>VLOOKUP($A8,'Return Data'!$B$7:$R$2292,17,0)</f>
        <v>3.9918999999999998</v>
      </c>
      <c r="O8" s="66">
        <f>RANK(N8,N$8:N$42,0)</f>
        <v>27</v>
      </c>
      <c r="P8" s="65">
        <f>VLOOKUP($A8,'Return Data'!$B$7:$R$2292,14,0)</f>
        <v>3.9767000000000001</v>
      </c>
      <c r="Q8" s="66">
        <f>RANK(P8,P$8:P$42,0)</f>
        <v>24</v>
      </c>
      <c r="R8" s="65">
        <f>VLOOKUP($A8,'Return Data'!$B$7:$R$2292,16,0)</f>
        <v>7.5808</v>
      </c>
      <c r="S8" s="67">
        <f t="shared" ref="S8:S42" si="0">RANK(R8,R$8:R$42,0)</f>
        <v>24</v>
      </c>
    </row>
    <row r="9" spans="1:19" x14ac:dyDescent="0.3">
      <c r="A9" s="82" t="s">
        <v>1073</v>
      </c>
      <c r="B9" s="64">
        <f>VLOOKUP($A9,'Return Data'!$B$7:$R$2292,3,0)</f>
        <v>44477</v>
      </c>
      <c r="C9" s="65">
        <f>VLOOKUP($A9,'Return Data'!$B$7:$R$2292,4,0)</f>
        <v>1.3322000000000001</v>
      </c>
      <c r="D9" s="65"/>
      <c r="E9" s="66"/>
      <c r="F9" s="65"/>
      <c r="G9" s="66"/>
      <c r="H9" s="65"/>
      <c r="I9" s="66"/>
      <c r="J9" s="65"/>
      <c r="K9" s="66"/>
      <c r="L9" s="65"/>
      <c r="M9" s="66"/>
      <c r="N9" s="65"/>
      <c r="O9" s="66"/>
      <c r="P9" s="65"/>
      <c r="Q9" s="66"/>
      <c r="R9" s="65">
        <f>VLOOKUP($A9,'Return Data'!$B$7:$R$2292,16,0)</f>
        <v>-13.6046</v>
      </c>
      <c r="S9" s="67">
        <f t="shared" si="0"/>
        <v>35</v>
      </c>
    </row>
    <row r="10" spans="1:19" x14ac:dyDescent="0.3">
      <c r="A10" s="82" t="s">
        <v>1075</v>
      </c>
      <c r="B10" s="64">
        <f>VLOOKUP($A10,'Return Data'!$B$7:$R$2292,3,0)</f>
        <v>44477</v>
      </c>
      <c r="C10" s="65">
        <f>VLOOKUP($A10,'Return Data'!$B$7:$R$2292,4,0)</f>
        <v>21.902100000000001</v>
      </c>
      <c r="D10" s="65">
        <f>VLOOKUP($A10,'Return Data'!$B$7:$R$2292,9,0)</f>
        <v>3.6438999999999999</v>
      </c>
      <c r="E10" s="66">
        <f t="shared" ref="E10:E42" si="1">RANK(D10,D$8:D$42,0)</f>
        <v>10</v>
      </c>
      <c r="F10" s="65">
        <f>VLOOKUP($A10,'Return Data'!$B$7:$R$2292,10,0)</f>
        <v>7.1889000000000003</v>
      </c>
      <c r="G10" s="66">
        <f t="shared" ref="G10:G42" si="2">RANK(F10,F$8:F$42,0)</f>
        <v>12</v>
      </c>
      <c r="H10" s="65">
        <f>VLOOKUP($A10,'Return Data'!$B$7:$R$2292,11,0)</f>
        <v>6.7454999999999998</v>
      </c>
      <c r="I10" s="66">
        <f t="shared" ref="I10:I42" si="3">RANK(H10,H$8:H$42,0)</f>
        <v>11</v>
      </c>
      <c r="J10" s="65">
        <f>VLOOKUP($A10,'Return Data'!$B$7:$R$2292,12,0)</f>
        <v>5.3045</v>
      </c>
      <c r="K10" s="66">
        <f t="shared" ref="K10:K19" si="4">RANK(J10,J$8:J$42,0)</f>
        <v>8</v>
      </c>
      <c r="L10" s="65">
        <f>VLOOKUP($A10,'Return Data'!$B$7:$R$2292,13,0)</f>
        <v>7.1227</v>
      </c>
      <c r="M10" s="66">
        <f t="shared" ref="M10:M19" si="5">RANK(L10,L$8:L$42,0)</f>
        <v>10</v>
      </c>
      <c r="N10" s="65">
        <f>VLOOKUP($A10,'Return Data'!$B$7:$R$2292,17,0)</f>
        <v>8.5213999999999999</v>
      </c>
      <c r="O10" s="66">
        <f t="shared" ref="O10:O19" si="6">RANK(N10,N$8:N$42,0)</f>
        <v>4</v>
      </c>
      <c r="P10" s="65">
        <f>VLOOKUP($A10,'Return Data'!$B$7:$R$2292,14,0)</f>
        <v>8.1473999999999993</v>
      </c>
      <c r="Q10" s="66">
        <f t="shared" ref="Q10:Q19" si="7">RANK(P10,P$8:P$42,0)</f>
        <v>14</v>
      </c>
      <c r="R10" s="65">
        <f>VLOOKUP($A10,'Return Data'!$B$7:$R$2292,16,0)</f>
        <v>8.5678999999999998</v>
      </c>
      <c r="S10" s="67">
        <f t="shared" si="0"/>
        <v>8</v>
      </c>
    </row>
    <row r="11" spans="1:19" x14ac:dyDescent="0.3">
      <c r="A11" s="82" t="s">
        <v>1076</v>
      </c>
      <c r="B11" s="64">
        <f>VLOOKUP($A11,'Return Data'!$B$7:$R$2292,3,0)</f>
        <v>44477</v>
      </c>
      <c r="C11" s="65">
        <f>VLOOKUP($A11,'Return Data'!$B$7:$R$2292,4,0)</f>
        <v>15.21</v>
      </c>
      <c r="D11" s="65">
        <f>VLOOKUP($A11,'Return Data'!$B$7:$R$2292,9,0)</f>
        <v>0.68830000000000002</v>
      </c>
      <c r="E11" s="66">
        <f t="shared" si="1"/>
        <v>19</v>
      </c>
      <c r="F11" s="65">
        <f>VLOOKUP($A11,'Return Data'!$B$7:$R$2292,10,0)</f>
        <v>4.9465000000000003</v>
      </c>
      <c r="G11" s="66">
        <f t="shared" si="2"/>
        <v>26</v>
      </c>
      <c r="H11" s="65">
        <f>VLOOKUP($A11,'Return Data'!$B$7:$R$2292,11,0)</f>
        <v>4.0541</v>
      </c>
      <c r="I11" s="66">
        <f t="shared" si="3"/>
        <v>26</v>
      </c>
      <c r="J11" s="65">
        <f>VLOOKUP($A11,'Return Data'!$B$7:$R$2292,12,0)</f>
        <v>1.9585999999999999</v>
      </c>
      <c r="K11" s="66">
        <f t="shared" si="4"/>
        <v>20</v>
      </c>
      <c r="L11" s="65">
        <f>VLOOKUP($A11,'Return Data'!$B$7:$R$2292,13,0)</f>
        <v>3.8736000000000002</v>
      </c>
      <c r="M11" s="66">
        <f t="shared" si="5"/>
        <v>22</v>
      </c>
      <c r="N11" s="65">
        <f>VLOOKUP($A11,'Return Data'!$B$7:$R$2292,17,0)</f>
        <v>5.3292999999999999</v>
      </c>
      <c r="O11" s="66">
        <f t="shared" si="6"/>
        <v>23</v>
      </c>
      <c r="P11" s="65">
        <f>VLOOKUP($A11,'Return Data'!$B$7:$R$2292,14,0)</f>
        <v>3.0387</v>
      </c>
      <c r="Q11" s="66">
        <f t="shared" si="7"/>
        <v>25</v>
      </c>
      <c r="R11" s="65">
        <f>VLOOKUP($A11,'Return Data'!$B$7:$R$2292,16,0)</f>
        <v>5.6646000000000001</v>
      </c>
      <c r="S11" s="67">
        <f t="shared" si="0"/>
        <v>30</v>
      </c>
    </row>
    <row r="12" spans="1:19" x14ac:dyDescent="0.3">
      <c r="A12" s="82" t="s">
        <v>1079</v>
      </c>
      <c r="B12" s="64">
        <f>VLOOKUP($A12,'Return Data'!$B$7:$R$2292,3,0)</f>
        <v>44477</v>
      </c>
      <c r="C12" s="65">
        <f>VLOOKUP($A12,'Return Data'!$B$7:$R$2292,4,0)</f>
        <v>65.219399999999993</v>
      </c>
      <c r="D12" s="65">
        <f>VLOOKUP($A12,'Return Data'!$B$7:$R$2292,9,0)</f>
        <v>1.7972999999999999</v>
      </c>
      <c r="E12" s="66">
        <f t="shared" si="1"/>
        <v>16</v>
      </c>
      <c r="F12" s="65">
        <f>VLOOKUP($A12,'Return Data'!$B$7:$R$2292,10,0)</f>
        <v>5.0286</v>
      </c>
      <c r="G12" s="66">
        <f t="shared" si="2"/>
        <v>25</v>
      </c>
      <c r="H12" s="65">
        <f>VLOOKUP($A12,'Return Data'!$B$7:$R$2292,11,0)</f>
        <v>4.4852999999999996</v>
      </c>
      <c r="I12" s="66">
        <f t="shared" si="3"/>
        <v>23</v>
      </c>
      <c r="J12" s="65">
        <f>VLOOKUP($A12,'Return Data'!$B$7:$R$2292,12,0)</f>
        <v>3.2039</v>
      </c>
      <c r="K12" s="66">
        <f t="shared" si="4"/>
        <v>16</v>
      </c>
      <c r="L12" s="65">
        <f>VLOOKUP($A12,'Return Data'!$B$7:$R$2292,13,0)</f>
        <v>5.0312999999999999</v>
      </c>
      <c r="M12" s="66">
        <f t="shared" si="5"/>
        <v>17</v>
      </c>
      <c r="N12" s="65">
        <f>VLOOKUP($A12,'Return Data'!$B$7:$R$2292,17,0)</f>
        <v>6.9634</v>
      </c>
      <c r="O12" s="66">
        <f t="shared" si="6"/>
        <v>14</v>
      </c>
      <c r="P12" s="65">
        <f>VLOOKUP($A12,'Return Data'!$B$7:$R$2292,14,0)</f>
        <v>5.6124999999999998</v>
      </c>
      <c r="Q12" s="66">
        <f t="shared" si="7"/>
        <v>21</v>
      </c>
      <c r="R12" s="65">
        <f>VLOOKUP($A12,'Return Data'!$B$7:$R$2292,16,0)</f>
        <v>7.9676999999999998</v>
      </c>
      <c r="S12" s="67">
        <f t="shared" si="0"/>
        <v>15</v>
      </c>
    </row>
    <row r="13" spans="1:19" x14ac:dyDescent="0.3">
      <c r="A13" s="82" t="s">
        <v>1082</v>
      </c>
      <c r="B13" s="64">
        <f>VLOOKUP($A13,'Return Data'!$B$7:$R$2292,3,0)</f>
        <v>44477</v>
      </c>
      <c r="C13" s="65">
        <f>VLOOKUP($A13,'Return Data'!$B$7:$R$2292,4,0)</f>
        <v>24.642299999999999</v>
      </c>
      <c r="D13" s="65">
        <f>VLOOKUP($A13,'Return Data'!$B$7:$R$2292,9,0)</f>
        <v>13.508699999999999</v>
      </c>
      <c r="E13" s="66">
        <f t="shared" si="1"/>
        <v>4</v>
      </c>
      <c r="F13" s="65">
        <f>VLOOKUP($A13,'Return Data'!$B$7:$R$2292,10,0)</f>
        <v>12.440300000000001</v>
      </c>
      <c r="G13" s="66">
        <f t="shared" si="2"/>
        <v>4</v>
      </c>
      <c r="H13" s="65">
        <f>VLOOKUP($A13,'Return Data'!$B$7:$R$2292,11,0)</f>
        <v>14.097899999999999</v>
      </c>
      <c r="I13" s="66">
        <f t="shared" si="3"/>
        <v>4</v>
      </c>
      <c r="J13" s="65">
        <f>VLOOKUP($A13,'Return Data'!$B$7:$R$2292,12,0)</f>
        <v>15.654</v>
      </c>
      <c r="K13" s="66">
        <f t="shared" si="4"/>
        <v>3</v>
      </c>
      <c r="L13" s="65">
        <f>VLOOKUP($A13,'Return Data'!$B$7:$R$2292,13,0)</f>
        <v>20.4908</v>
      </c>
      <c r="M13" s="66">
        <f t="shared" si="5"/>
        <v>2</v>
      </c>
      <c r="N13" s="65">
        <f>VLOOKUP($A13,'Return Data'!$B$7:$R$2292,17,0)</f>
        <v>4.0858999999999996</v>
      </c>
      <c r="O13" s="66">
        <f t="shared" si="6"/>
        <v>26</v>
      </c>
      <c r="P13" s="65">
        <f>VLOOKUP($A13,'Return Data'!$B$7:$R$2292,14,0)</f>
        <v>5.1680999999999999</v>
      </c>
      <c r="Q13" s="66">
        <f t="shared" si="7"/>
        <v>22</v>
      </c>
      <c r="R13" s="65">
        <f>VLOOKUP($A13,'Return Data'!$B$7:$R$2292,16,0)</f>
        <v>7.9198000000000004</v>
      </c>
      <c r="S13" s="67">
        <f t="shared" si="0"/>
        <v>17</v>
      </c>
    </row>
    <row r="14" spans="1:19" x14ac:dyDescent="0.3">
      <c r="A14" s="82" t="s">
        <v>1084</v>
      </c>
      <c r="B14" s="64">
        <f>VLOOKUP($A14,'Return Data'!$B$7:$R$2292,3,0)</f>
        <v>44477</v>
      </c>
      <c r="C14" s="65">
        <f>VLOOKUP($A14,'Return Data'!$B$7:$R$2292,4,0)</f>
        <v>45.038600000000002</v>
      </c>
      <c r="D14" s="65">
        <f>VLOOKUP($A14,'Return Data'!$B$7:$R$2292,9,0)</f>
        <v>2.1406000000000001</v>
      </c>
      <c r="E14" s="66">
        <f t="shared" si="1"/>
        <v>12</v>
      </c>
      <c r="F14" s="65">
        <f>VLOOKUP($A14,'Return Data'!$B$7:$R$2292,10,0)</f>
        <v>7.1571999999999996</v>
      </c>
      <c r="G14" s="66">
        <f t="shared" si="2"/>
        <v>13</v>
      </c>
      <c r="H14" s="65">
        <f>VLOOKUP($A14,'Return Data'!$B$7:$R$2292,11,0)</f>
        <v>6.9579000000000004</v>
      </c>
      <c r="I14" s="66">
        <f t="shared" si="3"/>
        <v>10</v>
      </c>
      <c r="J14" s="65">
        <f>VLOOKUP($A14,'Return Data'!$B$7:$R$2292,12,0)</f>
        <v>5.125</v>
      </c>
      <c r="K14" s="66">
        <f t="shared" si="4"/>
        <v>9</v>
      </c>
      <c r="L14" s="65">
        <f>VLOOKUP($A14,'Return Data'!$B$7:$R$2292,13,0)</f>
        <v>7.2514000000000003</v>
      </c>
      <c r="M14" s="66">
        <f t="shared" si="5"/>
        <v>8</v>
      </c>
      <c r="N14" s="65">
        <f>VLOOKUP($A14,'Return Data'!$B$7:$R$2292,17,0)</f>
        <v>8.1709999999999994</v>
      </c>
      <c r="O14" s="66">
        <f t="shared" si="6"/>
        <v>7</v>
      </c>
      <c r="P14" s="65">
        <f>VLOOKUP($A14,'Return Data'!$B$7:$R$2292,14,0)</f>
        <v>8.5571999999999999</v>
      </c>
      <c r="Q14" s="66">
        <f t="shared" si="7"/>
        <v>10</v>
      </c>
      <c r="R14" s="65">
        <f>VLOOKUP($A14,'Return Data'!$B$7:$R$2292,16,0)</f>
        <v>7.9461000000000004</v>
      </c>
      <c r="S14" s="67">
        <f t="shared" si="0"/>
        <v>16</v>
      </c>
    </row>
    <row r="15" spans="1:19" x14ac:dyDescent="0.3">
      <c r="A15" s="82" t="s">
        <v>1086</v>
      </c>
      <c r="B15" s="64">
        <f>VLOOKUP($A15,'Return Data'!$B$7:$R$2292,3,0)</f>
        <v>44477</v>
      </c>
      <c r="C15" s="65">
        <f>VLOOKUP($A15,'Return Data'!$B$7:$R$2292,4,0)</f>
        <v>35.188899999999997</v>
      </c>
      <c r="D15" s="65">
        <f>VLOOKUP($A15,'Return Data'!$B$7:$R$2292,9,0)</f>
        <v>1.8283</v>
      </c>
      <c r="E15" s="66">
        <f t="shared" si="1"/>
        <v>15</v>
      </c>
      <c r="F15" s="65">
        <f>VLOOKUP($A15,'Return Data'!$B$7:$R$2292,10,0)</f>
        <v>6.4019000000000004</v>
      </c>
      <c r="G15" s="66">
        <f t="shared" si="2"/>
        <v>18</v>
      </c>
      <c r="H15" s="65">
        <f>VLOOKUP($A15,'Return Data'!$B$7:$R$2292,11,0)</f>
        <v>6.4862000000000002</v>
      </c>
      <c r="I15" s="66">
        <f t="shared" si="3"/>
        <v>15</v>
      </c>
      <c r="J15" s="65">
        <f>VLOOKUP($A15,'Return Data'!$B$7:$R$2292,12,0)</f>
        <v>5.7869999999999999</v>
      </c>
      <c r="K15" s="66">
        <f t="shared" si="4"/>
        <v>7</v>
      </c>
      <c r="L15" s="65">
        <f>VLOOKUP($A15,'Return Data'!$B$7:$R$2292,13,0)</f>
        <v>7.1365999999999996</v>
      </c>
      <c r="M15" s="66">
        <f t="shared" si="5"/>
        <v>9</v>
      </c>
      <c r="N15" s="65">
        <f>VLOOKUP($A15,'Return Data'!$B$7:$R$2292,17,0)</f>
        <v>8.9810999999999996</v>
      </c>
      <c r="O15" s="66">
        <f t="shared" si="6"/>
        <v>1</v>
      </c>
      <c r="P15" s="65">
        <f>VLOOKUP($A15,'Return Data'!$B$7:$R$2292,14,0)</f>
        <v>8.6655999999999995</v>
      </c>
      <c r="Q15" s="66">
        <f t="shared" si="7"/>
        <v>9</v>
      </c>
      <c r="R15" s="65">
        <f>VLOOKUP($A15,'Return Data'!$B$7:$R$2292,16,0)</f>
        <v>7.6471</v>
      </c>
      <c r="S15" s="67">
        <f t="shared" si="0"/>
        <v>21</v>
      </c>
    </row>
    <row r="16" spans="1:19" x14ac:dyDescent="0.3">
      <c r="A16" s="82" t="s">
        <v>1089</v>
      </c>
      <c r="B16" s="64">
        <f>VLOOKUP($A16,'Return Data'!$B$7:$R$2292,3,0)</f>
        <v>44477</v>
      </c>
      <c r="C16" s="65">
        <f>VLOOKUP($A16,'Return Data'!$B$7:$R$2292,4,0)</f>
        <v>37.5366</v>
      </c>
      <c r="D16" s="65">
        <f>VLOOKUP($A16,'Return Data'!$B$7:$R$2292,9,0)</f>
        <v>-0.34670000000000001</v>
      </c>
      <c r="E16" s="66">
        <f t="shared" si="1"/>
        <v>26</v>
      </c>
      <c r="F16" s="65">
        <f>VLOOKUP($A16,'Return Data'!$B$7:$R$2292,10,0)</f>
        <v>4.6364000000000001</v>
      </c>
      <c r="G16" s="66">
        <f t="shared" si="2"/>
        <v>28</v>
      </c>
      <c r="H16" s="65">
        <f>VLOOKUP($A16,'Return Data'!$B$7:$R$2292,11,0)</f>
        <v>4.6322999999999999</v>
      </c>
      <c r="I16" s="66">
        <f t="shared" si="3"/>
        <v>21</v>
      </c>
      <c r="J16" s="65">
        <f>VLOOKUP($A16,'Return Data'!$B$7:$R$2292,12,0)</f>
        <v>2.0655999999999999</v>
      </c>
      <c r="K16" s="66">
        <f t="shared" si="4"/>
        <v>19</v>
      </c>
      <c r="L16" s="65">
        <f>VLOOKUP($A16,'Return Data'!$B$7:$R$2292,13,0)</f>
        <v>4.0025000000000004</v>
      </c>
      <c r="M16" s="66">
        <f t="shared" si="5"/>
        <v>21</v>
      </c>
      <c r="N16" s="65">
        <f>VLOOKUP($A16,'Return Data'!$B$7:$R$2292,17,0)</f>
        <v>6.7827999999999999</v>
      </c>
      <c r="O16" s="66">
        <f t="shared" si="6"/>
        <v>15</v>
      </c>
      <c r="P16" s="65">
        <f>VLOOKUP($A16,'Return Data'!$B$7:$R$2292,14,0)</f>
        <v>8.1376000000000008</v>
      </c>
      <c r="Q16" s="66">
        <f t="shared" si="7"/>
        <v>15</v>
      </c>
      <c r="R16" s="65">
        <f>VLOOKUP($A16,'Return Data'!$B$7:$R$2292,16,0)</f>
        <v>7.5102000000000002</v>
      </c>
      <c r="S16" s="67">
        <f t="shared" si="0"/>
        <v>25</v>
      </c>
    </row>
    <row r="17" spans="1:19" x14ac:dyDescent="0.3">
      <c r="A17" s="82" t="s">
        <v>1092</v>
      </c>
      <c r="B17" s="64">
        <f>VLOOKUP($A17,'Return Data'!$B$7:$R$2292,3,0)</f>
        <v>44477</v>
      </c>
      <c r="C17" s="65">
        <f>VLOOKUP($A17,'Return Data'!$B$7:$R$2292,4,0)</f>
        <v>18.040099999999999</v>
      </c>
      <c r="D17" s="65">
        <f>VLOOKUP($A17,'Return Data'!$B$7:$R$2292,9,0)</f>
        <v>1.6140000000000001</v>
      </c>
      <c r="E17" s="66">
        <f t="shared" si="1"/>
        <v>17</v>
      </c>
      <c r="F17" s="65">
        <f>VLOOKUP($A17,'Return Data'!$B$7:$R$2292,10,0)</f>
        <v>7.9730999999999996</v>
      </c>
      <c r="G17" s="66">
        <f t="shared" si="2"/>
        <v>11</v>
      </c>
      <c r="H17" s="65">
        <f>VLOOKUP($A17,'Return Data'!$B$7:$R$2292,11,0)</f>
        <v>7.1520999999999999</v>
      </c>
      <c r="I17" s="66">
        <f t="shared" si="3"/>
        <v>9</v>
      </c>
      <c r="J17" s="65">
        <f>VLOOKUP($A17,'Return Data'!$B$7:$R$2292,12,0)</f>
        <v>4.7656999999999998</v>
      </c>
      <c r="K17" s="66">
        <f t="shared" si="4"/>
        <v>11</v>
      </c>
      <c r="L17" s="65">
        <f>VLOOKUP($A17,'Return Data'!$B$7:$R$2292,13,0)</f>
        <v>7.0343</v>
      </c>
      <c r="M17" s="66">
        <f t="shared" si="5"/>
        <v>11</v>
      </c>
      <c r="N17" s="65">
        <f>VLOOKUP($A17,'Return Data'!$B$7:$R$2292,17,0)</f>
        <v>7.4427000000000003</v>
      </c>
      <c r="O17" s="66">
        <f t="shared" si="6"/>
        <v>11</v>
      </c>
      <c r="P17" s="65">
        <f>VLOOKUP($A17,'Return Data'!$B$7:$R$2292,14,0)</f>
        <v>7.2247000000000003</v>
      </c>
      <c r="Q17" s="66">
        <f t="shared" si="7"/>
        <v>19</v>
      </c>
      <c r="R17" s="65">
        <f>VLOOKUP($A17,'Return Data'!$B$7:$R$2292,16,0)</f>
        <v>8.1212999999999997</v>
      </c>
      <c r="S17" s="67">
        <f t="shared" si="0"/>
        <v>11</v>
      </c>
    </row>
    <row r="18" spans="1:19" x14ac:dyDescent="0.3">
      <c r="A18" s="82" t="s">
        <v>1095</v>
      </c>
      <c r="B18" s="64">
        <f>VLOOKUP($A18,'Return Data'!$B$7:$R$2292,3,0)</f>
        <v>44477</v>
      </c>
      <c r="C18" s="65">
        <f>VLOOKUP($A18,'Return Data'!$B$7:$R$2292,4,0)</f>
        <v>16.301300000000001</v>
      </c>
      <c r="D18" s="65">
        <f>VLOOKUP($A18,'Return Data'!$B$7:$R$2292,9,0)</f>
        <v>1.9511000000000001</v>
      </c>
      <c r="E18" s="66">
        <f t="shared" si="1"/>
        <v>13</v>
      </c>
      <c r="F18" s="65">
        <f>VLOOKUP($A18,'Return Data'!$B$7:$R$2292,10,0)</f>
        <v>6.8078000000000003</v>
      </c>
      <c r="G18" s="66">
        <f t="shared" si="2"/>
        <v>16</v>
      </c>
      <c r="H18" s="65">
        <f>VLOOKUP($A18,'Return Data'!$B$7:$R$2292,11,0)</f>
        <v>5.8461999999999996</v>
      </c>
      <c r="I18" s="66">
        <f t="shared" si="3"/>
        <v>18</v>
      </c>
      <c r="J18" s="65">
        <f>VLOOKUP($A18,'Return Data'!$B$7:$R$2292,12,0)</f>
        <v>4.6325000000000003</v>
      </c>
      <c r="K18" s="66">
        <f t="shared" si="4"/>
        <v>12</v>
      </c>
      <c r="L18" s="65">
        <f>VLOOKUP($A18,'Return Data'!$B$7:$R$2292,13,0)</f>
        <v>7.2743000000000002</v>
      </c>
      <c r="M18" s="66">
        <f t="shared" si="5"/>
        <v>7</v>
      </c>
      <c r="N18" s="65">
        <f>VLOOKUP($A18,'Return Data'!$B$7:$R$2292,17,0)</f>
        <v>7.9497</v>
      </c>
      <c r="O18" s="66">
        <f t="shared" si="6"/>
        <v>9</v>
      </c>
      <c r="P18" s="65">
        <f>VLOOKUP($A18,'Return Data'!$B$7:$R$2292,14,0)</f>
        <v>7.7615999999999996</v>
      </c>
      <c r="Q18" s="66">
        <f t="shared" si="7"/>
        <v>16</v>
      </c>
      <c r="R18" s="65">
        <f>VLOOKUP($A18,'Return Data'!$B$7:$R$2292,16,0)</f>
        <v>7.5837000000000003</v>
      </c>
      <c r="S18" s="67">
        <f t="shared" si="0"/>
        <v>23</v>
      </c>
    </row>
    <row r="19" spans="1:19" x14ac:dyDescent="0.3">
      <c r="A19" s="82" t="s">
        <v>1096</v>
      </c>
      <c r="B19" s="64">
        <f>VLOOKUP($A19,'Return Data'!$B$7:$R$2292,3,0)</f>
        <v>44477</v>
      </c>
      <c r="C19" s="65">
        <f>VLOOKUP($A19,'Return Data'!$B$7:$R$2292,4,0)</f>
        <v>12.455500000000001</v>
      </c>
      <c r="D19" s="65">
        <f>VLOOKUP($A19,'Return Data'!$B$7:$R$2292,9,0)</f>
        <v>0.60589999999999999</v>
      </c>
      <c r="E19" s="66">
        <f t="shared" si="1"/>
        <v>21</v>
      </c>
      <c r="F19" s="65">
        <f>VLOOKUP($A19,'Return Data'!$B$7:$R$2292,10,0)</f>
        <v>5.4702000000000002</v>
      </c>
      <c r="G19" s="66">
        <f t="shared" si="2"/>
        <v>23</v>
      </c>
      <c r="H19" s="65">
        <f>VLOOKUP($A19,'Return Data'!$B$7:$R$2292,11,0)</f>
        <v>32.285899999999998</v>
      </c>
      <c r="I19" s="66">
        <f t="shared" si="3"/>
        <v>2</v>
      </c>
      <c r="J19" s="65">
        <f>VLOOKUP($A19,'Return Data'!$B$7:$R$2292,12,0)</f>
        <v>22.343800000000002</v>
      </c>
      <c r="K19" s="66">
        <f t="shared" si="4"/>
        <v>2</v>
      </c>
      <c r="L19" s="65">
        <f>VLOOKUP($A19,'Return Data'!$B$7:$R$2292,13,0)</f>
        <v>20.055299999999999</v>
      </c>
      <c r="M19" s="66">
        <f t="shared" si="5"/>
        <v>3</v>
      </c>
      <c r="N19" s="65">
        <f>VLOOKUP($A19,'Return Data'!$B$7:$R$2292,17,0)</f>
        <v>-5.742</v>
      </c>
      <c r="O19" s="66">
        <f t="shared" si="6"/>
        <v>30</v>
      </c>
      <c r="P19" s="65">
        <f>VLOOKUP($A19,'Return Data'!$B$7:$R$2292,14,0)</f>
        <v>-4.1936</v>
      </c>
      <c r="Q19" s="66">
        <f t="shared" si="7"/>
        <v>29</v>
      </c>
      <c r="R19" s="65">
        <f>VLOOKUP($A19,'Return Data'!$B$7:$R$2292,16,0)</f>
        <v>3.0577000000000001</v>
      </c>
      <c r="S19" s="67">
        <f t="shared" si="0"/>
        <v>31</v>
      </c>
    </row>
    <row r="20" spans="1:19" x14ac:dyDescent="0.3">
      <c r="A20" s="82" t="s">
        <v>1098</v>
      </c>
      <c r="B20" s="64">
        <f>VLOOKUP($A20,'Return Data'!$B$7:$R$2292,3,0)</f>
        <v>44477</v>
      </c>
      <c r="C20" s="65">
        <f>VLOOKUP($A20,'Return Data'!$B$7:$R$2292,4,0)</f>
        <v>4.3999999999999997E-2</v>
      </c>
      <c r="D20" s="65">
        <f>VLOOKUP($A20,'Return Data'!$B$7:$R$2292,9,0)</f>
        <v>11.162100000000001</v>
      </c>
      <c r="E20" s="66">
        <f t="shared" si="1"/>
        <v>6</v>
      </c>
      <c r="F20" s="65">
        <f>VLOOKUP($A20,'Return Data'!$B$7:$R$2292,10,0)</f>
        <v>10.172800000000001</v>
      </c>
      <c r="G20" s="66">
        <f t="shared" si="2"/>
        <v>7</v>
      </c>
      <c r="H20" s="65">
        <f>VLOOKUP($A20,'Return Data'!$B$7:$R$2292,11,0)</f>
        <v>11.000999999999999</v>
      </c>
      <c r="I20" s="66">
        <f t="shared" si="3"/>
        <v>7</v>
      </c>
      <c r="J20" s="65"/>
      <c r="K20" s="66"/>
      <c r="L20" s="65"/>
      <c r="M20" s="66"/>
      <c r="N20" s="65"/>
      <c r="O20" s="66"/>
      <c r="P20" s="65"/>
      <c r="Q20" s="66"/>
      <c r="R20" s="65">
        <f>VLOOKUP($A20,'Return Data'!$B$7:$R$2292,16,0)</f>
        <v>-9.7841000000000005</v>
      </c>
      <c r="S20" s="67">
        <f t="shared" si="0"/>
        <v>34</v>
      </c>
    </row>
    <row r="21" spans="1:19" x14ac:dyDescent="0.3">
      <c r="A21" s="82" t="s">
        <v>1103</v>
      </c>
      <c r="B21" s="64">
        <f>VLOOKUP($A21,'Return Data'!$B$7:$R$2292,3,0)</f>
        <v>44477</v>
      </c>
      <c r="C21" s="65">
        <f>VLOOKUP($A21,'Return Data'!$B$7:$R$2292,4,0)</f>
        <v>40.546900000000001</v>
      </c>
      <c r="D21" s="65">
        <f>VLOOKUP($A21,'Return Data'!$B$7:$R$2292,9,0)</f>
        <v>1.8602000000000001</v>
      </c>
      <c r="E21" s="66">
        <f t="shared" si="1"/>
        <v>14</v>
      </c>
      <c r="F21" s="65">
        <f>VLOOKUP($A21,'Return Data'!$B$7:$R$2292,10,0)</f>
        <v>5.6669</v>
      </c>
      <c r="G21" s="66">
        <f t="shared" si="2"/>
        <v>21</v>
      </c>
      <c r="H21" s="65">
        <f>VLOOKUP($A21,'Return Data'!$B$7:$R$2292,11,0)</f>
        <v>5.8663999999999996</v>
      </c>
      <c r="I21" s="66">
        <f t="shared" si="3"/>
        <v>17</v>
      </c>
      <c r="J21" s="65">
        <f>VLOOKUP($A21,'Return Data'!$B$7:$R$2292,12,0)</f>
        <v>3.6791999999999998</v>
      </c>
      <c r="K21" s="66">
        <f>RANK(J21,J$8:J$42,0)</f>
        <v>15</v>
      </c>
      <c r="L21" s="65">
        <f>VLOOKUP($A21,'Return Data'!$B$7:$R$2292,13,0)</f>
        <v>5.9831000000000003</v>
      </c>
      <c r="M21" s="66">
        <f>RANK(L21,L$8:L$42,0)</f>
        <v>14</v>
      </c>
      <c r="N21" s="65">
        <f>VLOOKUP($A21,'Return Data'!$B$7:$R$2292,17,0)</f>
        <v>8.8885000000000005</v>
      </c>
      <c r="O21" s="66">
        <f>RANK(N21,N$8:N$42,0)</f>
        <v>3</v>
      </c>
      <c r="P21" s="65">
        <f>VLOOKUP($A21,'Return Data'!$B$7:$R$2292,14,0)</f>
        <v>9.6598000000000006</v>
      </c>
      <c r="Q21" s="66">
        <f>RANK(P21,P$8:P$42,0)</f>
        <v>3</v>
      </c>
      <c r="R21" s="65">
        <f>VLOOKUP($A21,'Return Data'!$B$7:$R$2292,16,0)</f>
        <v>8.1170000000000009</v>
      </c>
      <c r="S21" s="67">
        <f t="shared" si="0"/>
        <v>12</v>
      </c>
    </row>
    <row r="22" spans="1:19" x14ac:dyDescent="0.3">
      <c r="A22" s="82" t="s">
        <v>1104</v>
      </c>
      <c r="B22" s="64">
        <f>VLOOKUP($A22,'Return Data'!$B$7:$R$2292,3,0)</f>
        <v>44477</v>
      </c>
      <c r="C22" s="65">
        <f>VLOOKUP($A22,'Return Data'!$B$7:$R$2292,4,0)</f>
        <v>58.911700000000003</v>
      </c>
      <c r="D22" s="65">
        <f>VLOOKUP($A22,'Return Data'!$B$7:$R$2292,9,0)</f>
        <v>0.67569999999999997</v>
      </c>
      <c r="E22" s="66">
        <f t="shared" si="1"/>
        <v>20</v>
      </c>
      <c r="F22" s="65">
        <f>VLOOKUP($A22,'Return Data'!$B$7:$R$2292,10,0)</f>
        <v>4.5213000000000001</v>
      </c>
      <c r="G22" s="66">
        <f t="shared" si="2"/>
        <v>29</v>
      </c>
      <c r="H22" s="65">
        <f>VLOOKUP($A22,'Return Data'!$B$7:$R$2292,11,0)</f>
        <v>3.6633</v>
      </c>
      <c r="I22" s="66">
        <f t="shared" si="3"/>
        <v>30</v>
      </c>
      <c r="J22" s="65">
        <f>VLOOKUP($A22,'Return Data'!$B$7:$R$2292,12,0)</f>
        <v>1.9346000000000001</v>
      </c>
      <c r="K22" s="66">
        <f>RANK(J22,J$8:J$42,0)</f>
        <v>21</v>
      </c>
      <c r="L22" s="65">
        <f>VLOOKUP($A22,'Return Data'!$B$7:$R$2292,13,0)</f>
        <v>3.0983000000000001</v>
      </c>
      <c r="M22" s="66">
        <f>RANK(L22,L$8:L$42,0)</f>
        <v>28</v>
      </c>
      <c r="N22" s="65">
        <f>VLOOKUP($A22,'Return Data'!$B$7:$R$2292,17,0)</f>
        <v>4.6477000000000004</v>
      </c>
      <c r="O22" s="66">
        <f>RANK(N22,N$8:N$42,0)</f>
        <v>25</v>
      </c>
      <c r="P22" s="65">
        <f>VLOOKUP($A22,'Return Data'!$B$7:$R$2292,14,0)</f>
        <v>6.1132999999999997</v>
      </c>
      <c r="Q22" s="66">
        <f>RANK(P22,P$8:P$42,0)</f>
        <v>20</v>
      </c>
      <c r="R22" s="65">
        <f>VLOOKUP($A22,'Return Data'!$B$7:$R$2292,16,0)</f>
        <v>7.7287999999999997</v>
      </c>
      <c r="S22" s="67">
        <f t="shared" si="0"/>
        <v>19</v>
      </c>
    </row>
    <row r="23" spans="1:19" x14ac:dyDescent="0.3">
      <c r="A23" s="82" t="s">
        <v>1108</v>
      </c>
      <c r="B23" s="64">
        <f>VLOOKUP($A23,'Return Data'!$B$7:$R$2292,3,0)</f>
        <v>44477</v>
      </c>
      <c r="C23" s="65">
        <f>VLOOKUP($A23,'Return Data'!$B$7:$R$2292,4,0)</f>
        <v>29.2515</v>
      </c>
      <c r="D23" s="65">
        <f>VLOOKUP($A23,'Return Data'!$B$7:$R$2292,9,0)</f>
        <v>0.3453</v>
      </c>
      <c r="E23" s="66">
        <f t="shared" si="1"/>
        <v>23</v>
      </c>
      <c r="F23" s="65">
        <f>VLOOKUP($A23,'Return Data'!$B$7:$R$2292,10,0)</f>
        <v>6.7465000000000002</v>
      </c>
      <c r="G23" s="66">
        <f t="shared" si="2"/>
        <v>17</v>
      </c>
      <c r="H23" s="65">
        <f>VLOOKUP($A23,'Return Data'!$B$7:$R$2292,11,0)</f>
        <v>6.6893000000000002</v>
      </c>
      <c r="I23" s="66">
        <f t="shared" si="3"/>
        <v>12</v>
      </c>
      <c r="J23" s="65">
        <f>VLOOKUP($A23,'Return Data'!$B$7:$R$2292,12,0)</f>
        <v>4.7815000000000003</v>
      </c>
      <c r="K23" s="66">
        <f>RANK(J23,J$8:J$42,0)</f>
        <v>10</v>
      </c>
      <c r="L23" s="65">
        <f>VLOOKUP($A23,'Return Data'!$B$7:$R$2292,13,0)</f>
        <v>6.2354000000000003</v>
      </c>
      <c r="M23" s="66">
        <f>RANK(L23,L$8:L$42,0)</f>
        <v>13</v>
      </c>
      <c r="N23" s="65">
        <f>VLOOKUP($A23,'Return Data'!$B$7:$R$2292,17,0)</f>
        <v>8.5145</v>
      </c>
      <c r="O23" s="66">
        <f>RANK(N23,N$8:N$42,0)</f>
        <v>5</v>
      </c>
      <c r="P23" s="65">
        <f>VLOOKUP($A23,'Return Data'!$B$7:$R$2292,14,0)</f>
        <v>2.3252999999999999</v>
      </c>
      <c r="Q23" s="66">
        <f>RANK(P23,P$8:P$42,0)</f>
        <v>26</v>
      </c>
      <c r="R23" s="65">
        <f>VLOOKUP($A23,'Return Data'!$B$7:$R$2292,16,0)</f>
        <v>5.85</v>
      </c>
      <c r="S23" s="67">
        <f t="shared" si="0"/>
        <v>29</v>
      </c>
    </row>
    <row r="24" spans="1:19" x14ac:dyDescent="0.3">
      <c r="A24" s="82" t="s">
        <v>1109</v>
      </c>
      <c r="B24" s="64">
        <f>VLOOKUP($A24,'Return Data'!$B$7:$R$2292,3,0)</f>
        <v>44479</v>
      </c>
      <c r="C24" s="65">
        <f>VLOOKUP($A24,'Return Data'!$B$7:$R$2292,4,0)</f>
        <v>2.1377000000000002</v>
      </c>
      <c r="D24" s="65">
        <f>VLOOKUP($A24,'Return Data'!$B$7:$R$2292,9,0)</f>
        <v>2027.6862000000001</v>
      </c>
      <c r="E24" s="66">
        <f t="shared" si="1"/>
        <v>1</v>
      </c>
      <c r="F24" s="65">
        <f>VLOOKUP($A24,'Return Data'!$B$7:$R$2292,10,0)</f>
        <v>675.8954</v>
      </c>
      <c r="G24" s="66">
        <f t="shared" si="2"/>
        <v>1</v>
      </c>
      <c r="H24" s="65">
        <f>VLOOKUP($A24,'Return Data'!$B$7:$R$2292,11,0)</f>
        <v>341.62099999999998</v>
      </c>
      <c r="I24" s="66">
        <f t="shared" si="3"/>
        <v>1</v>
      </c>
      <c r="J24" s="65">
        <f>VLOOKUP($A24,'Return Data'!$B$7:$R$2292,12,0)</f>
        <v>228.57550000000001</v>
      </c>
      <c r="K24" s="66">
        <f>RANK(J24,J$8:J$42,0)</f>
        <v>1</v>
      </c>
      <c r="L24" s="65">
        <f>VLOOKUP($A24,'Return Data'!$B$7:$R$2292,13,0)</f>
        <v>171.7439</v>
      </c>
      <c r="M24" s="66">
        <f>RANK(L24,L$8:L$42,0)</f>
        <v>1</v>
      </c>
      <c r="N24" s="65"/>
      <c r="O24" s="66"/>
      <c r="P24" s="65"/>
      <c r="Q24" s="66"/>
      <c r="R24" s="65">
        <f>VLOOKUP($A24,'Return Data'!$B$7:$R$2292,16,0)</f>
        <v>23.3916</v>
      </c>
      <c r="S24" s="67">
        <f t="shared" si="0"/>
        <v>1</v>
      </c>
    </row>
    <row r="25" spans="1:19" x14ac:dyDescent="0.3">
      <c r="A25" s="82" t="s">
        <v>1113</v>
      </c>
      <c r="B25" s="64">
        <f>VLOOKUP($A25,'Return Data'!$B$7:$R$2292,3,0)</f>
        <v>44477</v>
      </c>
      <c r="C25" s="65">
        <f>VLOOKUP($A25,'Return Data'!$B$7:$R$2292,4,0)</f>
        <v>8.6800000000000002E-2</v>
      </c>
      <c r="D25" s="65">
        <f>VLOOKUP($A25,'Return Data'!$B$7:$R$2292,9,0)</f>
        <v>11.3178</v>
      </c>
      <c r="E25" s="66">
        <f t="shared" si="1"/>
        <v>5</v>
      </c>
      <c r="F25" s="65">
        <f>VLOOKUP($A25,'Return Data'!$B$7:$R$2292,10,0)</f>
        <v>10.7988</v>
      </c>
      <c r="G25" s="66">
        <f t="shared" si="2"/>
        <v>6</v>
      </c>
      <c r="H25" s="65">
        <f>VLOOKUP($A25,'Return Data'!$B$7:$R$2292,11,0)</f>
        <v>11.1616</v>
      </c>
      <c r="I25" s="66">
        <f t="shared" si="3"/>
        <v>6</v>
      </c>
      <c r="J25" s="65"/>
      <c r="K25" s="66"/>
      <c r="L25" s="65"/>
      <c r="M25" s="66"/>
      <c r="N25" s="65"/>
      <c r="O25" s="66"/>
      <c r="P25" s="65"/>
      <c r="Q25" s="66"/>
      <c r="R25" s="65">
        <f>VLOOKUP($A25,'Return Data'!$B$7:$R$2292,16,0)</f>
        <v>-7.1283000000000003</v>
      </c>
      <c r="S25" s="67">
        <f t="shared" si="0"/>
        <v>32</v>
      </c>
    </row>
    <row r="26" spans="1:19" x14ac:dyDescent="0.3">
      <c r="A26" s="82" t="s">
        <v>1115</v>
      </c>
      <c r="B26" s="64">
        <f>VLOOKUP($A26,'Return Data'!$B$7:$R$2292,3,0)</f>
        <v>44477</v>
      </c>
      <c r="C26" s="65">
        <f>VLOOKUP($A26,'Return Data'!$B$7:$R$2292,4,0)</f>
        <v>14.8398</v>
      </c>
      <c r="D26" s="65">
        <f>VLOOKUP($A26,'Return Data'!$B$7:$R$2292,9,0)</f>
        <v>38.4054</v>
      </c>
      <c r="E26" s="66">
        <f t="shared" si="1"/>
        <v>3</v>
      </c>
      <c r="F26" s="65">
        <f>VLOOKUP($A26,'Return Data'!$B$7:$R$2292,10,0)</f>
        <v>17.939900000000002</v>
      </c>
      <c r="G26" s="66">
        <f t="shared" si="2"/>
        <v>3</v>
      </c>
      <c r="H26" s="65">
        <f>VLOOKUP($A26,'Return Data'!$B$7:$R$2292,11,0)</f>
        <v>10.940899999999999</v>
      </c>
      <c r="I26" s="66">
        <f t="shared" si="3"/>
        <v>8</v>
      </c>
      <c r="J26" s="65">
        <f>VLOOKUP($A26,'Return Data'!$B$7:$R$2292,12,0)</f>
        <v>7.0369000000000002</v>
      </c>
      <c r="K26" s="66">
        <f t="shared" ref="K26:K38" si="8">RANK(J26,J$8:J$42,0)</f>
        <v>6</v>
      </c>
      <c r="L26" s="65">
        <f>VLOOKUP($A26,'Return Data'!$B$7:$R$2292,13,0)</f>
        <v>7.5387000000000004</v>
      </c>
      <c r="M26" s="66">
        <f t="shared" ref="M26:M38" si="9">RANK(L26,L$8:L$42,0)</f>
        <v>6</v>
      </c>
      <c r="N26" s="65">
        <f>VLOOKUP($A26,'Return Data'!$B$7:$R$2292,17,0)</f>
        <v>3.3027000000000002</v>
      </c>
      <c r="O26" s="66">
        <f t="shared" ref="O26:O38" si="10">RANK(N26,N$8:N$42,0)</f>
        <v>29</v>
      </c>
      <c r="P26" s="65">
        <f>VLOOKUP($A26,'Return Data'!$B$7:$R$2292,14,0)</f>
        <v>4.4814999999999996</v>
      </c>
      <c r="Q26" s="66">
        <f t="shared" ref="Q26:Q38" si="11">RANK(P26,P$8:P$42,0)</f>
        <v>23</v>
      </c>
      <c r="R26" s="65">
        <f>VLOOKUP($A26,'Return Data'!$B$7:$R$2292,16,0)</f>
        <v>6.2324999999999999</v>
      </c>
      <c r="S26" s="67">
        <f t="shared" si="0"/>
        <v>28</v>
      </c>
    </row>
    <row r="27" spans="1:19" x14ac:dyDescent="0.3">
      <c r="A27" s="82" t="s">
        <v>1118</v>
      </c>
      <c r="B27" s="64">
        <f>VLOOKUP($A27,'Return Data'!$B$7:$R$2292,3,0)</f>
        <v>44477</v>
      </c>
      <c r="C27" s="65">
        <f>VLOOKUP($A27,'Return Data'!$B$7:$R$2292,4,0)</f>
        <v>101.297</v>
      </c>
      <c r="D27" s="65">
        <f>VLOOKUP($A27,'Return Data'!$B$7:$R$2292,9,0)</f>
        <v>2.8955000000000002</v>
      </c>
      <c r="E27" s="66">
        <f t="shared" si="1"/>
        <v>11</v>
      </c>
      <c r="F27" s="65">
        <f>VLOOKUP($A27,'Return Data'!$B$7:$R$2292,10,0)</f>
        <v>8.2042000000000002</v>
      </c>
      <c r="G27" s="66">
        <f t="shared" si="2"/>
        <v>10</v>
      </c>
      <c r="H27" s="65">
        <f>VLOOKUP($A27,'Return Data'!$B$7:$R$2292,11,0)</f>
        <v>6.6205999999999996</v>
      </c>
      <c r="I27" s="66">
        <f t="shared" si="3"/>
        <v>13</v>
      </c>
      <c r="J27" s="65">
        <f>VLOOKUP($A27,'Return Data'!$B$7:$R$2292,12,0)</f>
        <v>3.9813000000000001</v>
      </c>
      <c r="K27" s="66">
        <f t="shared" si="8"/>
        <v>13</v>
      </c>
      <c r="L27" s="65">
        <f>VLOOKUP($A27,'Return Data'!$B$7:$R$2292,13,0)</f>
        <v>6.6444000000000001</v>
      </c>
      <c r="M27" s="66">
        <f t="shared" si="9"/>
        <v>12</v>
      </c>
      <c r="N27" s="65">
        <f>VLOOKUP($A27,'Return Data'!$B$7:$R$2292,17,0)</f>
        <v>8.4844000000000008</v>
      </c>
      <c r="O27" s="66">
        <f t="shared" si="10"/>
        <v>6</v>
      </c>
      <c r="P27" s="65">
        <f>VLOOKUP($A27,'Return Data'!$B$7:$R$2292,14,0)</f>
        <v>9.8566000000000003</v>
      </c>
      <c r="Q27" s="66">
        <f t="shared" si="11"/>
        <v>1</v>
      </c>
      <c r="R27" s="65">
        <f>VLOOKUP($A27,'Return Data'!$B$7:$R$2292,16,0)</f>
        <v>9.3203999999999994</v>
      </c>
      <c r="S27" s="67">
        <f t="shared" si="0"/>
        <v>3</v>
      </c>
    </row>
    <row r="28" spans="1:19" x14ac:dyDescent="0.3">
      <c r="A28" s="82" t="s">
        <v>1121</v>
      </c>
      <c r="B28" s="64">
        <f>VLOOKUP($A28,'Return Data'!$B$7:$R$2292,3,0)</f>
        <v>44477</v>
      </c>
      <c r="C28" s="65">
        <f>VLOOKUP($A28,'Return Data'!$B$7:$R$2292,4,0)</f>
        <v>46.167900000000003</v>
      </c>
      <c r="D28" s="65">
        <f>VLOOKUP($A28,'Return Data'!$B$7:$R$2292,9,0)</f>
        <v>-3.6808999999999998</v>
      </c>
      <c r="E28" s="66">
        <f t="shared" si="1"/>
        <v>33</v>
      </c>
      <c r="F28" s="65">
        <f>VLOOKUP($A28,'Return Data'!$B$7:$R$2292,10,0)</f>
        <v>4.1242999999999999</v>
      </c>
      <c r="G28" s="66">
        <f t="shared" si="2"/>
        <v>32</v>
      </c>
      <c r="H28" s="65">
        <f>VLOOKUP($A28,'Return Data'!$B$7:$R$2292,11,0)</f>
        <v>3.6867999999999999</v>
      </c>
      <c r="I28" s="66">
        <f t="shared" si="3"/>
        <v>29</v>
      </c>
      <c r="J28" s="65">
        <f>VLOOKUP($A28,'Return Data'!$B$7:$R$2292,12,0)</f>
        <v>1.8729</v>
      </c>
      <c r="K28" s="66">
        <f t="shared" si="8"/>
        <v>22</v>
      </c>
      <c r="L28" s="65">
        <f>VLOOKUP($A28,'Return Data'!$B$7:$R$2292,13,0)</f>
        <v>3.7157</v>
      </c>
      <c r="M28" s="66">
        <f t="shared" si="9"/>
        <v>23</v>
      </c>
      <c r="N28" s="65">
        <f>VLOOKUP($A28,'Return Data'!$B$7:$R$2292,17,0)</f>
        <v>6.3464999999999998</v>
      </c>
      <c r="O28" s="66">
        <f t="shared" si="10"/>
        <v>17</v>
      </c>
      <c r="P28" s="65">
        <f>VLOOKUP($A28,'Return Data'!$B$7:$R$2292,14,0)</f>
        <v>8.3285</v>
      </c>
      <c r="Q28" s="66">
        <f t="shared" si="11"/>
        <v>11</v>
      </c>
      <c r="R28" s="65">
        <f>VLOOKUP($A28,'Return Data'!$B$7:$R$2292,16,0)</f>
        <v>8.3538999999999994</v>
      </c>
      <c r="S28" s="67">
        <f t="shared" si="0"/>
        <v>9</v>
      </c>
    </row>
    <row r="29" spans="1:19" x14ac:dyDescent="0.3">
      <c r="A29" s="82" t="s">
        <v>1122</v>
      </c>
      <c r="B29" s="64">
        <f>VLOOKUP($A29,'Return Data'!$B$7:$R$2292,3,0)</f>
        <v>44477</v>
      </c>
      <c r="C29" s="65">
        <f>VLOOKUP($A29,'Return Data'!$B$7:$R$2292,4,0)</f>
        <v>47.624400000000001</v>
      </c>
      <c r="D29" s="65">
        <f>VLOOKUP($A29,'Return Data'!$B$7:$R$2292,9,0)</f>
        <v>-7.4099999999999999E-2</v>
      </c>
      <c r="E29" s="66">
        <f t="shared" si="1"/>
        <v>24</v>
      </c>
      <c r="F29" s="65">
        <f>VLOOKUP($A29,'Return Data'!$B$7:$R$2292,10,0)</f>
        <v>4.9203000000000001</v>
      </c>
      <c r="G29" s="66">
        <f t="shared" si="2"/>
        <v>27</v>
      </c>
      <c r="H29" s="65">
        <f>VLOOKUP($A29,'Return Data'!$B$7:$R$2292,11,0)</f>
        <v>4.0239000000000003</v>
      </c>
      <c r="I29" s="66">
        <f t="shared" si="3"/>
        <v>27</v>
      </c>
      <c r="J29" s="65">
        <f>VLOOKUP($A29,'Return Data'!$B$7:$R$2292,12,0)</f>
        <v>1.7434000000000001</v>
      </c>
      <c r="K29" s="66">
        <f t="shared" si="8"/>
        <v>23</v>
      </c>
      <c r="L29" s="65">
        <f>VLOOKUP($A29,'Return Data'!$B$7:$R$2292,13,0)</f>
        <v>4.0865999999999998</v>
      </c>
      <c r="M29" s="66">
        <f t="shared" si="9"/>
        <v>20</v>
      </c>
      <c r="N29" s="65">
        <f>VLOOKUP($A29,'Return Data'!$B$7:$R$2292,17,0)</f>
        <v>6.2119999999999997</v>
      </c>
      <c r="O29" s="66">
        <f t="shared" si="10"/>
        <v>20</v>
      </c>
      <c r="P29" s="65">
        <f>VLOOKUP($A29,'Return Data'!$B$7:$R$2292,14,0)</f>
        <v>7.5194000000000001</v>
      </c>
      <c r="Q29" s="66">
        <f t="shared" si="11"/>
        <v>18</v>
      </c>
      <c r="R29" s="65">
        <f>VLOOKUP($A29,'Return Data'!$B$7:$R$2292,16,0)</f>
        <v>7.6821000000000002</v>
      </c>
      <c r="S29" s="67">
        <f t="shared" si="0"/>
        <v>20</v>
      </c>
    </row>
    <row r="30" spans="1:19" x14ac:dyDescent="0.3">
      <c r="A30" s="82" t="s">
        <v>1124</v>
      </c>
      <c r="B30" s="64">
        <f>VLOOKUP($A30,'Return Data'!$B$7:$R$2292,3,0)</f>
        <v>44477</v>
      </c>
      <c r="C30" s="65">
        <f>VLOOKUP($A30,'Return Data'!$B$7:$R$2292,4,0)</f>
        <v>35.2273</v>
      </c>
      <c r="D30" s="65">
        <f>VLOOKUP($A30,'Return Data'!$B$7:$R$2292,9,0)</f>
        <v>-1.1387</v>
      </c>
      <c r="E30" s="66">
        <f t="shared" si="1"/>
        <v>30</v>
      </c>
      <c r="F30" s="65">
        <f>VLOOKUP($A30,'Return Data'!$B$7:$R$2292,10,0)</f>
        <v>6.3087999999999997</v>
      </c>
      <c r="G30" s="66">
        <f t="shared" si="2"/>
        <v>19</v>
      </c>
      <c r="H30" s="65">
        <f>VLOOKUP($A30,'Return Data'!$B$7:$R$2292,11,0)</f>
        <v>4.5305</v>
      </c>
      <c r="I30" s="66">
        <f t="shared" si="3"/>
        <v>22</v>
      </c>
      <c r="J30" s="65">
        <f>VLOOKUP($A30,'Return Data'!$B$7:$R$2292,12,0)</f>
        <v>1.1032</v>
      </c>
      <c r="K30" s="66">
        <f t="shared" si="8"/>
        <v>27</v>
      </c>
      <c r="L30" s="65">
        <f>VLOOKUP($A30,'Return Data'!$B$7:$R$2292,13,0)</f>
        <v>3.5411999999999999</v>
      </c>
      <c r="M30" s="66">
        <f t="shared" si="9"/>
        <v>26</v>
      </c>
      <c r="N30" s="65">
        <f>VLOOKUP($A30,'Return Data'!$B$7:$R$2292,17,0)</f>
        <v>5.5612000000000004</v>
      </c>
      <c r="O30" s="66">
        <f t="shared" si="10"/>
        <v>21</v>
      </c>
      <c r="P30" s="65">
        <f>VLOOKUP($A30,'Return Data'!$B$7:$R$2292,14,0)</f>
        <v>8.1808999999999994</v>
      </c>
      <c r="Q30" s="66">
        <f t="shared" si="11"/>
        <v>13</v>
      </c>
      <c r="R30" s="65">
        <f>VLOOKUP($A30,'Return Data'!$B$7:$R$2292,16,0)</f>
        <v>6.9119000000000002</v>
      </c>
      <c r="S30" s="67">
        <f t="shared" si="0"/>
        <v>26</v>
      </c>
    </row>
    <row r="31" spans="1:19" x14ac:dyDescent="0.3">
      <c r="A31" s="82" t="s">
        <v>1126</v>
      </c>
      <c r="B31" s="64">
        <f>VLOOKUP($A31,'Return Data'!$B$7:$R$2292,3,0)</f>
        <v>44477</v>
      </c>
      <c r="C31" s="65">
        <f>VLOOKUP($A31,'Return Data'!$B$7:$R$2292,4,0)</f>
        <v>31.718299999999999</v>
      </c>
      <c r="D31" s="65">
        <f>VLOOKUP($A31,'Return Data'!$B$7:$R$2292,9,0)</f>
        <v>0.84830000000000005</v>
      </c>
      <c r="E31" s="66">
        <f t="shared" si="1"/>
        <v>18</v>
      </c>
      <c r="F31" s="65">
        <f>VLOOKUP($A31,'Return Data'!$B$7:$R$2292,10,0)</f>
        <v>5.6517999999999997</v>
      </c>
      <c r="G31" s="66">
        <f t="shared" si="2"/>
        <v>22</v>
      </c>
      <c r="H31" s="65">
        <f>VLOOKUP($A31,'Return Data'!$B$7:$R$2292,11,0)</f>
        <v>4.4722</v>
      </c>
      <c r="I31" s="66">
        <f t="shared" si="3"/>
        <v>24</v>
      </c>
      <c r="J31" s="65">
        <f>VLOOKUP($A31,'Return Data'!$B$7:$R$2292,12,0)</f>
        <v>2.7795999999999998</v>
      </c>
      <c r="K31" s="66">
        <f t="shared" si="8"/>
        <v>17</v>
      </c>
      <c r="L31" s="65">
        <f>VLOOKUP($A31,'Return Data'!$B$7:$R$2292,13,0)</f>
        <v>4.8011999999999997</v>
      </c>
      <c r="M31" s="66">
        <f t="shared" si="9"/>
        <v>18</v>
      </c>
      <c r="N31" s="65">
        <f>VLOOKUP($A31,'Return Data'!$B$7:$R$2292,17,0)</f>
        <v>8.0152000000000001</v>
      </c>
      <c r="O31" s="66">
        <f t="shared" si="10"/>
        <v>8</v>
      </c>
      <c r="P31" s="65">
        <f>VLOOKUP($A31,'Return Data'!$B$7:$R$2292,14,0)</f>
        <v>9.2032000000000007</v>
      </c>
      <c r="Q31" s="66">
        <f t="shared" si="11"/>
        <v>6</v>
      </c>
      <c r="R31" s="65">
        <f>VLOOKUP($A31,'Return Data'!$B$7:$R$2292,16,0)</f>
        <v>9.1762999999999995</v>
      </c>
      <c r="S31" s="67">
        <f t="shared" si="0"/>
        <v>4</v>
      </c>
    </row>
    <row r="32" spans="1:19" x14ac:dyDescent="0.3">
      <c r="A32" s="82" t="s">
        <v>1129</v>
      </c>
      <c r="B32" s="64">
        <f>VLOOKUP($A32,'Return Data'!$B$7:$R$2292,3,0)</f>
        <v>44477</v>
      </c>
      <c r="C32" s="65">
        <f>VLOOKUP($A32,'Return Data'!$B$7:$R$2292,4,0)</f>
        <v>54.2468</v>
      </c>
      <c r="D32" s="65">
        <f>VLOOKUP($A32,'Return Data'!$B$7:$R$2292,9,0)</f>
        <v>-1.1987000000000001</v>
      </c>
      <c r="E32" s="66">
        <f t="shared" si="1"/>
        <v>31</v>
      </c>
      <c r="F32" s="65">
        <f>VLOOKUP($A32,'Return Data'!$B$7:$R$2292,10,0)</f>
        <v>4.4724000000000004</v>
      </c>
      <c r="G32" s="66">
        <f t="shared" si="2"/>
        <v>30</v>
      </c>
      <c r="H32" s="65">
        <f>VLOOKUP($A32,'Return Data'!$B$7:$R$2292,11,0)</f>
        <v>4.3209999999999997</v>
      </c>
      <c r="I32" s="66">
        <f t="shared" si="3"/>
        <v>25</v>
      </c>
      <c r="J32" s="65">
        <f>VLOOKUP($A32,'Return Data'!$B$7:$R$2292,12,0)</f>
        <v>0.73899999999999999</v>
      </c>
      <c r="K32" s="66">
        <f t="shared" si="8"/>
        <v>29</v>
      </c>
      <c r="L32" s="65">
        <f>VLOOKUP($A32,'Return Data'!$B$7:$R$2292,13,0)</f>
        <v>3.2612999999999999</v>
      </c>
      <c r="M32" s="66">
        <f t="shared" si="9"/>
        <v>27</v>
      </c>
      <c r="N32" s="65">
        <f>VLOOKUP($A32,'Return Data'!$B$7:$R$2292,17,0)</f>
        <v>6.6135000000000002</v>
      </c>
      <c r="O32" s="66">
        <f t="shared" si="10"/>
        <v>16</v>
      </c>
      <c r="P32" s="65">
        <f>VLOOKUP($A32,'Return Data'!$B$7:$R$2292,14,0)</f>
        <v>9.0555000000000003</v>
      </c>
      <c r="Q32" s="66">
        <f t="shared" si="11"/>
        <v>8</v>
      </c>
      <c r="R32" s="65">
        <f>VLOOKUP($A32,'Return Data'!$B$7:$R$2292,16,0)</f>
        <v>8.2828999999999997</v>
      </c>
      <c r="S32" s="67">
        <f t="shared" si="0"/>
        <v>10</v>
      </c>
    </row>
    <row r="33" spans="1:19" x14ac:dyDescent="0.3">
      <c r="A33" s="82" t="s">
        <v>1130</v>
      </c>
      <c r="B33" s="64">
        <f>VLOOKUP($A33,'Return Data'!$B$7:$R$2292,3,0)</f>
        <v>44477</v>
      </c>
      <c r="C33" s="65">
        <f>VLOOKUP($A33,'Return Data'!$B$7:$R$2292,4,0)</f>
        <v>50.843699999999998</v>
      </c>
      <c r="D33" s="65">
        <f>VLOOKUP($A33,'Return Data'!$B$7:$R$2292,9,0)</f>
        <v>-1.1259999999999999</v>
      </c>
      <c r="E33" s="66">
        <f t="shared" si="1"/>
        <v>29</v>
      </c>
      <c r="F33" s="65">
        <f>VLOOKUP($A33,'Return Data'!$B$7:$R$2292,10,0)</f>
        <v>5.3845000000000001</v>
      </c>
      <c r="G33" s="66">
        <f t="shared" si="2"/>
        <v>24</v>
      </c>
      <c r="H33" s="65">
        <f>VLOOKUP($A33,'Return Data'!$B$7:$R$2292,11,0)</f>
        <v>4.7201000000000004</v>
      </c>
      <c r="I33" s="66">
        <f t="shared" si="3"/>
        <v>20</v>
      </c>
      <c r="J33" s="65">
        <f>VLOOKUP($A33,'Return Data'!$B$7:$R$2292,12,0)</f>
        <v>1.278</v>
      </c>
      <c r="K33" s="66">
        <f t="shared" si="8"/>
        <v>26</v>
      </c>
      <c r="L33" s="65">
        <f>VLOOKUP($A33,'Return Data'!$B$7:$R$2292,13,0)</f>
        <v>2.7029000000000001</v>
      </c>
      <c r="M33" s="66">
        <f t="shared" si="9"/>
        <v>30</v>
      </c>
      <c r="N33" s="65">
        <f>VLOOKUP($A33,'Return Data'!$B$7:$R$2292,17,0)</f>
        <v>3.8319000000000001</v>
      </c>
      <c r="O33" s="66">
        <f t="shared" si="10"/>
        <v>28</v>
      </c>
      <c r="P33" s="65">
        <f>VLOOKUP($A33,'Return Data'!$B$7:$R$2292,14,0)</f>
        <v>2.0600999999999998</v>
      </c>
      <c r="Q33" s="66">
        <f t="shared" si="11"/>
        <v>27</v>
      </c>
      <c r="R33" s="65">
        <f>VLOOKUP($A33,'Return Data'!$B$7:$R$2292,16,0)</f>
        <v>6.2794999999999996</v>
      </c>
      <c r="S33" s="67">
        <f t="shared" si="0"/>
        <v>27</v>
      </c>
    </row>
    <row r="34" spans="1:19" x14ac:dyDescent="0.3">
      <c r="A34" s="82" t="s">
        <v>1133</v>
      </c>
      <c r="B34" s="64">
        <f>VLOOKUP($A34,'Return Data'!$B$7:$R$2292,3,0)</f>
        <v>44477</v>
      </c>
      <c r="C34" s="65">
        <f>VLOOKUP($A34,'Return Data'!$B$7:$R$2292,4,0)</f>
        <v>62.517800000000001</v>
      </c>
      <c r="D34" s="65">
        <f>VLOOKUP($A34,'Return Data'!$B$7:$R$2292,9,0)</f>
        <v>3.9340999999999999</v>
      </c>
      <c r="E34" s="66">
        <f t="shared" si="1"/>
        <v>8</v>
      </c>
      <c r="F34" s="65">
        <f>VLOOKUP($A34,'Return Data'!$B$7:$R$2292,10,0)</f>
        <v>9.2886000000000006</v>
      </c>
      <c r="G34" s="66">
        <f t="shared" si="2"/>
        <v>9</v>
      </c>
      <c r="H34" s="65">
        <f>VLOOKUP($A34,'Return Data'!$B$7:$R$2292,11,0)</f>
        <v>6.6096000000000004</v>
      </c>
      <c r="I34" s="66">
        <f t="shared" si="3"/>
        <v>14</v>
      </c>
      <c r="J34" s="65">
        <f>VLOOKUP($A34,'Return Data'!$B$7:$R$2292,12,0)</f>
        <v>2.4203000000000001</v>
      </c>
      <c r="K34" s="66">
        <f t="shared" si="8"/>
        <v>18</v>
      </c>
      <c r="L34" s="65">
        <f>VLOOKUP($A34,'Return Data'!$B$7:$R$2292,13,0)</f>
        <v>5.5979999999999999</v>
      </c>
      <c r="M34" s="66">
        <f t="shared" si="9"/>
        <v>16</v>
      </c>
      <c r="N34" s="65">
        <f>VLOOKUP($A34,'Return Data'!$B$7:$R$2292,17,0)</f>
        <v>7.7404000000000002</v>
      </c>
      <c r="O34" s="66">
        <f t="shared" si="10"/>
        <v>10</v>
      </c>
      <c r="P34" s="65">
        <f>VLOOKUP($A34,'Return Data'!$B$7:$R$2292,14,0)</f>
        <v>9.2690999999999999</v>
      </c>
      <c r="Q34" s="66">
        <f t="shared" si="11"/>
        <v>5</v>
      </c>
      <c r="R34" s="65">
        <f>VLOOKUP($A34,'Return Data'!$B$7:$R$2292,16,0)</f>
        <v>8.7356999999999996</v>
      </c>
      <c r="S34" s="67">
        <f t="shared" si="0"/>
        <v>6</v>
      </c>
    </row>
    <row r="35" spans="1:19" x14ac:dyDescent="0.3">
      <c r="A35" s="82" t="s">
        <v>1134</v>
      </c>
      <c r="B35" s="64">
        <f>VLOOKUP($A35,'Return Data'!$B$7:$R$2292,3,0)</f>
        <v>44477</v>
      </c>
      <c r="C35" s="65">
        <f>VLOOKUP($A35,'Return Data'!$B$7:$R$2292,4,0)</f>
        <v>57.724200000000003</v>
      </c>
      <c r="D35" s="65">
        <f>VLOOKUP($A35,'Return Data'!$B$7:$R$2292,9,0)</f>
        <v>-1.4358</v>
      </c>
      <c r="E35" s="66">
        <f t="shared" si="1"/>
        <v>32</v>
      </c>
      <c r="F35" s="65">
        <f>VLOOKUP($A35,'Return Data'!$B$7:$R$2292,10,0)</f>
        <v>2.8464999999999998</v>
      </c>
      <c r="G35" s="66">
        <f t="shared" si="2"/>
        <v>34</v>
      </c>
      <c r="H35" s="65">
        <f>VLOOKUP($A35,'Return Data'!$B$7:$R$2292,11,0)</f>
        <v>3.0680999999999998</v>
      </c>
      <c r="I35" s="66">
        <f t="shared" si="3"/>
        <v>32</v>
      </c>
      <c r="J35" s="65">
        <f>VLOOKUP($A35,'Return Data'!$B$7:$R$2292,12,0)</f>
        <v>1.0476000000000001</v>
      </c>
      <c r="K35" s="66">
        <f t="shared" si="8"/>
        <v>28</v>
      </c>
      <c r="L35" s="65">
        <f>VLOOKUP($A35,'Return Data'!$B$7:$R$2292,13,0)</f>
        <v>2.8222</v>
      </c>
      <c r="M35" s="66">
        <f t="shared" si="9"/>
        <v>29</v>
      </c>
      <c r="N35" s="65">
        <f>VLOOKUP($A35,'Return Data'!$B$7:$R$2292,17,0)</f>
        <v>5.5290999999999997</v>
      </c>
      <c r="O35" s="66">
        <f t="shared" si="10"/>
        <v>22</v>
      </c>
      <c r="P35" s="65">
        <f>VLOOKUP($A35,'Return Data'!$B$7:$R$2292,14,0)</f>
        <v>7.7096999999999998</v>
      </c>
      <c r="Q35" s="66">
        <f t="shared" si="11"/>
        <v>17</v>
      </c>
      <c r="R35" s="65">
        <f>VLOOKUP($A35,'Return Data'!$B$7:$R$2292,16,0)</f>
        <v>8.0433000000000003</v>
      </c>
      <c r="S35" s="67">
        <f t="shared" si="0"/>
        <v>13</v>
      </c>
    </row>
    <row r="36" spans="1:19" x14ac:dyDescent="0.3">
      <c r="A36" s="82" t="s">
        <v>1136</v>
      </c>
      <c r="B36" s="64">
        <f>VLOOKUP($A36,'Return Data'!$B$7:$R$2292,3,0)</f>
        <v>44477</v>
      </c>
      <c r="C36" s="65">
        <f>VLOOKUP($A36,'Return Data'!$B$7:$R$2292,4,0)</f>
        <v>72.234499999999997</v>
      </c>
      <c r="D36" s="65">
        <f>VLOOKUP($A36,'Return Data'!$B$7:$R$2292,9,0)</f>
        <v>-0.3906</v>
      </c>
      <c r="E36" s="66">
        <f t="shared" si="1"/>
        <v>27</v>
      </c>
      <c r="F36" s="65">
        <f>VLOOKUP($A36,'Return Data'!$B$7:$R$2292,10,0)</f>
        <v>6.9402999999999997</v>
      </c>
      <c r="G36" s="66">
        <f t="shared" si="2"/>
        <v>15</v>
      </c>
      <c r="H36" s="65">
        <f>VLOOKUP($A36,'Return Data'!$B$7:$R$2292,11,0)</f>
        <v>3.7648000000000001</v>
      </c>
      <c r="I36" s="66">
        <f t="shared" si="3"/>
        <v>28</v>
      </c>
      <c r="J36" s="65">
        <f>VLOOKUP($A36,'Return Data'!$B$7:$R$2292,12,0)</f>
        <v>1.4966999999999999</v>
      </c>
      <c r="K36" s="66">
        <f t="shared" si="8"/>
        <v>25</v>
      </c>
      <c r="L36" s="65">
        <f>VLOOKUP($A36,'Return Data'!$B$7:$R$2292,13,0)</f>
        <v>3.6006</v>
      </c>
      <c r="M36" s="66">
        <f t="shared" si="9"/>
        <v>25</v>
      </c>
      <c r="N36" s="65">
        <f>VLOOKUP($A36,'Return Data'!$B$7:$R$2292,17,0)</f>
        <v>6.3246000000000002</v>
      </c>
      <c r="O36" s="66">
        <f t="shared" si="10"/>
        <v>19</v>
      </c>
      <c r="P36" s="65">
        <f>VLOOKUP($A36,'Return Data'!$B$7:$R$2292,14,0)</f>
        <v>9.0900999999999996</v>
      </c>
      <c r="Q36" s="66">
        <f t="shared" si="11"/>
        <v>7</v>
      </c>
      <c r="R36" s="65">
        <f>VLOOKUP($A36,'Return Data'!$B$7:$R$2292,16,0)</f>
        <v>8.6829999999999998</v>
      </c>
      <c r="S36" s="67">
        <f t="shared" si="0"/>
        <v>7</v>
      </c>
    </row>
    <row r="37" spans="1:19" x14ac:dyDescent="0.3">
      <c r="A37" s="82" t="s">
        <v>1139</v>
      </c>
      <c r="B37" s="64">
        <f>VLOOKUP($A37,'Return Data'!$B$7:$R$2292,3,0)</f>
        <v>44477</v>
      </c>
      <c r="C37" s="65">
        <f>VLOOKUP($A37,'Return Data'!$B$7:$R$2292,4,0)</f>
        <v>56.456800000000001</v>
      </c>
      <c r="D37" s="65">
        <f>VLOOKUP($A37,'Return Data'!$B$7:$R$2292,9,0)</f>
        <v>0.59079999999999999</v>
      </c>
      <c r="E37" s="66">
        <f t="shared" si="1"/>
        <v>22</v>
      </c>
      <c r="F37" s="65">
        <f>VLOOKUP($A37,'Return Data'!$B$7:$R$2292,10,0)</f>
        <v>5.7092000000000001</v>
      </c>
      <c r="G37" s="66">
        <f t="shared" si="2"/>
        <v>20</v>
      </c>
      <c r="H37" s="65">
        <f>VLOOKUP($A37,'Return Data'!$B$7:$R$2292,11,0)</f>
        <v>5.5016999999999996</v>
      </c>
      <c r="I37" s="66">
        <f t="shared" si="3"/>
        <v>19</v>
      </c>
      <c r="J37" s="65">
        <f>VLOOKUP($A37,'Return Data'!$B$7:$R$2292,12,0)</f>
        <v>3.7524999999999999</v>
      </c>
      <c r="K37" s="66">
        <f t="shared" si="8"/>
        <v>14</v>
      </c>
      <c r="L37" s="65">
        <f>VLOOKUP($A37,'Return Data'!$B$7:$R$2292,13,0)</f>
        <v>5.6882999999999999</v>
      </c>
      <c r="M37" s="66">
        <f t="shared" si="9"/>
        <v>15</v>
      </c>
      <c r="N37" s="65">
        <f>VLOOKUP($A37,'Return Data'!$B$7:$R$2292,17,0)</f>
        <v>8.9079999999999995</v>
      </c>
      <c r="O37" s="66">
        <f t="shared" si="10"/>
        <v>2</v>
      </c>
      <c r="P37" s="65">
        <f>VLOOKUP($A37,'Return Data'!$B$7:$R$2292,14,0)</f>
        <v>9.7668999999999997</v>
      </c>
      <c r="Q37" s="66">
        <f t="shared" si="11"/>
        <v>2</v>
      </c>
      <c r="R37" s="65">
        <f>VLOOKUP($A37,'Return Data'!$B$7:$R$2292,16,0)</f>
        <v>7.8292000000000002</v>
      </c>
      <c r="S37" s="67">
        <f t="shared" si="0"/>
        <v>18</v>
      </c>
    </row>
    <row r="38" spans="1:19" x14ac:dyDescent="0.3">
      <c r="A38" s="82" t="s">
        <v>1141</v>
      </c>
      <c r="B38" s="64">
        <f>VLOOKUP($A38,'Return Data'!$B$7:$R$2292,3,0)</f>
        <v>44477</v>
      </c>
      <c r="C38" s="65">
        <f>VLOOKUP($A38,'Return Data'!$B$7:$R$2292,4,0)</f>
        <v>66.36</v>
      </c>
      <c r="D38" s="65">
        <f>VLOOKUP($A38,'Return Data'!$B$7:$R$2292,9,0)</f>
        <v>-0.31340000000000001</v>
      </c>
      <c r="E38" s="66">
        <f t="shared" si="1"/>
        <v>25</v>
      </c>
      <c r="F38" s="65">
        <f>VLOOKUP($A38,'Return Data'!$B$7:$R$2292,10,0)</f>
        <v>4.3926999999999996</v>
      </c>
      <c r="G38" s="66">
        <f t="shared" si="2"/>
        <v>31</v>
      </c>
      <c r="H38" s="65">
        <f>VLOOKUP($A38,'Return Data'!$B$7:$R$2292,11,0)</f>
        <v>3.6345000000000001</v>
      </c>
      <c r="I38" s="66">
        <f t="shared" si="3"/>
        <v>31</v>
      </c>
      <c r="J38" s="65">
        <f>VLOOKUP($A38,'Return Data'!$B$7:$R$2292,12,0)</f>
        <v>1.5784</v>
      </c>
      <c r="K38" s="66">
        <f t="shared" si="8"/>
        <v>24</v>
      </c>
      <c r="L38" s="65">
        <f>VLOOKUP($A38,'Return Data'!$B$7:$R$2292,13,0)</f>
        <v>4.1294000000000004</v>
      </c>
      <c r="M38" s="66">
        <f t="shared" si="9"/>
        <v>19</v>
      </c>
      <c r="N38" s="65">
        <f>VLOOKUP($A38,'Return Data'!$B$7:$R$2292,17,0)</f>
        <v>7.4149000000000003</v>
      </c>
      <c r="O38" s="66">
        <f t="shared" si="10"/>
        <v>12</v>
      </c>
      <c r="P38" s="65">
        <f>VLOOKUP($A38,'Return Data'!$B$7:$R$2292,14,0)</f>
        <v>8.2376000000000005</v>
      </c>
      <c r="Q38" s="66">
        <f t="shared" si="11"/>
        <v>12</v>
      </c>
      <c r="R38" s="65">
        <f>VLOOKUP($A38,'Return Data'!$B$7:$R$2292,16,0)</f>
        <v>8.0433000000000003</v>
      </c>
      <c r="S38" s="67">
        <f t="shared" si="0"/>
        <v>13</v>
      </c>
    </row>
    <row r="39" spans="1:19" x14ac:dyDescent="0.3">
      <c r="A39" s="82" t="s">
        <v>1143</v>
      </c>
      <c r="B39" s="64">
        <f>VLOOKUP($A39,'Return Data'!$B$7:$R$2292,3,0)</f>
        <v>44477</v>
      </c>
      <c r="C39" s="65">
        <f>VLOOKUP($A39,'Return Data'!$B$7:$R$2292,4,0)</f>
        <v>1.6934</v>
      </c>
      <c r="D39" s="65">
        <f>VLOOKUP($A39,'Return Data'!$B$7:$R$2292,9,0)</f>
        <v>10.6541</v>
      </c>
      <c r="E39" s="66">
        <f t="shared" si="1"/>
        <v>7</v>
      </c>
      <c r="F39" s="65">
        <f>VLOOKUP($A39,'Return Data'!$B$7:$R$2292,10,0)</f>
        <v>10.9048</v>
      </c>
      <c r="G39" s="66">
        <f t="shared" si="2"/>
        <v>5</v>
      </c>
      <c r="H39" s="65">
        <f>VLOOKUP($A39,'Return Data'!$B$7:$R$2292,11,0)</f>
        <v>11.208600000000001</v>
      </c>
      <c r="I39" s="66">
        <f t="shared" si="3"/>
        <v>5</v>
      </c>
      <c r="J39" s="65"/>
      <c r="K39" s="66"/>
      <c r="L39" s="65"/>
      <c r="M39" s="66"/>
      <c r="N39" s="65"/>
      <c r="O39" s="66"/>
      <c r="P39" s="65"/>
      <c r="Q39" s="66"/>
      <c r="R39" s="65">
        <f>VLOOKUP($A39,'Return Data'!$B$7:$R$2292,16,0)</f>
        <v>-7.1311999999999998</v>
      </c>
      <c r="S39" s="67">
        <f t="shared" si="0"/>
        <v>33</v>
      </c>
    </row>
    <row r="40" spans="1:19" x14ac:dyDescent="0.3">
      <c r="A40" s="82" t="s">
        <v>1145</v>
      </c>
      <c r="B40" s="64">
        <f>VLOOKUP($A40,'Return Data'!$B$7:$R$2292,3,0)</f>
        <v>44477</v>
      </c>
      <c r="C40" s="65">
        <f>VLOOKUP($A40,'Return Data'!$B$7:$R$2292,4,0)</f>
        <v>55.198099999999997</v>
      </c>
      <c r="D40" s="65">
        <f>VLOOKUP($A40,'Return Data'!$B$7:$R$2292,9,0)</f>
        <v>89.323800000000006</v>
      </c>
      <c r="E40" s="66">
        <f t="shared" si="1"/>
        <v>2</v>
      </c>
      <c r="F40" s="65">
        <f>VLOOKUP($A40,'Return Data'!$B$7:$R$2292,10,0)</f>
        <v>33.194000000000003</v>
      </c>
      <c r="G40" s="66">
        <f t="shared" si="2"/>
        <v>2</v>
      </c>
      <c r="H40" s="65">
        <f>VLOOKUP($A40,'Return Data'!$B$7:$R$2292,11,0)</f>
        <v>18.052</v>
      </c>
      <c r="I40" s="66">
        <f t="shared" si="3"/>
        <v>3</v>
      </c>
      <c r="J40" s="65">
        <f>VLOOKUP($A40,'Return Data'!$B$7:$R$2292,12,0)</f>
        <v>11.692600000000001</v>
      </c>
      <c r="K40" s="66">
        <f>RANK(J40,J$8:J$42,0)</f>
        <v>4</v>
      </c>
      <c r="L40" s="65">
        <f>VLOOKUP($A40,'Return Data'!$B$7:$R$2292,13,0)</f>
        <v>10.803100000000001</v>
      </c>
      <c r="M40" s="66">
        <f>RANK(L40,L$8:L$42,0)</f>
        <v>4</v>
      </c>
      <c r="N40" s="65">
        <f>VLOOKUP($A40,'Return Data'!$B$7:$R$2292,17,0)</f>
        <v>4.9458000000000002</v>
      </c>
      <c r="O40" s="66">
        <f>RANK(N40,N$8:N$42,0)</f>
        <v>24</v>
      </c>
      <c r="P40" s="65">
        <f>VLOOKUP($A40,'Return Data'!$B$7:$R$2292,14,0)</f>
        <v>1.8519000000000001</v>
      </c>
      <c r="Q40" s="66">
        <f>RANK(P40,P$8:P$42,0)</f>
        <v>28</v>
      </c>
      <c r="R40" s="65">
        <f>VLOOKUP($A40,'Return Data'!$B$7:$R$2292,16,0)</f>
        <v>7.5986000000000002</v>
      </c>
      <c r="S40" s="67">
        <f t="shared" si="0"/>
        <v>22</v>
      </c>
    </row>
    <row r="41" spans="1:19" x14ac:dyDescent="0.3">
      <c r="A41" s="82" t="s">
        <v>1006</v>
      </c>
      <c r="B41" s="64">
        <f>VLOOKUP($A41,'Return Data'!$B$7:$R$2292,3,0)</f>
        <v>44477</v>
      </c>
      <c r="C41" s="65">
        <f>VLOOKUP($A41,'Return Data'!$B$7:$R$2292,4,0)</f>
        <v>71.833699999999993</v>
      </c>
      <c r="D41" s="65">
        <f>VLOOKUP($A41,'Return Data'!$B$7:$R$2292,9,0)</f>
        <v>-5.9177999999999997</v>
      </c>
      <c r="E41" s="66">
        <f t="shared" si="1"/>
        <v>34</v>
      </c>
      <c r="F41" s="65">
        <f>VLOOKUP($A41,'Return Data'!$B$7:$R$2292,10,0)</f>
        <v>3.2435</v>
      </c>
      <c r="G41" s="66">
        <f t="shared" si="2"/>
        <v>33</v>
      </c>
      <c r="H41" s="65">
        <f>VLOOKUP($A41,'Return Data'!$B$7:$R$2292,11,0)</f>
        <v>1.2263999999999999</v>
      </c>
      <c r="I41" s="66">
        <f t="shared" si="3"/>
        <v>33</v>
      </c>
      <c r="J41" s="65">
        <f>VLOOKUP($A41,'Return Data'!$B$7:$R$2292,12,0)</f>
        <v>-0.56879999999999997</v>
      </c>
      <c r="K41" s="66">
        <f>RANK(J41,J$8:J$42,0)</f>
        <v>30</v>
      </c>
      <c r="L41" s="65">
        <f>VLOOKUP($A41,'Return Data'!$B$7:$R$2292,13,0)</f>
        <v>2.3060999999999998</v>
      </c>
      <c r="M41" s="66">
        <f>RANK(L41,L$8:L$42,0)</f>
        <v>31</v>
      </c>
      <c r="N41" s="65">
        <f>VLOOKUP($A41,'Return Data'!$B$7:$R$2292,17,0)</f>
        <v>6.3350999999999997</v>
      </c>
      <c r="O41" s="66">
        <f>RANK(N41,N$8:N$42,0)</f>
        <v>18</v>
      </c>
      <c r="P41" s="65">
        <f>VLOOKUP($A41,'Return Data'!$B$7:$R$2292,14,0)</f>
        <v>9.3475999999999999</v>
      </c>
      <c r="Q41" s="66">
        <f>RANK(P41,P$8:P$42,0)</f>
        <v>4</v>
      </c>
      <c r="R41" s="65">
        <f>VLOOKUP($A41,'Return Data'!$B$7:$R$2292,16,0)</f>
        <v>8.8445</v>
      </c>
      <c r="S41" s="67">
        <f t="shared" si="0"/>
        <v>5</v>
      </c>
    </row>
    <row r="42" spans="1:19" x14ac:dyDescent="0.3">
      <c r="A42" s="82" t="s">
        <v>1008</v>
      </c>
      <c r="B42" s="64">
        <f>VLOOKUP($A42,'Return Data'!$B$7:$R$2292,3,0)</f>
        <v>44477</v>
      </c>
      <c r="C42" s="65">
        <f>VLOOKUP($A42,'Return Data'!$B$7:$R$2292,4,0)</f>
        <v>13.914300000000001</v>
      </c>
      <c r="D42" s="65">
        <f>VLOOKUP($A42,'Return Data'!$B$7:$R$2292,9,0)</f>
        <v>-0.74280000000000002</v>
      </c>
      <c r="E42" s="66">
        <f t="shared" si="1"/>
        <v>28</v>
      </c>
      <c r="F42" s="65">
        <f>VLOOKUP($A42,'Return Data'!$B$7:$R$2292,10,0)</f>
        <v>9.7036999999999995</v>
      </c>
      <c r="G42" s="66">
        <f t="shared" si="2"/>
        <v>8</v>
      </c>
      <c r="H42" s="65">
        <f>VLOOKUP($A42,'Return Data'!$B$7:$R$2292,11,0)</f>
        <v>0.69040000000000001</v>
      </c>
      <c r="I42" s="66">
        <f t="shared" si="3"/>
        <v>34</v>
      </c>
      <c r="J42" s="65">
        <f>VLOOKUP($A42,'Return Data'!$B$7:$R$2292,12,0)</f>
        <v>-1.0165</v>
      </c>
      <c r="K42" s="66">
        <f>RANK(J42,J$8:J$42,0)</f>
        <v>31</v>
      </c>
      <c r="L42" s="65">
        <f>VLOOKUP($A42,'Return Data'!$B$7:$R$2292,13,0)</f>
        <v>3.6208</v>
      </c>
      <c r="M42" s="66">
        <f>RANK(L42,L$8:L$42,0)</f>
        <v>24</v>
      </c>
      <c r="N42" s="65">
        <f>VLOOKUP($A42,'Return Data'!$B$7:$R$2292,17,0)</f>
        <v>7.1848999999999998</v>
      </c>
      <c r="O42" s="66">
        <f>RANK(N42,N$8:N$42,0)</f>
        <v>13</v>
      </c>
      <c r="P42" s="65"/>
      <c r="Q42" s="66"/>
      <c r="R42" s="65">
        <f>VLOOKUP($A42,'Return Data'!$B$7:$R$2292,16,0)</f>
        <v>10.6631</v>
      </c>
      <c r="S42" s="67">
        <f t="shared" si="0"/>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65.140455882352953</v>
      </c>
      <c r="E44" s="88"/>
      <c r="F44" s="89">
        <f>AVERAGE(F8:F42)</f>
        <v>27.414220588235292</v>
      </c>
      <c r="G44" s="88"/>
      <c r="H44" s="89">
        <f>AVERAGE(H8:H42)</f>
        <v>16.948108823529417</v>
      </c>
      <c r="I44" s="88"/>
      <c r="J44" s="89">
        <f>AVERAGE(J8:J42)</f>
        <v>11.560077419354839</v>
      </c>
      <c r="K44" s="88"/>
      <c r="L44" s="89">
        <f>AVERAGE(L8:L42)</f>
        <v>11.590490322580647</v>
      </c>
      <c r="M44" s="88"/>
      <c r="N44" s="89">
        <f>AVERAGE(N8:N42)</f>
        <v>6.2426033333333324</v>
      </c>
      <c r="O44" s="88"/>
      <c r="P44" s="89">
        <f>AVERAGE(P8:P42)</f>
        <v>6.6949482758620693</v>
      </c>
      <c r="Q44" s="88"/>
      <c r="R44" s="89">
        <f>AVERAGE(R8:R42)</f>
        <v>6.219608571428572</v>
      </c>
      <c r="S44" s="90"/>
    </row>
    <row r="45" spans="1:19" x14ac:dyDescent="0.3">
      <c r="A45" s="87" t="s">
        <v>28</v>
      </c>
      <c r="B45" s="88"/>
      <c r="C45" s="88"/>
      <c r="D45" s="89">
        <f>MIN(D8:D42)</f>
        <v>-5.9177999999999997</v>
      </c>
      <c r="E45" s="88"/>
      <c r="F45" s="89">
        <f>MIN(F8:F42)</f>
        <v>2.8464999999999998</v>
      </c>
      <c r="G45" s="88"/>
      <c r="H45" s="89">
        <f>MIN(H8:H42)</f>
        <v>0.69040000000000001</v>
      </c>
      <c r="I45" s="88"/>
      <c r="J45" s="89">
        <f>MIN(J8:J42)</f>
        <v>-1.0165</v>
      </c>
      <c r="K45" s="88"/>
      <c r="L45" s="89">
        <f>MIN(L8:L42)</f>
        <v>2.3060999999999998</v>
      </c>
      <c r="M45" s="88"/>
      <c r="N45" s="89">
        <f>MIN(N8:N42)</f>
        <v>-5.742</v>
      </c>
      <c r="O45" s="88"/>
      <c r="P45" s="89">
        <f>MIN(P8:P42)</f>
        <v>-4.1936</v>
      </c>
      <c r="Q45" s="88"/>
      <c r="R45" s="89">
        <f>MIN(R8:R42)</f>
        <v>-13.6046</v>
      </c>
      <c r="S45" s="90"/>
    </row>
    <row r="46" spans="1:19" ht="15" thickBot="1" x14ac:dyDescent="0.35">
      <c r="A46" s="91" t="s">
        <v>29</v>
      </c>
      <c r="B46" s="92"/>
      <c r="C46" s="92"/>
      <c r="D46" s="93">
        <f>MAX(D8:D42)</f>
        <v>2027.6862000000001</v>
      </c>
      <c r="E46" s="92"/>
      <c r="F46" s="93">
        <f>MAX(F8:F42)</f>
        <v>675.8954</v>
      </c>
      <c r="G46" s="92"/>
      <c r="H46" s="93">
        <f>MAX(H8:H42)</f>
        <v>341.62099999999998</v>
      </c>
      <c r="I46" s="92"/>
      <c r="J46" s="93">
        <f>MAX(J8:J42)</f>
        <v>228.57550000000001</v>
      </c>
      <c r="K46" s="92"/>
      <c r="L46" s="93">
        <f>MAX(L8:L42)</f>
        <v>171.7439</v>
      </c>
      <c r="M46" s="92"/>
      <c r="N46" s="93">
        <f>MAX(N8:N42)</f>
        <v>8.9810999999999996</v>
      </c>
      <c r="O46" s="92"/>
      <c r="P46" s="93">
        <f>MAX(P8:P42)</f>
        <v>9.8566000000000003</v>
      </c>
      <c r="Q46" s="92"/>
      <c r="R46" s="93">
        <f>MAX(R8:R42)</f>
        <v>23.3916</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949</v>
      </c>
      <c r="B8" s="64">
        <f>VLOOKUP($A8,'Return Data'!$B$7:$R$2292,3,0)</f>
        <v>44477</v>
      </c>
      <c r="C8" s="65">
        <f>VLOOKUP($A8,'Return Data'!$B$7:$R$2292,4,0)</f>
        <v>374.58</v>
      </c>
      <c r="D8" s="65">
        <f>VLOOKUP($A8,'Return Data'!$B$7:$R$2292,10,0)</f>
        <v>13.833299999999999</v>
      </c>
      <c r="E8" s="66">
        <f t="shared" ref="E8:E36" si="0">RANK(D8,D$8:D$36,0)</f>
        <v>8</v>
      </c>
      <c r="F8" s="65">
        <f>VLOOKUP($A8,'Return Data'!$B$7:$R$2292,11,0)</f>
        <v>22.491800000000001</v>
      </c>
      <c r="G8" s="66">
        <f t="shared" ref="G8:G36" si="1">RANK(F8,F$8:F$36,0)</f>
        <v>8</v>
      </c>
      <c r="H8" s="65">
        <f>VLOOKUP($A8,'Return Data'!$B$7:$R$2292,12,0)</f>
        <v>27.286899999999999</v>
      </c>
      <c r="I8" s="66">
        <f t="shared" ref="I8:I36" si="2">RANK(H8,H$8:H$36,0)</f>
        <v>11</v>
      </c>
      <c r="J8" s="65">
        <f>VLOOKUP($A8,'Return Data'!$B$7:$R$2292,13,0)</f>
        <v>57.439500000000002</v>
      </c>
      <c r="K8" s="66">
        <f t="shared" ref="K8:K36" si="3">RANK(J8,J$8:J$36,0)</f>
        <v>8</v>
      </c>
      <c r="L8" s="65">
        <f>VLOOKUP($A8,'Return Data'!$B$7:$R$2292,17,0)</f>
        <v>28.4543</v>
      </c>
      <c r="M8" s="66">
        <f t="shared" ref="M8:M36" si="4">RANK(L8,L$8:L$36,0)</f>
        <v>8</v>
      </c>
      <c r="N8" s="65">
        <f>VLOOKUP($A8,'Return Data'!$B$7:$R$2292,14,0)</f>
        <v>20.5214</v>
      </c>
      <c r="O8" s="66">
        <f t="shared" ref="O8:O26" si="5">RANK(N8,N$8:N$36,0)</f>
        <v>20</v>
      </c>
      <c r="P8" s="65">
        <f>VLOOKUP($A8,'Return Data'!$B$7:$R$2292,15,0)</f>
        <v>14.4884</v>
      </c>
      <c r="Q8" s="66">
        <f t="shared" ref="Q8:Q26" si="6">RANK(P8,P$8:P$36,0)</f>
        <v>19</v>
      </c>
      <c r="R8" s="65">
        <f>VLOOKUP($A8,'Return Data'!$B$7:$R$2292,16,0)</f>
        <v>16.214500000000001</v>
      </c>
      <c r="S8" s="67">
        <f t="shared" ref="S8:S36" si="7">RANK(R8,R$8:R$36,0)</f>
        <v>11</v>
      </c>
    </row>
    <row r="9" spans="1:20" x14ac:dyDescent="0.3">
      <c r="A9" s="63" t="s">
        <v>950</v>
      </c>
      <c r="B9" s="64">
        <f>VLOOKUP($A9,'Return Data'!$B$7:$R$2292,3,0)</f>
        <v>44477</v>
      </c>
      <c r="C9" s="65">
        <f>VLOOKUP($A9,'Return Data'!$B$7:$R$2292,4,0)</f>
        <v>52.73</v>
      </c>
      <c r="D9" s="65">
        <f>VLOOKUP($A9,'Return Data'!$B$7:$R$2292,10,0)</f>
        <v>13.3978</v>
      </c>
      <c r="E9" s="66">
        <f t="shared" si="0"/>
        <v>11</v>
      </c>
      <c r="F9" s="65">
        <f>VLOOKUP($A9,'Return Data'!$B$7:$R$2292,11,0)</f>
        <v>21.8064</v>
      </c>
      <c r="G9" s="66">
        <f t="shared" si="1"/>
        <v>13</v>
      </c>
      <c r="H9" s="65">
        <f>VLOOKUP($A9,'Return Data'!$B$7:$R$2292,12,0)</f>
        <v>22.542400000000001</v>
      </c>
      <c r="I9" s="66">
        <f t="shared" si="2"/>
        <v>24</v>
      </c>
      <c r="J9" s="65">
        <f>VLOOKUP($A9,'Return Data'!$B$7:$R$2292,13,0)</f>
        <v>49.6736</v>
      </c>
      <c r="K9" s="66">
        <f t="shared" si="3"/>
        <v>22</v>
      </c>
      <c r="L9" s="65">
        <f>VLOOKUP($A9,'Return Data'!$B$7:$R$2292,17,0)</f>
        <v>26.825600000000001</v>
      </c>
      <c r="M9" s="66">
        <f t="shared" si="4"/>
        <v>18</v>
      </c>
      <c r="N9" s="65">
        <f>VLOOKUP($A9,'Return Data'!$B$7:$R$2292,14,0)</f>
        <v>25.1721</v>
      </c>
      <c r="O9" s="66">
        <f t="shared" si="5"/>
        <v>3</v>
      </c>
      <c r="P9" s="65">
        <f>VLOOKUP($A9,'Return Data'!$B$7:$R$2292,15,0)</f>
        <v>19.663</v>
      </c>
      <c r="Q9" s="66">
        <f t="shared" si="6"/>
        <v>1</v>
      </c>
      <c r="R9" s="65">
        <f>VLOOKUP($A9,'Return Data'!$B$7:$R$2292,16,0)</f>
        <v>18.180299999999999</v>
      </c>
      <c r="S9" s="67">
        <f t="shared" si="7"/>
        <v>3</v>
      </c>
    </row>
    <row r="10" spans="1:20" x14ac:dyDescent="0.3">
      <c r="A10" s="63" t="s">
        <v>953</v>
      </c>
      <c r="B10" s="64">
        <f>VLOOKUP($A10,'Return Data'!$B$7:$R$2292,3,0)</f>
        <v>44477</v>
      </c>
      <c r="C10" s="65">
        <f>VLOOKUP($A10,'Return Data'!$B$7:$R$2292,4,0)</f>
        <v>24.15</v>
      </c>
      <c r="D10" s="65">
        <f>VLOOKUP($A10,'Return Data'!$B$7:$R$2292,10,0)</f>
        <v>14.0227</v>
      </c>
      <c r="E10" s="66">
        <f t="shared" si="0"/>
        <v>7</v>
      </c>
      <c r="F10" s="65">
        <f>VLOOKUP($A10,'Return Data'!$B$7:$R$2292,11,0)</f>
        <v>21.113299999999999</v>
      </c>
      <c r="G10" s="66">
        <f t="shared" si="1"/>
        <v>16</v>
      </c>
      <c r="H10" s="65">
        <f>VLOOKUP($A10,'Return Data'!$B$7:$R$2292,12,0)</f>
        <v>23.973299999999998</v>
      </c>
      <c r="I10" s="66">
        <f t="shared" si="2"/>
        <v>22</v>
      </c>
      <c r="J10" s="65">
        <f>VLOOKUP($A10,'Return Data'!$B$7:$R$2292,13,0)</f>
        <v>52.558399999999999</v>
      </c>
      <c r="K10" s="66">
        <f t="shared" si="3"/>
        <v>17</v>
      </c>
      <c r="L10" s="65">
        <f>VLOOKUP($A10,'Return Data'!$B$7:$R$2292,17,0)</f>
        <v>27.4831</v>
      </c>
      <c r="M10" s="66">
        <f t="shared" si="4"/>
        <v>14</v>
      </c>
      <c r="N10" s="65">
        <f>VLOOKUP($A10,'Return Data'!$B$7:$R$2292,14,0)</f>
        <v>21.341799999999999</v>
      </c>
      <c r="O10" s="66">
        <f t="shared" si="5"/>
        <v>14</v>
      </c>
      <c r="P10" s="65">
        <f>VLOOKUP($A10,'Return Data'!$B$7:$R$2292,15,0)</f>
        <v>13.5755</v>
      </c>
      <c r="Q10" s="66">
        <f t="shared" si="6"/>
        <v>24</v>
      </c>
      <c r="R10" s="65">
        <f>VLOOKUP($A10,'Return Data'!$B$7:$R$2292,16,0)</f>
        <v>13.437900000000001</v>
      </c>
      <c r="S10" s="67">
        <f t="shared" si="7"/>
        <v>26</v>
      </c>
    </row>
    <row r="11" spans="1:20" x14ac:dyDescent="0.3">
      <c r="A11" s="63" t="s">
        <v>955</v>
      </c>
      <c r="B11" s="64">
        <f>VLOOKUP($A11,'Return Data'!$B$7:$R$2292,3,0)</f>
        <v>44477</v>
      </c>
      <c r="C11" s="65">
        <f>VLOOKUP($A11,'Return Data'!$B$7:$R$2292,4,0)</f>
        <v>157.97</v>
      </c>
      <c r="D11" s="65">
        <f>VLOOKUP($A11,'Return Data'!$B$7:$R$2292,10,0)</f>
        <v>13.1347</v>
      </c>
      <c r="E11" s="66">
        <f t="shared" si="0"/>
        <v>14</v>
      </c>
      <c r="F11" s="65">
        <f>VLOOKUP($A11,'Return Data'!$B$7:$R$2292,11,0)</f>
        <v>20.892299999999999</v>
      </c>
      <c r="G11" s="66">
        <f t="shared" si="1"/>
        <v>19</v>
      </c>
      <c r="H11" s="65">
        <f>VLOOKUP($A11,'Return Data'!$B$7:$R$2292,12,0)</f>
        <v>23.202300000000001</v>
      </c>
      <c r="I11" s="66">
        <f t="shared" si="2"/>
        <v>23</v>
      </c>
      <c r="J11" s="65">
        <f>VLOOKUP($A11,'Return Data'!$B$7:$R$2292,13,0)</f>
        <v>49.507899999999999</v>
      </c>
      <c r="K11" s="66">
        <f t="shared" si="3"/>
        <v>23</v>
      </c>
      <c r="L11" s="65">
        <f>VLOOKUP($A11,'Return Data'!$B$7:$R$2292,17,0)</f>
        <v>26.596299999999999</v>
      </c>
      <c r="M11" s="66">
        <f t="shared" si="4"/>
        <v>22</v>
      </c>
      <c r="N11" s="65">
        <f>VLOOKUP($A11,'Return Data'!$B$7:$R$2292,14,0)</f>
        <v>23.734100000000002</v>
      </c>
      <c r="O11" s="66">
        <f t="shared" si="5"/>
        <v>5</v>
      </c>
      <c r="P11" s="65">
        <f>VLOOKUP($A11,'Return Data'!$B$7:$R$2292,15,0)</f>
        <v>16.427299999999999</v>
      </c>
      <c r="Q11" s="66">
        <f t="shared" si="6"/>
        <v>5</v>
      </c>
      <c r="R11" s="65">
        <f>VLOOKUP($A11,'Return Data'!$B$7:$R$2292,16,0)</f>
        <v>16.965</v>
      </c>
      <c r="S11" s="67">
        <f t="shared" si="7"/>
        <v>5</v>
      </c>
    </row>
    <row r="12" spans="1:20" x14ac:dyDescent="0.3">
      <c r="A12" s="63" t="s">
        <v>956</v>
      </c>
      <c r="B12" s="64">
        <f>VLOOKUP($A12,'Return Data'!$B$7:$R$2292,3,0)</f>
        <v>44477</v>
      </c>
      <c r="C12" s="65">
        <f>VLOOKUP($A12,'Return Data'!$B$7:$R$2292,4,0)</f>
        <v>46.78</v>
      </c>
      <c r="D12" s="65">
        <f>VLOOKUP($A12,'Return Data'!$B$7:$R$2292,10,0)</f>
        <v>12.209199999999999</v>
      </c>
      <c r="E12" s="66">
        <f t="shared" si="0"/>
        <v>24</v>
      </c>
      <c r="F12" s="65">
        <f>VLOOKUP($A12,'Return Data'!$B$7:$R$2292,11,0)</f>
        <v>20.349900000000002</v>
      </c>
      <c r="G12" s="66">
        <f t="shared" si="1"/>
        <v>21</v>
      </c>
      <c r="H12" s="65">
        <f>VLOOKUP($A12,'Return Data'!$B$7:$R$2292,12,0)</f>
        <v>25.281199999999998</v>
      </c>
      <c r="I12" s="66">
        <f t="shared" si="2"/>
        <v>15</v>
      </c>
      <c r="J12" s="65">
        <f>VLOOKUP($A12,'Return Data'!$B$7:$R$2292,13,0)</f>
        <v>51.686100000000003</v>
      </c>
      <c r="K12" s="66">
        <f t="shared" si="3"/>
        <v>18</v>
      </c>
      <c r="L12" s="65">
        <f>VLOOKUP($A12,'Return Data'!$B$7:$R$2292,17,0)</f>
        <v>32.511699999999998</v>
      </c>
      <c r="M12" s="66">
        <f t="shared" si="4"/>
        <v>1</v>
      </c>
      <c r="N12" s="65">
        <f>VLOOKUP($A12,'Return Data'!$B$7:$R$2292,14,0)</f>
        <v>26.163499999999999</v>
      </c>
      <c r="O12" s="66">
        <f t="shared" si="5"/>
        <v>1</v>
      </c>
      <c r="P12" s="65">
        <f>VLOOKUP($A12,'Return Data'!$B$7:$R$2292,15,0)</f>
        <v>18.728100000000001</v>
      </c>
      <c r="Q12" s="66">
        <f t="shared" si="6"/>
        <v>2</v>
      </c>
      <c r="R12" s="65">
        <f>VLOOKUP($A12,'Return Data'!$B$7:$R$2292,16,0)</f>
        <v>16.754200000000001</v>
      </c>
      <c r="S12" s="67">
        <f t="shared" si="7"/>
        <v>7</v>
      </c>
    </row>
    <row r="13" spans="1:20" x14ac:dyDescent="0.3">
      <c r="A13" s="63" t="s">
        <v>958</v>
      </c>
      <c r="B13" s="64">
        <f>VLOOKUP($A13,'Return Data'!$B$7:$R$2292,3,0)</f>
        <v>44477</v>
      </c>
      <c r="C13" s="65">
        <f>VLOOKUP($A13,'Return Data'!$B$7:$R$2292,4,0)</f>
        <v>320.07499999999999</v>
      </c>
      <c r="D13" s="65">
        <f>VLOOKUP($A13,'Return Data'!$B$7:$R$2292,10,0)</f>
        <v>9.1693999999999996</v>
      </c>
      <c r="E13" s="66">
        <f t="shared" si="0"/>
        <v>29</v>
      </c>
      <c r="F13" s="65">
        <f>VLOOKUP($A13,'Return Data'!$B$7:$R$2292,11,0)</f>
        <v>17.861000000000001</v>
      </c>
      <c r="G13" s="66">
        <f t="shared" si="1"/>
        <v>28</v>
      </c>
      <c r="H13" s="65">
        <f>VLOOKUP($A13,'Return Data'!$B$7:$R$2292,12,0)</f>
        <v>20.847300000000001</v>
      </c>
      <c r="I13" s="66">
        <f t="shared" si="2"/>
        <v>27</v>
      </c>
      <c r="J13" s="65">
        <f>VLOOKUP($A13,'Return Data'!$B$7:$R$2292,13,0)</f>
        <v>46.816699999999997</v>
      </c>
      <c r="K13" s="66">
        <f t="shared" si="3"/>
        <v>25</v>
      </c>
      <c r="L13" s="65">
        <f>VLOOKUP($A13,'Return Data'!$B$7:$R$2292,17,0)</f>
        <v>22.6035</v>
      </c>
      <c r="M13" s="66">
        <f t="shared" si="4"/>
        <v>27</v>
      </c>
      <c r="N13" s="65">
        <f>VLOOKUP($A13,'Return Data'!$B$7:$R$2292,14,0)</f>
        <v>19.522099999999998</v>
      </c>
      <c r="O13" s="66">
        <f t="shared" si="5"/>
        <v>24</v>
      </c>
      <c r="P13" s="65">
        <f>VLOOKUP($A13,'Return Data'!$B$7:$R$2292,15,0)</f>
        <v>12.077299999999999</v>
      </c>
      <c r="Q13" s="66">
        <f t="shared" si="6"/>
        <v>26</v>
      </c>
      <c r="R13" s="65">
        <f>VLOOKUP($A13,'Return Data'!$B$7:$R$2292,16,0)</f>
        <v>12.8104</v>
      </c>
      <c r="S13" s="67">
        <f t="shared" si="7"/>
        <v>28</v>
      </c>
    </row>
    <row r="14" spans="1:20" x14ac:dyDescent="0.3">
      <c r="A14" s="63" t="s">
        <v>961</v>
      </c>
      <c r="B14" s="64">
        <f>VLOOKUP($A14,'Return Data'!$B$7:$R$2292,3,0)</f>
        <v>44477</v>
      </c>
      <c r="C14" s="65">
        <f>VLOOKUP($A14,'Return Data'!$B$7:$R$2292,4,0)</f>
        <v>60.56</v>
      </c>
      <c r="D14" s="65">
        <f>VLOOKUP($A14,'Return Data'!$B$7:$R$2292,10,0)</f>
        <v>13.0695</v>
      </c>
      <c r="E14" s="66">
        <f t="shared" si="0"/>
        <v>15</v>
      </c>
      <c r="F14" s="65">
        <f>VLOOKUP($A14,'Return Data'!$B$7:$R$2292,11,0)</f>
        <v>20.998999999999999</v>
      </c>
      <c r="G14" s="66">
        <f t="shared" si="1"/>
        <v>18</v>
      </c>
      <c r="H14" s="65">
        <f>VLOOKUP($A14,'Return Data'!$B$7:$R$2292,12,0)</f>
        <v>24.455400000000001</v>
      </c>
      <c r="I14" s="66">
        <f t="shared" si="2"/>
        <v>20</v>
      </c>
      <c r="J14" s="65">
        <f>VLOOKUP($A14,'Return Data'!$B$7:$R$2292,13,0)</f>
        <v>51.173200000000001</v>
      </c>
      <c r="K14" s="66">
        <f t="shared" si="3"/>
        <v>19</v>
      </c>
      <c r="L14" s="65">
        <f>VLOOKUP($A14,'Return Data'!$B$7:$R$2292,17,0)</f>
        <v>28.247800000000002</v>
      </c>
      <c r="M14" s="66">
        <f t="shared" si="4"/>
        <v>11</v>
      </c>
      <c r="N14" s="65">
        <f>VLOOKUP($A14,'Return Data'!$B$7:$R$2292,14,0)</f>
        <v>22.0154</v>
      </c>
      <c r="O14" s="66">
        <f t="shared" si="5"/>
        <v>11</v>
      </c>
      <c r="P14" s="65">
        <f>VLOOKUP($A14,'Return Data'!$B$7:$R$2292,15,0)</f>
        <v>16.4146</v>
      </c>
      <c r="Q14" s="66">
        <f t="shared" si="6"/>
        <v>6</v>
      </c>
      <c r="R14" s="65">
        <f>VLOOKUP($A14,'Return Data'!$B$7:$R$2292,16,0)</f>
        <v>16.1464</v>
      </c>
      <c r="S14" s="67">
        <f t="shared" si="7"/>
        <v>12</v>
      </c>
    </row>
    <row r="15" spans="1:20" x14ac:dyDescent="0.3">
      <c r="A15" s="63" t="s">
        <v>963</v>
      </c>
      <c r="B15" s="64">
        <f>VLOOKUP($A15,'Return Data'!$B$7:$R$2292,3,0)</f>
        <v>44477</v>
      </c>
      <c r="C15" s="65">
        <f>VLOOKUP($A15,'Return Data'!$B$7:$R$2292,4,0)</f>
        <v>767.96370000000002</v>
      </c>
      <c r="D15" s="65">
        <f>VLOOKUP($A15,'Return Data'!$B$7:$R$2292,10,0)</f>
        <v>9.3369</v>
      </c>
      <c r="E15" s="66">
        <f t="shared" si="0"/>
        <v>28</v>
      </c>
      <c r="F15" s="65">
        <f>VLOOKUP($A15,'Return Data'!$B$7:$R$2292,11,0)</f>
        <v>19.4057</v>
      </c>
      <c r="G15" s="66">
        <f t="shared" si="1"/>
        <v>25</v>
      </c>
      <c r="H15" s="65">
        <f>VLOOKUP($A15,'Return Data'!$B$7:$R$2292,12,0)</f>
        <v>28.433499999999999</v>
      </c>
      <c r="I15" s="66">
        <f t="shared" si="2"/>
        <v>6</v>
      </c>
      <c r="J15" s="65">
        <f>VLOOKUP($A15,'Return Data'!$B$7:$R$2292,13,0)</f>
        <v>66.554400000000001</v>
      </c>
      <c r="K15" s="66">
        <f t="shared" si="3"/>
        <v>2</v>
      </c>
      <c r="L15" s="65">
        <f>VLOOKUP($A15,'Return Data'!$B$7:$R$2292,17,0)</f>
        <v>30.2346</v>
      </c>
      <c r="M15" s="66">
        <f t="shared" si="4"/>
        <v>5</v>
      </c>
      <c r="N15" s="65">
        <f>VLOOKUP($A15,'Return Data'!$B$7:$R$2292,14,0)</f>
        <v>19.649000000000001</v>
      </c>
      <c r="O15" s="66">
        <f t="shared" si="5"/>
        <v>22</v>
      </c>
      <c r="P15" s="65">
        <f>VLOOKUP($A15,'Return Data'!$B$7:$R$2292,15,0)</f>
        <v>13.8371</v>
      </c>
      <c r="Q15" s="66">
        <f t="shared" si="6"/>
        <v>22</v>
      </c>
      <c r="R15" s="65">
        <f>VLOOKUP($A15,'Return Data'!$B$7:$R$2292,16,0)</f>
        <v>14.2676</v>
      </c>
      <c r="S15" s="67">
        <f t="shared" si="7"/>
        <v>23</v>
      </c>
    </row>
    <row r="16" spans="1:20" x14ac:dyDescent="0.3">
      <c r="A16" s="63" t="s">
        <v>965</v>
      </c>
      <c r="B16" s="64">
        <f>VLOOKUP($A16,'Return Data'!$B$7:$R$2292,3,0)</f>
        <v>44477</v>
      </c>
      <c r="C16" s="65">
        <f>VLOOKUP($A16,'Return Data'!$B$7:$R$2292,4,0)</f>
        <v>744.40499999999997</v>
      </c>
      <c r="D16" s="65">
        <f>VLOOKUP($A16,'Return Data'!$B$7:$R$2292,10,0)</f>
        <v>12.997299999999999</v>
      </c>
      <c r="E16" s="66">
        <f t="shared" si="0"/>
        <v>17</v>
      </c>
      <c r="F16" s="65">
        <f>VLOOKUP($A16,'Return Data'!$B$7:$R$2292,11,0)</f>
        <v>22.117699999999999</v>
      </c>
      <c r="G16" s="66">
        <f t="shared" si="1"/>
        <v>12</v>
      </c>
      <c r="H16" s="65">
        <f>VLOOKUP($A16,'Return Data'!$B$7:$R$2292,12,0)</f>
        <v>28.514299999999999</v>
      </c>
      <c r="I16" s="66">
        <f t="shared" si="2"/>
        <v>5</v>
      </c>
      <c r="J16" s="65">
        <f>VLOOKUP($A16,'Return Data'!$B$7:$R$2292,13,0)</f>
        <v>62.203800000000001</v>
      </c>
      <c r="K16" s="66">
        <f t="shared" si="3"/>
        <v>3</v>
      </c>
      <c r="L16" s="65">
        <f>VLOOKUP($A16,'Return Data'!$B$7:$R$2292,17,0)</f>
        <v>24.206399999999999</v>
      </c>
      <c r="M16" s="66">
        <f t="shared" si="4"/>
        <v>25</v>
      </c>
      <c r="N16" s="65">
        <f>VLOOKUP($A16,'Return Data'!$B$7:$R$2292,14,0)</f>
        <v>17.893000000000001</v>
      </c>
      <c r="O16" s="66">
        <f t="shared" si="5"/>
        <v>25</v>
      </c>
      <c r="P16" s="65">
        <f>VLOOKUP($A16,'Return Data'!$B$7:$R$2292,15,0)</f>
        <v>14.209300000000001</v>
      </c>
      <c r="Q16" s="66">
        <f t="shared" si="6"/>
        <v>21</v>
      </c>
      <c r="R16" s="65">
        <f>VLOOKUP($A16,'Return Data'!$B$7:$R$2292,16,0)</f>
        <v>14.536099999999999</v>
      </c>
      <c r="S16" s="67">
        <f t="shared" si="7"/>
        <v>20</v>
      </c>
    </row>
    <row r="17" spans="1:19" x14ac:dyDescent="0.3">
      <c r="A17" s="63" t="s">
        <v>967</v>
      </c>
      <c r="B17" s="64">
        <f>VLOOKUP($A17,'Return Data'!$B$7:$R$2292,3,0)</f>
        <v>44477</v>
      </c>
      <c r="C17" s="65">
        <f>VLOOKUP($A17,'Return Data'!$B$7:$R$2292,4,0)</f>
        <v>348.08479999999997</v>
      </c>
      <c r="D17" s="65">
        <f>VLOOKUP($A17,'Return Data'!$B$7:$R$2292,10,0)</f>
        <v>12.1105</v>
      </c>
      <c r="E17" s="66">
        <f t="shared" si="0"/>
        <v>25</v>
      </c>
      <c r="F17" s="65">
        <f>VLOOKUP($A17,'Return Data'!$B$7:$R$2292,11,0)</f>
        <v>18.975200000000001</v>
      </c>
      <c r="G17" s="66">
        <f t="shared" si="1"/>
        <v>26</v>
      </c>
      <c r="H17" s="65">
        <f>VLOOKUP($A17,'Return Data'!$B$7:$R$2292,12,0)</f>
        <v>21.729900000000001</v>
      </c>
      <c r="I17" s="66">
        <f t="shared" si="2"/>
        <v>26</v>
      </c>
      <c r="J17" s="65">
        <f>VLOOKUP($A17,'Return Data'!$B$7:$R$2292,13,0)</f>
        <v>48.746499999999997</v>
      </c>
      <c r="K17" s="66">
        <f t="shared" si="3"/>
        <v>24</v>
      </c>
      <c r="L17" s="65">
        <f>VLOOKUP($A17,'Return Data'!$B$7:$R$2292,17,0)</f>
        <v>26.667999999999999</v>
      </c>
      <c r="M17" s="66">
        <f t="shared" si="4"/>
        <v>21</v>
      </c>
      <c r="N17" s="65">
        <f>VLOOKUP($A17,'Return Data'!$B$7:$R$2292,14,0)</f>
        <v>20.805599999999998</v>
      </c>
      <c r="O17" s="66">
        <f t="shared" si="5"/>
        <v>17</v>
      </c>
      <c r="P17" s="65">
        <f>VLOOKUP($A17,'Return Data'!$B$7:$R$2292,15,0)</f>
        <v>15.1873</v>
      </c>
      <c r="Q17" s="66">
        <f t="shared" si="6"/>
        <v>15</v>
      </c>
      <c r="R17" s="65">
        <f>VLOOKUP($A17,'Return Data'!$B$7:$R$2292,16,0)</f>
        <v>14.368499999999999</v>
      </c>
      <c r="S17" s="67">
        <f t="shared" si="7"/>
        <v>21</v>
      </c>
    </row>
    <row r="18" spans="1:19" x14ac:dyDescent="0.3">
      <c r="A18" s="63" t="s">
        <v>969</v>
      </c>
      <c r="B18" s="64">
        <f>VLOOKUP($A18,'Return Data'!$B$7:$R$2292,3,0)</f>
        <v>44477</v>
      </c>
      <c r="C18" s="65">
        <f>VLOOKUP($A18,'Return Data'!$B$7:$R$2292,4,0)</f>
        <v>70.53</v>
      </c>
      <c r="D18" s="65">
        <f>VLOOKUP($A18,'Return Data'!$B$7:$R$2292,10,0)</f>
        <v>13.5383</v>
      </c>
      <c r="E18" s="66">
        <f t="shared" si="0"/>
        <v>10</v>
      </c>
      <c r="F18" s="65">
        <f>VLOOKUP($A18,'Return Data'!$B$7:$R$2292,11,0)</f>
        <v>21.792400000000001</v>
      </c>
      <c r="G18" s="66">
        <f t="shared" si="1"/>
        <v>14</v>
      </c>
      <c r="H18" s="65">
        <f>VLOOKUP($A18,'Return Data'!$B$7:$R$2292,12,0)</f>
        <v>25.9239</v>
      </c>
      <c r="I18" s="66">
        <f t="shared" si="2"/>
        <v>13</v>
      </c>
      <c r="J18" s="65">
        <f>VLOOKUP($A18,'Return Data'!$B$7:$R$2292,13,0)</f>
        <v>55.936300000000003</v>
      </c>
      <c r="K18" s="66">
        <f t="shared" si="3"/>
        <v>9</v>
      </c>
      <c r="L18" s="65">
        <f>VLOOKUP($A18,'Return Data'!$B$7:$R$2292,17,0)</f>
        <v>27.278500000000001</v>
      </c>
      <c r="M18" s="66">
        <f t="shared" si="4"/>
        <v>15</v>
      </c>
      <c r="N18" s="65">
        <f>VLOOKUP($A18,'Return Data'!$B$7:$R$2292,14,0)</f>
        <v>20.380099999999999</v>
      </c>
      <c r="O18" s="66">
        <f t="shared" si="5"/>
        <v>21</v>
      </c>
      <c r="P18" s="65">
        <f>VLOOKUP($A18,'Return Data'!$B$7:$R$2292,15,0)</f>
        <v>16.147600000000001</v>
      </c>
      <c r="Q18" s="66">
        <f t="shared" si="6"/>
        <v>9</v>
      </c>
      <c r="R18" s="65">
        <f>VLOOKUP($A18,'Return Data'!$B$7:$R$2292,16,0)</f>
        <v>16.444299999999998</v>
      </c>
      <c r="S18" s="67">
        <f t="shared" si="7"/>
        <v>9</v>
      </c>
    </row>
    <row r="19" spans="1:19" x14ac:dyDescent="0.3">
      <c r="A19" s="63" t="s">
        <v>971</v>
      </c>
      <c r="B19" s="64">
        <f>VLOOKUP($A19,'Return Data'!$B$7:$R$2292,3,0)</f>
        <v>44477</v>
      </c>
      <c r="C19" s="65">
        <f>VLOOKUP($A19,'Return Data'!$B$7:$R$2292,4,0)</f>
        <v>44.65</v>
      </c>
      <c r="D19" s="65">
        <f>VLOOKUP($A19,'Return Data'!$B$7:$R$2292,10,0)</f>
        <v>15.077299999999999</v>
      </c>
      <c r="E19" s="66">
        <f t="shared" si="0"/>
        <v>3</v>
      </c>
      <c r="F19" s="65">
        <f>VLOOKUP($A19,'Return Data'!$B$7:$R$2292,11,0)</f>
        <v>26.7746</v>
      </c>
      <c r="G19" s="66">
        <f t="shared" si="1"/>
        <v>2</v>
      </c>
      <c r="H19" s="65">
        <f>VLOOKUP($A19,'Return Data'!$B$7:$R$2292,12,0)</f>
        <v>32.374699999999997</v>
      </c>
      <c r="I19" s="66">
        <f t="shared" si="2"/>
        <v>2</v>
      </c>
      <c r="J19" s="65">
        <f>VLOOKUP($A19,'Return Data'!$B$7:$R$2292,13,0)</f>
        <v>59.464300000000001</v>
      </c>
      <c r="K19" s="66">
        <f t="shared" si="3"/>
        <v>4</v>
      </c>
      <c r="L19" s="65">
        <f>VLOOKUP($A19,'Return Data'!$B$7:$R$2292,17,0)</f>
        <v>31.226400000000002</v>
      </c>
      <c r="M19" s="66">
        <f t="shared" si="4"/>
        <v>3</v>
      </c>
      <c r="N19" s="65">
        <f>VLOOKUP($A19,'Return Data'!$B$7:$R$2292,14,0)</f>
        <v>25.5641</v>
      </c>
      <c r="O19" s="66">
        <f t="shared" si="5"/>
        <v>2</v>
      </c>
      <c r="P19" s="65">
        <f>VLOOKUP($A19,'Return Data'!$B$7:$R$2292,15,0)</f>
        <v>15.548400000000001</v>
      </c>
      <c r="Q19" s="66">
        <f t="shared" si="6"/>
        <v>12</v>
      </c>
      <c r="R19" s="65">
        <f>VLOOKUP($A19,'Return Data'!$B$7:$R$2292,16,0)</f>
        <v>16.004200000000001</v>
      </c>
      <c r="S19" s="67">
        <f t="shared" si="7"/>
        <v>14</v>
      </c>
    </row>
    <row r="20" spans="1:19" x14ac:dyDescent="0.3">
      <c r="A20" s="63" t="s">
        <v>972</v>
      </c>
      <c r="B20" s="64">
        <f>VLOOKUP($A20,'Return Data'!$B$7:$R$2292,3,0)</f>
        <v>44477</v>
      </c>
      <c r="C20" s="65">
        <f>VLOOKUP($A20,'Return Data'!$B$7:$R$2292,4,0)</f>
        <v>55.6</v>
      </c>
      <c r="D20" s="65">
        <f>VLOOKUP($A20,'Return Data'!$B$7:$R$2292,10,0)</f>
        <v>14.309200000000001</v>
      </c>
      <c r="E20" s="66">
        <f t="shared" si="0"/>
        <v>6</v>
      </c>
      <c r="F20" s="65">
        <f>VLOOKUP($A20,'Return Data'!$B$7:$R$2292,11,0)</f>
        <v>21.583200000000001</v>
      </c>
      <c r="G20" s="66">
        <f t="shared" si="1"/>
        <v>15</v>
      </c>
      <c r="H20" s="65">
        <f>VLOOKUP($A20,'Return Data'!$B$7:$R$2292,12,0)</f>
        <v>24.663699999999999</v>
      </c>
      <c r="I20" s="66">
        <f t="shared" si="2"/>
        <v>19</v>
      </c>
      <c r="J20" s="65">
        <f>VLOOKUP($A20,'Return Data'!$B$7:$R$2292,13,0)</f>
        <v>45.931800000000003</v>
      </c>
      <c r="K20" s="66">
        <f t="shared" si="3"/>
        <v>26</v>
      </c>
      <c r="L20" s="65">
        <f>VLOOKUP($A20,'Return Data'!$B$7:$R$2292,17,0)</f>
        <v>28.282800000000002</v>
      </c>
      <c r="M20" s="66">
        <f t="shared" si="4"/>
        <v>10</v>
      </c>
      <c r="N20" s="65">
        <f>VLOOKUP($A20,'Return Data'!$B$7:$R$2292,14,0)</f>
        <v>20.754799999999999</v>
      </c>
      <c r="O20" s="66">
        <f t="shared" si="5"/>
        <v>18</v>
      </c>
      <c r="P20" s="65">
        <f>VLOOKUP($A20,'Return Data'!$B$7:$R$2292,15,0)</f>
        <v>15.8005</v>
      </c>
      <c r="Q20" s="66">
        <f t="shared" si="6"/>
        <v>10</v>
      </c>
      <c r="R20" s="65">
        <f>VLOOKUP($A20,'Return Data'!$B$7:$R$2292,16,0)</f>
        <v>14.305999999999999</v>
      </c>
      <c r="S20" s="67">
        <f t="shared" si="7"/>
        <v>22</v>
      </c>
    </row>
    <row r="21" spans="1:19" x14ac:dyDescent="0.3">
      <c r="A21" s="63" t="s">
        <v>975</v>
      </c>
      <c r="B21" s="64">
        <f>VLOOKUP($A21,'Return Data'!$B$7:$R$2292,3,0)</f>
        <v>44477</v>
      </c>
      <c r="C21" s="65">
        <f>VLOOKUP($A21,'Return Data'!$B$7:$R$2292,4,0)</f>
        <v>33.729999999999997</v>
      </c>
      <c r="D21" s="65">
        <f>VLOOKUP($A21,'Return Data'!$B$7:$R$2292,10,0)</f>
        <v>12.9605</v>
      </c>
      <c r="E21" s="66">
        <f t="shared" si="0"/>
        <v>18</v>
      </c>
      <c r="F21" s="65">
        <f>VLOOKUP($A21,'Return Data'!$B$7:$R$2292,11,0)</f>
        <v>18.6006</v>
      </c>
      <c r="G21" s="66">
        <f t="shared" si="1"/>
        <v>27</v>
      </c>
      <c r="H21" s="65">
        <f>VLOOKUP($A21,'Return Data'!$B$7:$R$2292,12,0)</f>
        <v>19.992899999999999</v>
      </c>
      <c r="I21" s="66">
        <f t="shared" si="2"/>
        <v>28</v>
      </c>
      <c r="J21" s="65">
        <f>VLOOKUP($A21,'Return Data'!$B$7:$R$2292,13,0)</f>
        <v>43.776600000000002</v>
      </c>
      <c r="K21" s="66">
        <f t="shared" si="3"/>
        <v>27</v>
      </c>
      <c r="L21" s="65">
        <f>VLOOKUP($A21,'Return Data'!$B$7:$R$2292,17,0)</f>
        <v>21.565000000000001</v>
      </c>
      <c r="M21" s="66">
        <f t="shared" si="4"/>
        <v>28</v>
      </c>
      <c r="N21" s="65">
        <f>VLOOKUP($A21,'Return Data'!$B$7:$R$2292,14,0)</f>
        <v>17.808800000000002</v>
      </c>
      <c r="O21" s="66">
        <f t="shared" si="5"/>
        <v>26</v>
      </c>
      <c r="P21" s="65">
        <f>VLOOKUP($A21,'Return Data'!$B$7:$R$2292,15,0)</f>
        <v>13.761799999999999</v>
      </c>
      <c r="Q21" s="66">
        <f t="shared" si="6"/>
        <v>23</v>
      </c>
      <c r="R21" s="65">
        <f>VLOOKUP($A21,'Return Data'!$B$7:$R$2292,16,0)</f>
        <v>13.970800000000001</v>
      </c>
      <c r="S21" s="67">
        <f t="shared" si="7"/>
        <v>24</v>
      </c>
    </row>
    <row r="22" spans="1:19" x14ac:dyDescent="0.3">
      <c r="A22" s="63" t="s">
        <v>977</v>
      </c>
      <c r="B22" s="64">
        <f>VLOOKUP($A22,'Return Data'!$B$7:$R$2292,3,0)</f>
        <v>44477</v>
      </c>
      <c r="C22" s="65">
        <f>VLOOKUP($A22,'Return Data'!$B$7:$R$2292,4,0)</f>
        <v>51.48</v>
      </c>
      <c r="D22" s="65">
        <f>VLOOKUP($A22,'Return Data'!$B$7:$R$2292,10,0)</f>
        <v>15.5296</v>
      </c>
      <c r="E22" s="66">
        <f t="shared" si="0"/>
        <v>2</v>
      </c>
      <c r="F22" s="65">
        <f>VLOOKUP($A22,'Return Data'!$B$7:$R$2292,11,0)</f>
        <v>27.678599999999999</v>
      </c>
      <c r="G22" s="66">
        <f t="shared" si="1"/>
        <v>1</v>
      </c>
      <c r="H22" s="65">
        <f>VLOOKUP($A22,'Return Data'!$B$7:$R$2292,12,0)</f>
        <v>30.825900000000001</v>
      </c>
      <c r="I22" s="66">
        <f t="shared" si="2"/>
        <v>4</v>
      </c>
      <c r="J22" s="65">
        <f>VLOOKUP($A22,'Return Data'!$B$7:$R$2292,13,0)</f>
        <v>52.8504</v>
      </c>
      <c r="K22" s="66">
        <f t="shared" si="3"/>
        <v>16</v>
      </c>
      <c r="L22" s="65">
        <f>VLOOKUP($A22,'Return Data'!$B$7:$R$2292,17,0)</f>
        <v>29.486899999999999</v>
      </c>
      <c r="M22" s="66">
        <f t="shared" si="4"/>
        <v>7</v>
      </c>
      <c r="N22" s="65">
        <f>VLOOKUP($A22,'Return Data'!$B$7:$R$2292,14,0)</f>
        <v>22.7181</v>
      </c>
      <c r="O22" s="66">
        <f t="shared" si="5"/>
        <v>8</v>
      </c>
      <c r="P22" s="65">
        <f>VLOOKUP($A22,'Return Data'!$B$7:$R$2292,15,0)</f>
        <v>16.334399999999999</v>
      </c>
      <c r="Q22" s="66">
        <f t="shared" si="6"/>
        <v>8</v>
      </c>
      <c r="R22" s="65">
        <f>VLOOKUP($A22,'Return Data'!$B$7:$R$2292,16,0)</f>
        <v>16.965</v>
      </c>
      <c r="S22" s="67">
        <f t="shared" si="7"/>
        <v>5</v>
      </c>
    </row>
    <row r="23" spans="1:19" x14ac:dyDescent="0.3">
      <c r="A23" s="63" t="s">
        <v>979</v>
      </c>
      <c r="B23" s="64">
        <f>VLOOKUP($A23,'Return Data'!$B$7:$R$2292,3,0)</f>
        <v>44477</v>
      </c>
      <c r="C23" s="65">
        <f>VLOOKUP($A23,'Return Data'!$B$7:$R$2292,4,0)</f>
        <v>109.2139</v>
      </c>
      <c r="D23" s="65">
        <f>VLOOKUP($A23,'Return Data'!$B$7:$R$2292,10,0)</f>
        <v>12.6335</v>
      </c>
      <c r="E23" s="66">
        <f t="shared" si="0"/>
        <v>22</v>
      </c>
      <c r="F23" s="65">
        <f>VLOOKUP($A23,'Return Data'!$B$7:$R$2292,11,0)</f>
        <v>19.633900000000001</v>
      </c>
      <c r="G23" s="66">
        <f t="shared" si="1"/>
        <v>24</v>
      </c>
      <c r="H23" s="65">
        <f>VLOOKUP($A23,'Return Data'!$B$7:$R$2292,12,0)</f>
        <v>22.2897</v>
      </c>
      <c r="I23" s="66">
        <f t="shared" si="2"/>
        <v>25</v>
      </c>
      <c r="J23" s="65">
        <f>VLOOKUP($A23,'Return Data'!$B$7:$R$2292,13,0)</f>
        <v>39.619700000000002</v>
      </c>
      <c r="K23" s="66">
        <f t="shared" si="3"/>
        <v>29</v>
      </c>
      <c r="L23" s="65">
        <f>VLOOKUP($A23,'Return Data'!$B$7:$R$2292,17,0)</f>
        <v>24.1844</v>
      </c>
      <c r="M23" s="66">
        <f t="shared" si="4"/>
        <v>26</v>
      </c>
      <c r="N23" s="65">
        <f>VLOOKUP($A23,'Return Data'!$B$7:$R$2292,14,0)</f>
        <v>17.168900000000001</v>
      </c>
      <c r="O23" s="66">
        <f t="shared" si="5"/>
        <v>27</v>
      </c>
      <c r="P23" s="65">
        <f>VLOOKUP($A23,'Return Data'!$B$7:$R$2292,15,0)</f>
        <v>13.3574</v>
      </c>
      <c r="Q23" s="66">
        <f t="shared" si="6"/>
        <v>25</v>
      </c>
      <c r="R23" s="65">
        <f>VLOOKUP($A23,'Return Data'!$B$7:$R$2292,16,0)</f>
        <v>13.416600000000001</v>
      </c>
      <c r="S23" s="67">
        <f t="shared" si="7"/>
        <v>27</v>
      </c>
    </row>
    <row r="24" spans="1:19" x14ac:dyDescent="0.3">
      <c r="A24" s="63" t="s">
        <v>1910</v>
      </c>
      <c r="B24" s="64">
        <f>VLOOKUP($A24,'Return Data'!$B$7:$R$2292,3,0)</f>
        <v>44477</v>
      </c>
      <c r="C24" s="65">
        <f>VLOOKUP($A24,'Return Data'!$B$7:$R$2292,4,0)</f>
        <v>424.38799999999998</v>
      </c>
      <c r="D24" s="65">
        <f>VLOOKUP($A24,'Return Data'!$B$7:$R$2292,10,0)</f>
        <v>13.1976</v>
      </c>
      <c r="E24" s="66">
        <f t="shared" si="0"/>
        <v>13</v>
      </c>
      <c r="F24" s="65">
        <f>VLOOKUP($A24,'Return Data'!$B$7:$R$2292,11,0)</f>
        <v>22.477799999999998</v>
      </c>
      <c r="G24" s="66">
        <f t="shared" si="1"/>
        <v>9</v>
      </c>
      <c r="H24" s="65">
        <f>VLOOKUP($A24,'Return Data'!$B$7:$R$2292,12,0)</f>
        <v>28.404800000000002</v>
      </c>
      <c r="I24" s="66">
        <f t="shared" si="2"/>
        <v>7</v>
      </c>
      <c r="J24" s="65">
        <f>VLOOKUP($A24,'Return Data'!$B$7:$R$2292,13,0)</f>
        <v>54.768599999999999</v>
      </c>
      <c r="K24" s="66">
        <f t="shared" si="3"/>
        <v>12</v>
      </c>
      <c r="L24" s="65">
        <f>VLOOKUP($A24,'Return Data'!$B$7:$R$2292,17,0)</f>
        <v>31.269400000000001</v>
      </c>
      <c r="M24" s="66">
        <f t="shared" si="4"/>
        <v>2</v>
      </c>
      <c r="N24" s="65">
        <f>VLOOKUP($A24,'Return Data'!$B$7:$R$2292,14,0)</f>
        <v>24.326899999999998</v>
      </c>
      <c r="O24" s="66">
        <f t="shared" si="5"/>
        <v>4</v>
      </c>
      <c r="P24" s="65">
        <f>VLOOKUP($A24,'Return Data'!$B$7:$R$2292,15,0)</f>
        <v>16.675999999999998</v>
      </c>
      <c r="Q24" s="66">
        <f t="shared" si="6"/>
        <v>4</v>
      </c>
      <c r="R24" s="65">
        <f>VLOOKUP($A24,'Return Data'!$B$7:$R$2292,16,0)</f>
        <v>16.505700000000001</v>
      </c>
      <c r="S24" s="67">
        <f t="shared" si="7"/>
        <v>8</v>
      </c>
    </row>
    <row r="25" spans="1:19" x14ac:dyDescent="0.3">
      <c r="A25" s="63" t="s">
        <v>980</v>
      </c>
      <c r="B25" s="64">
        <f>VLOOKUP($A25,'Return Data'!$B$7:$R$2292,3,0)</f>
        <v>44477</v>
      </c>
      <c r="C25" s="65">
        <f>VLOOKUP($A25,'Return Data'!$B$7:$R$2292,4,0)</f>
        <v>44.731999999999999</v>
      </c>
      <c r="D25" s="65">
        <f>VLOOKUP($A25,'Return Data'!$B$7:$R$2292,10,0)</f>
        <v>12.760300000000001</v>
      </c>
      <c r="E25" s="66">
        <f t="shared" si="0"/>
        <v>20</v>
      </c>
      <c r="F25" s="65">
        <f>VLOOKUP($A25,'Return Data'!$B$7:$R$2292,11,0)</f>
        <v>20.5032</v>
      </c>
      <c r="G25" s="66">
        <f t="shared" si="1"/>
        <v>20</v>
      </c>
      <c r="H25" s="65">
        <f>VLOOKUP($A25,'Return Data'!$B$7:$R$2292,12,0)</f>
        <v>25.005600000000001</v>
      </c>
      <c r="I25" s="66">
        <f t="shared" si="2"/>
        <v>17</v>
      </c>
      <c r="J25" s="65">
        <f>VLOOKUP($A25,'Return Data'!$B$7:$R$2292,13,0)</f>
        <v>49.906199999999998</v>
      </c>
      <c r="K25" s="66">
        <f t="shared" si="3"/>
        <v>21</v>
      </c>
      <c r="L25" s="65">
        <f>VLOOKUP($A25,'Return Data'!$B$7:$R$2292,17,0)</f>
        <v>25.980399999999999</v>
      </c>
      <c r="M25" s="66">
        <f t="shared" si="4"/>
        <v>24</v>
      </c>
      <c r="N25" s="65">
        <f>VLOOKUP($A25,'Return Data'!$B$7:$R$2292,14,0)</f>
        <v>21.047699999999999</v>
      </c>
      <c r="O25" s="66">
        <f t="shared" si="5"/>
        <v>16</v>
      </c>
      <c r="P25" s="65">
        <f>VLOOKUP($A25,'Return Data'!$B$7:$R$2292,15,0)</f>
        <v>14.360200000000001</v>
      </c>
      <c r="Q25" s="66">
        <f t="shared" si="6"/>
        <v>20</v>
      </c>
      <c r="R25" s="65">
        <f>VLOOKUP($A25,'Return Data'!$B$7:$R$2292,16,0)</f>
        <v>15.154</v>
      </c>
      <c r="S25" s="67">
        <f t="shared" si="7"/>
        <v>16</v>
      </c>
    </row>
    <row r="26" spans="1:19" x14ac:dyDescent="0.3">
      <c r="A26" s="63" t="s">
        <v>983</v>
      </c>
      <c r="B26" s="64">
        <f>VLOOKUP($A26,'Return Data'!$B$7:$R$2292,3,0)</f>
        <v>44477</v>
      </c>
      <c r="C26" s="65">
        <f>VLOOKUP($A26,'Return Data'!$B$7:$R$2292,4,0)</f>
        <v>45.690300000000001</v>
      </c>
      <c r="D26" s="65">
        <f>VLOOKUP($A26,'Return Data'!$B$7:$R$2292,10,0)</f>
        <v>14.6813</v>
      </c>
      <c r="E26" s="66">
        <f t="shared" si="0"/>
        <v>5</v>
      </c>
      <c r="F26" s="65">
        <f>VLOOKUP($A26,'Return Data'!$B$7:$R$2292,11,0)</f>
        <v>23.668099999999999</v>
      </c>
      <c r="G26" s="66">
        <f t="shared" si="1"/>
        <v>5</v>
      </c>
      <c r="H26" s="65">
        <f>VLOOKUP($A26,'Return Data'!$B$7:$R$2292,12,0)</f>
        <v>24.765000000000001</v>
      </c>
      <c r="I26" s="66">
        <f t="shared" si="2"/>
        <v>18</v>
      </c>
      <c r="J26" s="65">
        <f>VLOOKUP($A26,'Return Data'!$B$7:$R$2292,13,0)</f>
        <v>53.628900000000002</v>
      </c>
      <c r="K26" s="66">
        <f t="shared" si="3"/>
        <v>15</v>
      </c>
      <c r="L26" s="65">
        <f>VLOOKUP($A26,'Return Data'!$B$7:$R$2292,17,0)</f>
        <v>26.1267</v>
      </c>
      <c r="M26" s="66">
        <f t="shared" si="4"/>
        <v>23</v>
      </c>
      <c r="N26" s="65">
        <f>VLOOKUP($A26,'Return Data'!$B$7:$R$2292,14,0)</f>
        <v>23.025200000000002</v>
      </c>
      <c r="O26" s="66">
        <f t="shared" si="5"/>
        <v>6</v>
      </c>
      <c r="P26" s="65">
        <f>VLOOKUP($A26,'Return Data'!$B$7:$R$2292,15,0)</f>
        <v>15.199199999999999</v>
      </c>
      <c r="Q26" s="66">
        <f t="shared" si="6"/>
        <v>14</v>
      </c>
      <c r="R26" s="65">
        <f>VLOOKUP($A26,'Return Data'!$B$7:$R$2292,16,0)</f>
        <v>14.988899999999999</v>
      </c>
      <c r="S26" s="67">
        <f t="shared" si="7"/>
        <v>18</v>
      </c>
    </row>
    <row r="27" spans="1:19" x14ac:dyDescent="0.3">
      <c r="A27" s="63" t="s">
        <v>984</v>
      </c>
      <c r="B27" s="64">
        <f>VLOOKUP($A27,'Return Data'!$B$7:$R$2292,3,0)</f>
        <v>44477</v>
      </c>
      <c r="C27" s="65">
        <f>VLOOKUP($A27,'Return Data'!$B$7:$R$2292,4,0)</f>
        <v>16.665900000000001</v>
      </c>
      <c r="D27" s="65">
        <f>VLOOKUP($A27,'Return Data'!$B$7:$R$2292,10,0)</f>
        <v>12.245699999999999</v>
      </c>
      <c r="E27" s="66">
        <f t="shared" si="0"/>
        <v>23</v>
      </c>
      <c r="F27" s="65">
        <f>VLOOKUP($A27,'Return Data'!$B$7:$R$2292,11,0)</f>
        <v>21.078900000000001</v>
      </c>
      <c r="G27" s="66">
        <f t="shared" si="1"/>
        <v>17</v>
      </c>
      <c r="H27" s="65">
        <f>VLOOKUP($A27,'Return Data'!$B$7:$R$2292,12,0)</f>
        <v>28.2683</v>
      </c>
      <c r="I27" s="66">
        <f t="shared" si="2"/>
        <v>9</v>
      </c>
      <c r="J27" s="65">
        <f>VLOOKUP($A27,'Return Data'!$B$7:$R$2292,13,0)</f>
        <v>58.722900000000003</v>
      </c>
      <c r="K27" s="66">
        <f t="shared" si="3"/>
        <v>6</v>
      </c>
      <c r="L27" s="65">
        <f>VLOOKUP($A27,'Return Data'!$B$7:$R$2292,17,0)</f>
        <v>28.128399999999999</v>
      </c>
      <c r="M27" s="66">
        <f t="shared" si="4"/>
        <v>12</v>
      </c>
      <c r="N27" s="65"/>
      <c r="O27" s="66"/>
      <c r="P27" s="65"/>
      <c r="Q27" s="66"/>
      <c r="R27" s="65">
        <f>VLOOKUP($A27,'Return Data'!$B$7:$R$2292,16,0)</f>
        <v>21.988600000000002</v>
      </c>
      <c r="S27" s="67">
        <f t="shared" si="7"/>
        <v>1</v>
      </c>
    </row>
    <row r="28" spans="1:19" x14ac:dyDescent="0.3">
      <c r="A28" s="63" t="s">
        <v>986</v>
      </c>
      <c r="B28" s="64">
        <f>VLOOKUP($A28,'Return Data'!$B$7:$R$2292,3,0)</f>
        <v>44477</v>
      </c>
      <c r="C28" s="65">
        <f>VLOOKUP($A28,'Return Data'!$B$7:$R$2292,4,0)</f>
        <v>87.962999999999994</v>
      </c>
      <c r="D28" s="65">
        <f>VLOOKUP($A28,'Return Data'!$B$7:$R$2292,10,0)</f>
        <v>13.379200000000001</v>
      </c>
      <c r="E28" s="66">
        <f t="shared" si="0"/>
        <v>12</v>
      </c>
      <c r="F28" s="65">
        <f>VLOOKUP($A28,'Return Data'!$B$7:$R$2292,11,0)</f>
        <v>23.1371</v>
      </c>
      <c r="G28" s="66">
        <f t="shared" si="1"/>
        <v>6</v>
      </c>
      <c r="H28" s="65">
        <f>VLOOKUP($A28,'Return Data'!$B$7:$R$2292,12,0)</f>
        <v>28.270800000000001</v>
      </c>
      <c r="I28" s="66">
        <f t="shared" si="2"/>
        <v>8</v>
      </c>
      <c r="J28" s="65">
        <f>VLOOKUP($A28,'Return Data'!$B$7:$R$2292,13,0)</f>
        <v>53.8003</v>
      </c>
      <c r="K28" s="66">
        <f t="shared" si="3"/>
        <v>14</v>
      </c>
      <c r="L28" s="65">
        <f>VLOOKUP($A28,'Return Data'!$B$7:$R$2292,17,0)</f>
        <v>29.605599999999999</v>
      </c>
      <c r="M28" s="66">
        <f t="shared" si="4"/>
        <v>6</v>
      </c>
      <c r="N28" s="65">
        <f>VLOOKUP($A28,'Return Data'!$B$7:$R$2292,14,0)</f>
        <v>22.9819</v>
      </c>
      <c r="O28" s="66">
        <f t="shared" ref="O28:O36" si="8">RANK(N28,N$8:N$36,0)</f>
        <v>7</v>
      </c>
      <c r="P28" s="65">
        <f>VLOOKUP($A28,'Return Data'!$B$7:$R$2292,15,0)</f>
        <v>17.8872</v>
      </c>
      <c r="Q28" s="66">
        <f t="shared" ref="Q28:Q36" si="9">RANK(P28,P$8:P$36,0)</f>
        <v>3</v>
      </c>
      <c r="R28" s="65">
        <f>VLOOKUP($A28,'Return Data'!$B$7:$R$2292,16,0)</f>
        <v>19.221900000000002</v>
      </c>
      <c r="S28" s="67">
        <f t="shared" si="7"/>
        <v>2</v>
      </c>
    </row>
    <row r="29" spans="1:19" x14ac:dyDescent="0.3">
      <c r="A29" s="63" t="s">
        <v>2020</v>
      </c>
      <c r="B29" s="64">
        <f>VLOOKUP($A29,'Return Data'!$B$7:$R$2292,3,0)</f>
        <v>44477</v>
      </c>
      <c r="C29" s="65">
        <f>VLOOKUP($A29,'Return Data'!$B$7:$R$2292,4,0)</f>
        <v>39.671399999999998</v>
      </c>
      <c r="D29" s="65">
        <f>VLOOKUP($A29,'Return Data'!$B$7:$R$2292,10,0)</f>
        <v>12.651</v>
      </c>
      <c r="E29" s="66">
        <f t="shared" si="0"/>
        <v>21</v>
      </c>
      <c r="F29" s="65">
        <f>VLOOKUP($A29,'Return Data'!$B$7:$R$2292,11,0)</f>
        <v>22.192599999999999</v>
      </c>
      <c r="G29" s="66">
        <f t="shared" si="1"/>
        <v>10</v>
      </c>
      <c r="H29" s="65">
        <f>VLOOKUP($A29,'Return Data'!$B$7:$R$2292,12,0)</f>
        <v>25.3231</v>
      </c>
      <c r="I29" s="66">
        <f t="shared" si="2"/>
        <v>14</v>
      </c>
      <c r="J29" s="65">
        <f>VLOOKUP($A29,'Return Data'!$B$7:$R$2292,13,0)</f>
        <v>54.6999</v>
      </c>
      <c r="K29" s="66">
        <f t="shared" si="3"/>
        <v>13</v>
      </c>
      <c r="L29" s="65">
        <f>VLOOKUP($A29,'Return Data'!$B$7:$R$2292,17,0)</f>
        <v>27.262799999999999</v>
      </c>
      <c r="M29" s="66">
        <f t="shared" si="4"/>
        <v>16</v>
      </c>
      <c r="N29" s="65">
        <f>VLOOKUP($A29,'Return Data'!$B$7:$R$2292,14,0)</f>
        <v>21.729199999999999</v>
      </c>
      <c r="O29" s="66">
        <f t="shared" si="8"/>
        <v>12</v>
      </c>
      <c r="P29" s="65">
        <f>VLOOKUP($A29,'Return Data'!$B$7:$R$2292,15,0)</f>
        <v>14.860200000000001</v>
      </c>
      <c r="Q29" s="66">
        <f t="shared" si="9"/>
        <v>16</v>
      </c>
      <c r="R29" s="65">
        <f>VLOOKUP($A29,'Return Data'!$B$7:$R$2292,16,0)</f>
        <v>14.774900000000001</v>
      </c>
      <c r="S29" s="67">
        <f t="shared" si="7"/>
        <v>19</v>
      </c>
    </row>
    <row r="30" spans="1:19" x14ac:dyDescent="0.3">
      <c r="A30" s="63" t="s">
        <v>989</v>
      </c>
      <c r="B30" s="64">
        <f>VLOOKUP($A30,'Return Data'!$B$7:$R$2292,3,0)</f>
        <v>44477</v>
      </c>
      <c r="C30" s="65">
        <f>VLOOKUP($A30,'Return Data'!$B$7:$R$2292,4,0)</f>
        <v>55.331299999999999</v>
      </c>
      <c r="D30" s="65">
        <f>VLOOKUP($A30,'Return Data'!$B$7:$R$2292,10,0)</f>
        <v>15.648899999999999</v>
      </c>
      <c r="E30" s="66">
        <f t="shared" si="0"/>
        <v>1</v>
      </c>
      <c r="F30" s="65">
        <f>VLOOKUP($A30,'Return Data'!$B$7:$R$2292,11,0)</f>
        <v>25.739799999999999</v>
      </c>
      <c r="G30" s="66">
        <f t="shared" si="1"/>
        <v>3</v>
      </c>
      <c r="H30" s="65">
        <f>VLOOKUP($A30,'Return Data'!$B$7:$R$2292,12,0)</f>
        <v>32.8521</v>
      </c>
      <c r="I30" s="66">
        <f t="shared" si="2"/>
        <v>1</v>
      </c>
      <c r="J30" s="65">
        <f>VLOOKUP($A30,'Return Data'!$B$7:$R$2292,13,0)</f>
        <v>69.129199999999997</v>
      </c>
      <c r="K30" s="66">
        <f t="shared" si="3"/>
        <v>1</v>
      </c>
      <c r="L30" s="65">
        <f>VLOOKUP($A30,'Return Data'!$B$7:$R$2292,17,0)</f>
        <v>26.700700000000001</v>
      </c>
      <c r="M30" s="66">
        <f t="shared" si="4"/>
        <v>20</v>
      </c>
      <c r="N30" s="65">
        <f>VLOOKUP($A30,'Return Data'!$B$7:$R$2292,14,0)</f>
        <v>19.5457</v>
      </c>
      <c r="O30" s="66">
        <f t="shared" si="8"/>
        <v>23</v>
      </c>
      <c r="P30" s="65">
        <f>VLOOKUP($A30,'Return Data'!$B$7:$R$2292,15,0)</f>
        <v>15.648400000000001</v>
      </c>
      <c r="Q30" s="66">
        <f t="shared" si="9"/>
        <v>11</v>
      </c>
      <c r="R30" s="65">
        <f>VLOOKUP($A30,'Return Data'!$B$7:$R$2292,16,0)</f>
        <v>16.4178</v>
      </c>
      <c r="S30" s="67">
        <f t="shared" si="7"/>
        <v>10</v>
      </c>
    </row>
    <row r="31" spans="1:19" x14ac:dyDescent="0.3">
      <c r="A31" s="63" t="s">
        <v>991</v>
      </c>
      <c r="B31" s="64">
        <f>VLOOKUP($A31,'Return Data'!$B$7:$R$2292,3,0)</f>
        <v>44477</v>
      </c>
      <c r="C31" s="65">
        <f>VLOOKUP($A31,'Return Data'!$B$7:$R$2292,4,0)</f>
        <v>288.48</v>
      </c>
      <c r="D31" s="65">
        <f>VLOOKUP($A31,'Return Data'!$B$7:$R$2292,10,0)</f>
        <v>10.8813</v>
      </c>
      <c r="E31" s="66">
        <f t="shared" si="0"/>
        <v>26</v>
      </c>
      <c r="F31" s="65">
        <f>VLOOKUP($A31,'Return Data'!$B$7:$R$2292,11,0)</f>
        <v>20.2</v>
      </c>
      <c r="G31" s="66">
        <f t="shared" si="1"/>
        <v>22</v>
      </c>
      <c r="H31" s="65">
        <f>VLOOKUP($A31,'Return Data'!$B$7:$R$2292,12,0)</f>
        <v>24.2163</v>
      </c>
      <c r="I31" s="66">
        <f t="shared" si="2"/>
        <v>21</v>
      </c>
      <c r="J31" s="65">
        <f>VLOOKUP($A31,'Return Data'!$B$7:$R$2292,13,0)</f>
        <v>50.054600000000001</v>
      </c>
      <c r="K31" s="66">
        <f t="shared" si="3"/>
        <v>20</v>
      </c>
      <c r="L31" s="65">
        <f>VLOOKUP($A31,'Return Data'!$B$7:$R$2292,17,0)</f>
        <v>26.905799999999999</v>
      </c>
      <c r="M31" s="66">
        <f t="shared" si="4"/>
        <v>17</v>
      </c>
      <c r="N31" s="65">
        <f>VLOOKUP($A31,'Return Data'!$B$7:$R$2292,14,0)</f>
        <v>20.612400000000001</v>
      </c>
      <c r="O31" s="66">
        <f t="shared" si="8"/>
        <v>19</v>
      </c>
      <c r="P31" s="65">
        <f>VLOOKUP($A31,'Return Data'!$B$7:$R$2292,15,0)</f>
        <v>15.2949</v>
      </c>
      <c r="Q31" s="66">
        <f t="shared" si="9"/>
        <v>13</v>
      </c>
      <c r="R31" s="65">
        <f>VLOOKUP($A31,'Return Data'!$B$7:$R$2292,16,0)</f>
        <v>16.098199999999999</v>
      </c>
      <c r="S31" s="67">
        <f t="shared" si="7"/>
        <v>13</v>
      </c>
    </row>
    <row r="32" spans="1:19" x14ac:dyDescent="0.3">
      <c r="A32" s="63" t="s">
        <v>992</v>
      </c>
      <c r="B32" s="64">
        <f>VLOOKUP($A32,'Return Data'!$B$7:$R$2292,3,0)</f>
        <v>44477</v>
      </c>
      <c r="C32" s="65">
        <f>VLOOKUP($A32,'Return Data'!$B$7:$R$2292,4,0)</f>
        <v>67.2667</v>
      </c>
      <c r="D32" s="65">
        <f>VLOOKUP($A32,'Return Data'!$B$7:$R$2292,10,0)</f>
        <v>13.007300000000001</v>
      </c>
      <c r="E32" s="66">
        <f t="shared" si="0"/>
        <v>16</v>
      </c>
      <c r="F32" s="65">
        <f>VLOOKUP($A32,'Return Data'!$B$7:$R$2292,11,0)</f>
        <v>19.6599</v>
      </c>
      <c r="G32" s="66">
        <f t="shared" si="1"/>
        <v>23</v>
      </c>
      <c r="H32" s="65">
        <f>VLOOKUP($A32,'Return Data'!$B$7:$R$2292,12,0)</f>
        <v>25.216799999999999</v>
      </c>
      <c r="I32" s="66">
        <f t="shared" si="2"/>
        <v>16</v>
      </c>
      <c r="J32" s="65">
        <f>VLOOKUP($A32,'Return Data'!$B$7:$R$2292,13,0)</f>
        <v>57.634399999999999</v>
      </c>
      <c r="K32" s="66">
        <f t="shared" si="3"/>
        <v>7</v>
      </c>
      <c r="L32" s="65">
        <f>VLOOKUP($A32,'Return Data'!$B$7:$R$2292,17,0)</f>
        <v>27.852699999999999</v>
      </c>
      <c r="M32" s="66">
        <f t="shared" si="4"/>
        <v>13</v>
      </c>
      <c r="N32" s="65">
        <f>VLOOKUP($A32,'Return Data'!$B$7:$R$2292,14,0)</f>
        <v>22.637699999999999</v>
      </c>
      <c r="O32" s="66">
        <f t="shared" si="8"/>
        <v>9</v>
      </c>
      <c r="P32" s="65">
        <f>VLOOKUP($A32,'Return Data'!$B$7:$R$2292,15,0)</f>
        <v>14.8591</v>
      </c>
      <c r="Q32" s="66">
        <f t="shared" si="9"/>
        <v>17</v>
      </c>
      <c r="R32" s="65">
        <f>VLOOKUP($A32,'Return Data'!$B$7:$R$2292,16,0)</f>
        <v>17.1966</v>
      </c>
      <c r="S32" s="67">
        <f t="shared" si="7"/>
        <v>4</v>
      </c>
    </row>
    <row r="33" spans="1:19" x14ac:dyDescent="0.3">
      <c r="A33" s="63" t="s">
        <v>995</v>
      </c>
      <c r="B33" s="64">
        <f>VLOOKUP($A33,'Return Data'!$B$7:$R$2292,3,0)</f>
        <v>44477</v>
      </c>
      <c r="C33" s="65">
        <f>VLOOKUP($A33,'Return Data'!$B$7:$R$2292,4,0)</f>
        <v>372.76170000000002</v>
      </c>
      <c r="D33" s="65">
        <f>VLOOKUP($A33,'Return Data'!$B$7:$R$2292,10,0)</f>
        <v>12.8893</v>
      </c>
      <c r="E33" s="66">
        <f t="shared" si="0"/>
        <v>19</v>
      </c>
      <c r="F33" s="65">
        <f>VLOOKUP($A33,'Return Data'!$B$7:$R$2292,11,0)</f>
        <v>22.637799999999999</v>
      </c>
      <c r="G33" s="66">
        <f t="shared" si="1"/>
        <v>7</v>
      </c>
      <c r="H33" s="65">
        <f>VLOOKUP($A33,'Return Data'!$B$7:$R$2292,12,0)</f>
        <v>30.829699999999999</v>
      </c>
      <c r="I33" s="66">
        <f t="shared" si="2"/>
        <v>3</v>
      </c>
      <c r="J33" s="65">
        <f>VLOOKUP($A33,'Return Data'!$B$7:$R$2292,13,0)</f>
        <v>59.252800000000001</v>
      </c>
      <c r="K33" s="66">
        <f t="shared" si="3"/>
        <v>5</v>
      </c>
      <c r="L33" s="65">
        <f>VLOOKUP($A33,'Return Data'!$B$7:$R$2292,17,0)</f>
        <v>26.7164</v>
      </c>
      <c r="M33" s="66">
        <f t="shared" si="4"/>
        <v>19</v>
      </c>
      <c r="N33" s="65">
        <f>VLOOKUP($A33,'Return Data'!$B$7:$R$2292,14,0)</f>
        <v>21.4161</v>
      </c>
      <c r="O33" s="66">
        <f t="shared" si="8"/>
        <v>13</v>
      </c>
      <c r="P33" s="65">
        <f>VLOOKUP($A33,'Return Data'!$B$7:$R$2292,15,0)</f>
        <v>14.8202</v>
      </c>
      <c r="Q33" s="66">
        <f t="shared" si="9"/>
        <v>18</v>
      </c>
      <c r="R33" s="65">
        <f>VLOOKUP($A33,'Return Data'!$B$7:$R$2292,16,0)</f>
        <v>15.0953</v>
      </c>
      <c r="S33" s="67">
        <f t="shared" si="7"/>
        <v>17</v>
      </c>
    </row>
    <row r="34" spans="1:19" x14ac:dyDescent="0.3">
      <c r="A34" s="63" t="s">
        <v>996</v>
      </c>
      <c r="B34" s="64">
        <f>VLOOKUP($A34,'Return Data'!$B$7:$R$2292,3,0)</f>
        <v>44477</v>
      </c>
      <c r="C34" s="65">
        <f>VLOOKUP($A34,'Return Data'!$B$7:$R$2292,4,0)</f>
        <v>110.45</v>
      </c>
      <c r="D34" s="65">
        <f>VLOOKUP($A34,'Return Data'!$B$7:$R$2292,10,0)</f>
        <v>10.1416</v>
      </c>
      <c r="E34" s="66">
        <f t="shared" si="0"/>
        <v>27</v>
      </c>
      <c r="F34" s="65">
        <f>VLOOKUP($A34,'Return Data'!$B$7:$R$2292,11,0)</f>
        <v>17.275400000000001</v>
      </c>
      <c r="G34" s="66">
        <f t="shared" si="1"/>
        <v>29</v>
      </c>
      <c r="H34" s="65">
        <f>VLOOKUP($A34,'Return Data'!$B$7:$R$2292,12,0)</f>
        <v>19.702999999999999</v>
      </c>
      <c r="I34" s="66">
        <f t="shared" si="2"/>
        <v>29</v>
      </c>
      <c r="J34" s="65">
        <f>VLOOKUP($A34,'Return Data'!$B$7:$R$2292,13,0)</f>
        <v>40.022799999999997</v>
      </c>
      <c r="K34" s="66">
        <f t="shared" si="3"/>
        <v>28</v>
      </c>
      <c r="L34" s="65">
        <f>VLOOKUP($A34,'Return Data'!$B$7:$R$2292,17,0)</f>
        <v>20.752600000000001</v>
      </c>
      <c r="M34" s="66">
        <f t="shared" si="4"/>
        <v>29</v>
      </c>
      <c r="N34" s="65">
        <f>VLOOKUP($A34,'Return Data'!$B$7:$R$2292,14,0)</f>
        <v>15.193099999999999</v>
      </c>
      <c r="O34" s="66">
        <f t="shared" si="8"/>
        <v>28</v>
      </c>
      <c r="P34" s="65">
        <f>VLOOKUP($A34,'Return Data'!$B$7:$R$2292,15,0)</f>
        <v>10.2925</v>
      </c>
      <c r="Q34" s="66">
        <f t="shared" si="9"/>
        <v>27</v>
      </c>
      <c r="R34" s="65">
        <f>VLOOKUP($A34,'Return Data'!$B$7:$R$2292,16,0)</f>
        <v>10.992699999999999</v>
      </c>
      <c r="S34" s="67">
        <f t="shared" si="7"/>
        <v>29</v>
      </c>
    </row>
    <row r="35" spans="1:19" x14ac:dyDescent="0.3">
      <c r="A35" s="63" t="s">
        <v>998</v>
      </c>
      <c r="B35" s="64">
        <f>VLOOKUP($A35,'Return Data'!$B$7:$R$2292,3,0)</f>
        <v>44477</v>
      </c>
      <c r="C35" s="65">
        <f>VLOOKUP($A35,'Return Data'!$B$7:$R$2292,4,0)</f>
        <v>17.579999999999998</v>
      </c>
      <c r="D35" s="65">
        <f>VLOOKUP($A35,'Return Data'!$B$7:$R$2292,10,0)</f>
        <v>14.9771</v>
      </c>
      <c r="E35" s="66">
        <f t="shared" si="0"/>
        <v>4</v>
      </c>
      <c r="F35" s="65">
        <f>VLOOKUP($A35,'Return Data'!$B$7:$R$2292,11,0)</f>
        <v>24.064900000000002</v>
      </c>
      <c r="G35" s="66">
        <f t="shared" si="1"/>
        <v>4</v>
      </c>
      <c r="H35" s="65">
        <f>VLOOKUP($A35,'Return Data'!$B$7:$R$2292,12,0)</f>
        <v>27.299099999999999</v>
      </c>
      <c r="I35" s="66">
        <f t="shared" si="2"/>
        <v>10</v>
      </c>
      <c r="J35" s="65">
        <f>VLOOKUP($A35,'Return Data'!$B$7:$R$2292,13,0)</f>
        <v>55.026499999999999</v>
      </c>
      <c r="K35" s="66">
        <f t="shared" si="3"/>
        <v>11</v>
      </c>
      <c r="L35" s="65">
        <f>VLOOKUP($A35,'Return Data'!$B$7:$R$2292,17,0)</f>
        <v>28.331700000000001</v>
      </c>
      <c r="M35" s="66">
        <f t="shared" si="4"/>
        <v>9</v>
      </c>
      <c r="N35" s="65">
        <f>VLOOKUP($A35,'Return Data'!$B$7:$R$2292,14,0)</f>
        <v>21.278700000000001</v>
      </c>
      <c r="O35" s="66">
        <f t="shared" si="8"/>
        <v>15</v>
      </c>
      <c r="P35" s="65">
        <f>VLOOKUP($A35,'Return Data'!$B$7:$R$2292,15,0)</f>
        <v>0</v>
      </c>
      <c r="Q35" s="66">
        <f t="shared" si="9"/>
        <v>28</v>
      </c>
      <c r="R35" s="65">
        <f>VLOOKUP($A35,'Return Data'!$B$7:$R$2292,16,0)</f>
        <v>13.635300000000001</v>
      </c>
      <c r="S35" s="67">
        <f t="shared" si="7"/>
        <v>25</v>
      </c>
    </row>
    <row r="36" spans="1:19" x14ac:dyDescent="0.3">
      <c r="A36" s="63" t="s">
        <v>1915</v>
      </c>
      <c r="B36" s="64">
        <f>VLOOKUP($A36,'Return Data'!$B$7:$R$2292,3,0)</f>
        <v>44477</v>
      </c>
      <c r="C36" s="65">
        <f>VLOOKUP($A36,'Return Data'!$B$7:$R$2292,4,0)</f>
        <v>210.92359999999999</v>
      </c>
      <c r="D36" s="65">
        <f>VLOOKUP($A36,'Return Data'!$B$7:$R$2292,10,0)</f>
        <v>13.576599999999999</v>
      </c>
      <c r="E36" s="66">
        <f t="shared" si="0"/>
        <v>9</v>
      </c>
      <c r="F36" s="65">
        <f>VLOOKUP($A36,'Return Data'!$B$7:$R$2292,11,0)</f>
        <v>22.159500000000001</v>
      </c>
      <c r="G36" s="66">
        <f t="shared" si="1"/>
        <v>11</v>
      </c>
      <c r="H36" s="65">
        <f>VLOOKUP($A36,'Return Data'!$B$7:$R$2292,12,0)</f>
        <v>26.871400000000001</v>
      </c>
      <c r="I36" s="66">
        <f t="shared" si="2"/>
        <v>12</v>
      </c>
      <c r="J36" s="65">
        <f>VLOOKUP($A36,'Return Data'!$B$7:$R$2292,13,0)</f>
        <v>55.799500000000002</v>
      </c>
      <c r="K36" s="66">
        <f t="shared" si="3"/>
        <v>10</v>
      </c>
      <c r="L36" s="65">
        <f>VLOOKUP($A36,'Return Data'!$B$7:$R$2292,17,0)</f>
        <v>30.971299999999999</v>
      </c>
      <c r="M36" s="66">
        <f t="shared" si="4"/>
        <v>4</v>
      </c>
      <c r="N36" s="65">
        <f>VLOOKUP($A36,'Return Data'!$B$7:$R$2292,14,0)</f>
        <v>22.569900000000001</v>
      </c>
      <c r="O36" s="66">
        <f t="shared" si="8"/>
        <v>10</v>
      </c>
      <c r="P36" s="65">
        <f>VLOOKUP($A36,'Return Data'!$B$7:$R$2292,15,0)</f>
        <v>16.335699999999999</v>
      </c>
      <c r="Q36" s="66">
        <f t="shared" si="9"/>
        <v>7</v>
      </c>
      <c r="R36" s="65">
        <f>VLOOKUP($A36,'Return Data'!$B$7:$R$2292,16,0)</f>
        <v>15.861800000000001</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13.012651724137932</v>
      </c>
      <c r="E38" s="74"/>
      <c r="F38" s="75">
        <f>AVERAGE(F8:F36)</f>
        <v>21.616227586206893</v>
      </c>
      <c r="G38" s="74"/>
      <c r="H38" s="75">
        <f>AVERAGE(H8:H36)</f>
        <v>25.840113793103448</v>
      </c>
      <c r="I38" s="74"/>
      <c r="J38" s="75">
        <f>AVERAGE(J8:J36)</f>
        <v>53.32364827586207</v>
      </c>
      <c r="K38" s="74"/>
      <c r="L38" s="75">
        <f>AVERAGE(L8:L36)</f>
        <v>27.326200000000004</v>
      </c>
      <c r="M38" s="74"/>
      <c r="N38" s="75">
        <f>AVERAGE(N8:N36)</f>
        <v>21.342046428571425</v>
      </c>
      <c r="O38" s="74"/>
      <c r="P38" s="75">
        <f>AVERAGE(P8:P36)</f>
        <v>14.706842857142858</v>
      </c>
      <c r="Q38" s="74"/>
      <c r="R38" s="75">
        <f>AVERAGE(R8:R36)</f>
        <v>15.611017241379312</v>
      </c>
      <c r="S38" s="76"/>
    </row>
    <row r="39" spans="1:19" x14ac:dyDescent="0.3">
      <c r="A39" s="73" t="s">
        <v>28</v>
      </c>
      <c r="B39" s="74"/>
      <c r="C39" s="74"/>
      <c r="D39" s="75">
        <f>MIN(D8:D36)</f>
        <v>9.1693999999999996</v>
      </c>
      <c r="E39" s="74"/>
      <c r="F39" s="75">
        <f>MIN(F8:F36)</f>
        <v>17.275400000000001</v>
      </c>
      <c r="G39" s="74"/>
      <c r="H39" s="75">
        <f>MIN(H8:H36)</f>
        <v>19.702999999999999</v>
      </c>
      <c r="I39" s="74"/>
      <c r="J39" s="75">
        <f>MIN(J8:J36)</f>
        <v>39.619700000000002</v>
      </c>
      <c r="K39" s="74"/>
      <c r="L39" s="75">
        <f>MIN(L8:L36)</f>
        <v>20.752600000000001</v>
      </c>
      <c r="M39" s="74"/>
      <c r="N39" s="75">
        <f>MIN(N8:N36)</f>
        <v>15.193099999999999</v>
      </c>
      <c r="O39" s="74"/>
      <c r="P39" s="75">
        <f>MIN(P8:P36)</f>
        <v>0</v>
      </c>
      <c r="Q39" s="74"/>
      <c r="R39" s="75">
        <f>MIN(R8:R36)</f>
        <v>10.992699999999999</v>
      </c>
      <c r="S39" s="76"/>
    </row>
    <row r="40" spans="1:19" ht="15" thickBot="1" x14ac:dyDescent="0.35">
      <c r="A40" s="77" t="s">
        <v>29</v>
      </c>
      <c r="B40" s="78"/>
      <c r="C40" s="78"/>
      <c r="D40" s="79">
        <f>MAX(D8:D36)</f>
        <v>15.648899999999999</v>
      </c>
      <c r="E40" s="78"/>
      <c r="F40" s="79">
        <f>MAX(F8:F36)</f>
        <v>27.678599999999999</v>
      </c>
      <c r="G40" s="78"/>
      <c r="H40" s="79">
        <f>MAX(H8:H36)</f>
        <v>32.8521</v>
      </c>
      <c r="I40" s="78"/>
      <c r="J40" s="79">
        <f>MAX(J8:J36)</f>
        <v>69.129199999999997</v>
      </c>
      <c r="K40" s="78"/>
      <c r="L40" s="79">
        <f>MAX(L8:L36)</f>
        <v>32.511699999999998</v>
      </c>
      <c r="M40" s="78"/>
      <c r="N40" s="79">
        <f>MAX(N8:N36)</f>
        <v>26.163499999999999</v>
      </c>
      <c r="O40" s="78"/>
      <c r="P40" s="79">
        <f>MAX(P8:P36)</f>
        <v>19.663</v>
      </c>
      <c r="Q40" s="78"/>
      <c r="R40" s="79">
        <f>MAX(R8:R36)</f>
        <v>21.988600000000002</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1344</v>
      </c>
      <c r="B8" s="64">
        <f>VLOOKUP($A8,'Return Data'!$B$7:$R$2292,3,0)</f>
        <v>44477</v>
      </c>
      <c r="C8" s="65">
        <f>VLOOKUP($A8,'Return Data'!$B$7:$R$2292,4,0)</f>
        <v>68.701599999999999</v>
      </c>
      <c r="D8" s="65">
        <f>VLOOKUP($A8,'Return Data'!$B$7:$R$2292,9,0)</f>
        <v>2.2319</v>
      </c>
      <c r="E8" s="66">
        <f t="shared" ref="E8:E31" si="0">RANK(D8,D$8:D$31,0)</f>
        <v>8</v>
      </c>
      <c r="F8" s="65">
        <f>VLOOKUP($A8,'Return Data'!$B$7:$R$2292,10,0)</f>
        <v>8.8610000000000007</v>
      </c>
      <c r="G8" s="66">
        <f t="shared" ref="G8:G31" si="1">RANK(F8,F$8:F$31,0)</f>
        <v>3</v>
      </c>
      <c r="H8" s="65">
        <f>VLOOKUP($A8,'Return Data'!$B$7:$R$2292,11,0)</f>
        <v>7.4164000000000003</v>
      </c>
      <c r="I8" s="66">
        <f t="shared" ref="I8:I31" si="2">RANK(H8,H$8:H$31,0)</f>
        <v>2</v>
      </c>
      <c r="J8" s="65">
        <f>VLOOKUP($A8,'Return Data'!$B$7:$R$2292,12,0)</f>
        <v>4.2752999999999997</v>
      </c>
      <c r="K8" s="66">
        <f t="shared" ref="K8:K31" si="3">RANK(J8,J$8:J$31,0)</f>
        <v>4</v>
      </c>
      <c r="L8" s="65">
        <f>VLOOKUP($A8,'Return Data'!$B$7:$R$2292,13,0)</f>
        <v>6.0572999999999997</v>
      </c>
      <c r="M8" s="66">
        <f t="shared" ref="M8:M31" si="4">RANK(L8,L$8:L$31,0)</f>
        <v>4</v>
      </c>
      <c r="N8" s="65">
        <f>VLOOKUP($A8,'Return Data'!$B$7:$R$2292,17,0)</f>
        <v>8.4677000000000007</v>
      </c>
      <c r="O8" s="66">
        <f t="shared" ref="O8:O31" si="5">RANK(N8,N$8:N$31,0)</f>
        <v>8</v>
      </c>
      <c r="P8" s="65">
        <f>VLOOKUP($A8,'Return Data'!$B$7:$R$2292,14,0)</f>
        <v>10.942600000000001</v>
      </c>
      <c r="Q8" s="66">
        <f t="shared" ref="Q8:Q31" si="6">RANK(P8,P$8:P$31,0)</f>
        <v>8</v>
      </c>
      <c r="R8" s="65">
        <f>VLOOKUP($A8,'Return Data'!$B$7:$R$2292,16,0)</f>
        <v>9.8354999999999997</v>
      </c>
      <c r="S8" s="67">
        <f t="shared" ref="S8:S31" si="7">RANK(R8,R$8:R$31,0)</f>
        <v>7</v>
      </c>
    </row>
    <row r="9" spans="1:19" x14ac:dyDescent="0.3">
      <c r="A9" s="82" t="s">
        <v>1345</v>
      </c>
      <c r="B9" s="64">
        <f>VLOOKUP($A9,'Return Data'!$B$7:$R$2292,3,0)</f>
        <v>44477</v>
      </c>
      <c r="C9" s="65">
        <f>VLOOKUP($A9,'Return Data'!$B$7:$R$2292,4,0)</f>
        <v>21.262</v>
      </c>
      <c r="D9" s="65">
        <f>VLOOKUP($A9,'Return Data'!$B$7:$R$2292,9,0)</f>
        <v>3.2302</v>
      </c>
      <c r="E9" s="66">
        <f t="shared" si="0"/>
        <v>5</v>
      </c>
      <c r="F9" s="65">
        <f>VLOOKUP($A9,'Return Data'!$B$7:$R$2292,10,0)</f>
        <v>7.3029000000000002</v>
      </c>
      <c r="G9" s="66">
        <f t="shared" si="1"/>
        <v>10</v>
      </c>
      <c r="H9" s="65">
        <f>VLOOKUP($A9,'Return Data'!$B$7:$R$2292,11,0)</f>
        <v>5.6856999999999998</v>
      </c>
      <c r="I9" s="66">
        <f t="shared" si="2"/>
        <v>10</v>
      </c>
      <c r="J9" s="65">
        <f>VLOOKUP($A9,'Return Data'!$B$7:$R$2292,12,0)</f>
        <v>3.1789000000000001</v>
      </c>
      <c r="K9" s="66">
        <f t="shared" si="3"/>
        <v>8</v>
      </c>
      <c r="L9" s="65">
        <f>VLOOKUP($A9,'Return Data'!$B$7:$R$2292,13,0)</f>
        <v>5.8501000000000003</v>
      </c>
      <c r="M9" s="66">
        <f t="shared" si="4"/>
        <v>5</v>
      </c>
      <c r="N9" s="65">
        <f>VLOOKUP($A9,'Return Data'!$B$7:$R$2292,17,0)</f>
        <v>8.6485000000000003</v>
      </c>
      <c r="O9" s="66">
        <f t="shared" si="5"/>
        <v>6</v>
      </c>
      <c r="P9" s="65">
        <f>VLOOKUP($A9,'Return Data'!$B$7:$R$2292,14,0)</f>
        <v>11.0687</v>
      </c>
      <c r="Q9" s="66">
        <f t="shared" si="6"/>
        <v>7</v>
      </c>
      <c r="R9" s="65">
        <f>VLOOKUP($A9,'Return Data'!$B$7:$R$2292,16,0)</f>
        <v>8.1583000000000006</v>
      </c>
      <c r="S9" s="67">
        <f t="shared" si="7"/>
        <v>21</v>
      </c>
    </row>
    <row r="10" spans="1:19" x14ac:dyDescent="0.3">
      <c r="A10" s="82" t="s">
        <v>1348</v>
      </c>
      <c r="B10" s="64">
        <f>VLOOKUP($A10,'Return Data'!$B$7:$R$2292,3,0)</f>
        <v>44477</v>
      </c>
      <c r="C10" s="65">
        <f>VLOOKUP($A10,'Return Data'!$B$7:$R$2292,4,0)</f>
        <v>36.698399999999999</v>
      </c>
      <c r="D10" s="65">
        <f>VLOOKUP($A10,'Return Data'!$B$7:$R$2292,9,0)</f>
        <v>0.8427</v>
      </c>
      <c r="E10" s="66">
        <f t="shared" si="0"/>
        <v>13</v>
      </c>
      <c r="F10" s="65">
        <f>VLOOKUP($A10,'Return Data'!$B$7:$R$2292,10,0)</f>
        <v>7.4710999999999999</v>
      </c>
      <c r="G10" s="66">
        <f t="shared" si="1"/>
        <v>6</v>
      </c>
      <c r="H10" s="65">
        <f>VLOOKUP($A10,'Return Data'!$B$7:$R$2292,11,0)</f>
        <v>5.7526999999999999</v>
      </c>
      <c r="I10" s="66">
        <f t="shared" si="2"/>
        <v>9</v>
      </c>
      <c r="J10" s="65">
        <f>VLOOKUP($A10,'Return Data'!$B$7:$R$2292,12,0)</f>
        <v>2.4912999999999998</v>
      </c>
      <c r="K10" s="66">
        <f t="shared" si="3"/>
        <v>14</v>
      </c>
      <c r="L10" s="65">
        <f>VLOOKUP($A10,'Return Data'!$B$7:$R$2292,13,0)</f>
        <v>4.6893000000000002</v>
      </c>
      <c r="M10" s="66">
        <f t="shared" si="4"/>
        <v>13</v>
      </c>
      <c r="N10" s="65">
        <f>VLOOKUP($A10,'Return Data'!$B$7:$R$2292,17,0)</f>
        <v>6.8449999999999998</v>
      </c>
      <c r="O10" s="66">
        <f t="shared" si="5"/>
        <v>18</v>
      </c>
      <c r="P10" s="65">
        <f>VLOOKUP($A10,'Return Data'!$B$7:$R$2292,14,0)</f>
        <v>9.3224</v>
      </c>
      <c r="Q10" s="66">
        <f t="shared" si="6"/>
        <v>18</v>
      </c>
      <c r="R10" s="65">
        <f>VLOOKUP($A10,'Return Data'!$B$7:$R$2292,16,0)</f>
        <v>8.4525000000000006</v>
      </c>
      <c r="S10" s="67">
        <f t="shared" si="7"/>
        <v>17</v>
      </c>
    </row>
    <row r="11" spans="1:19" x14ac:dyDescent="0.3">
      <c r="A11" s="82" t="s">
        <v>2027</v>
      </c>
      <c r="B11" s="64">
        <f>VLOOKUP($A11,'Return Data'!$B$7:$R$2292,3,0)</f>
        <v>44477</v>
      </c>
      <c r="C11" s="65">
        <f>VLOOKUP($A11,'Return Data'!$B$7:$R$2292,4,0)</f>
        <v>64.165899999999993</v>
      </c>
      <c r="D11" s="65">
        <f>VLOOKUP($A11,'Return Data'!$B$7:$R$2292,9,0)</f>
        <v>3.2414999999999998</v>
      </c>
      <c r="E11" s="66">
        <f t="shared" si="0"/>
        <v>4</v>
      </c>
      <c r="F11" s="65">
        <f>VLOOKUP($A11,'Return Data'!$B$7:$R$2292,10,0)</f>
        <v>5.3223000000000003</v>
      </c>
      <c r="G11" s="66">
        <f t="shared" si="1"/>
        <v>20</v>
      </c>
      <c r="H11" s="65">
        <f>VLOOKUP($A11,'Return Data'!$B$7:$R$2292,11,0)</f>
        <v>4.2420999999999998</v>
      </c>
      <c r="I11" s="66">
        <f t="shared" si="2"/>
        <v>21</v>
      </c>
      <c r="J11" s="65">
        <f>VLOOKUP($A11,'Return Data'!$B$7:$R$2292,12,0)</f>
        <v>2.3397999999999999</v>
      </c>
      <c r="K11" s="66">
        <f t="shared" si="3"/>
        <v>17</v>
      </c>
      <c r="L11" s="65">
        <f>VLOOKUP($A11,'Return Data'!$B$7:$R$2292,13,0)</f>
        <v>4.2683</v>
      </c>
      <c r="M11" s="66">
        <f t="shared" si="4"/>
        <v>20</v>
      </c>
      <c r="N11" s="65">
        <f>VLOOKUP($A11,'Return Data'!$B$7:$R$2292,17,0)</f>
        <v>6.7954999999999997</v>
      </c>
      <c r="O11" s="66">
        <f t="shared" si="5"/>
        <v>19</v>
      </c>
      <c r="P11" s="65">
        <f>VLOOKUP($A11,'Return Data'!$B$7:$R$2292,14,0)</f>
        <v>8.9192</v>
      </c>
      <c r="Q11" s="66">
        <f t="shared" si="6"/>
        <v>20</v>
      </c>
      <c r="R11" s="65">
        <f>VLOOKUP($A11,'Return Data'!$B$7:$R$2292,16,0)</f>
        <v>8.8651999999999997</v>
      </c>
      <c r="S11" s="67">
        <f t="shared" si="7"/>
        <v>14</v>
      </c>
    </row>
    <row r="12" spans="1:19" x14ac:dyDescent="0.3">
      <c r="A12" s="82" t="s">
        <v>1349</v>
      </c>
      <c r="B12" s="64">
        <f>VLOOKUP($A12,'Return Data'!$B$7:$R$2292,3,0)</f>
        <v>44477</v>
      </c>
      <c r="C12" s="65">
        <f>VLOOKUP($A12,'Return Data'!$B$7:$R$2292,4,0)</f>
        <v>79.072199999999995</v>
      </c>
      <c r="D12" s="65">
        <f>VLOOKUP($A12,'Return Data'!$B$7:$R$2292,9,0)</f>
        <v>2.7126000000000001</v>
      </c>
      <c r="E12" s="66">
        <f t="shared" si="0"/>
        <v>7</v>
      </c>
      <c r="F12" s="65">
        <f>VLOOKUP($A12,'Return Data'!$B$7:$R$2292,10,0)</f>
        <v>7.4725999999999999</v>
      </c>
      <c r="G12" s="66">
        <f t="shared" si="1"/>
        <v>5</v>
      </c>
      <c r="H12" s="65">
        <f>VLOOKUP($A12,'Return Data'!$B$7:$R$2292,11,0)</f>
        <v>5.7797000000000001</v>
      </c>
      <c r="I12" s="66">
        <f t="shared" si="2"/>
        <v>8</v>
      </c>
      <c r="J12" s="65">
        <f>VLOOKUP($A12,'Return Data'!$B$7:$R$2292,12,0)</f>
        <v>3.6846000000000001</v>
      </c>
      <c r="K12" s="66">
        <f t="shared" si="3"/>
        <v>6</v>
      </c>
      <c r="L12" s="65">
        <f>VLOOKUP($A12,'Return Data'!$B$7:$R$2292,13,0)</f>
        <v>5.6837</v>
      </c>
      <c r="M12" s="66">
        <f t="shared" si="4"/>
        <v>6</v>
      </c>
      <c r="N12" s="65">
        <f>VLOOKUP($A12,'Return Data'!$B$7:$R$2292,17,0)</f>
        <v>8.7559000000000005</v>
      </c>
      <c r="O12" s="66">
        <f t="shared" si="5"/>
        <v>5</v>
      </c>
      <c r="P12" s="65">
        <f>VLOOKUP($A12,'Return Data'!$B$7:$R$2292,14,0)</f>
        <v>11.6149</v>
      </c>
      <c r="Q12" s="66">
        <f t="shared" si="6"/>
        <v>4</v>
      </c>
      <c r="R12" s="65">
        <f>VLOOKUP($A12,'Return Data'!$B$7:$R$2292,16,0)</f>
        <v>8.9124999999999996</v>
      </c>
      <c r="S12" s="67">
        <f t="shared" si="7"/>
        <v>13</v>
      </c>
    </row>
    <row r="13" spans="1:19" x14ac:dyDescent="0.3">
      <c r="A13" s="82" t="s">
        <v>1351</v>
      </c>
      <c r="B13" s="64">
        <f>VLOOKUP($A13,'Return Data'!$B$7:$R$2292,3,0)</f>
        <v>44477</v>
      </c>
      <c r="C13" s="65">
        <f>VLOOKUP($A13,'Return Data'!$B$7:$R$2292,4,0)</f>
        <v>20.5076</v>
      </c>
      <c r="D13" s="65">
        <f>VLOOKUP($A13,'Return Data'!$B$7:$R$2292,9,0)</f>
        <v>2.9438</v>
      </c>
      <c r="E13" s="66">
        <f t="shared" si="0"/>
        <v>6</v>
      </c>
      <c r="F13" s="65">
        <f>VLOOKUP($A13,'Return Data'!$B$7:$R$2292,10,0)</f>
        <v>7.4340000000000002</v>
      </c>
      <c r="G13" s="66">
        <f t="shared" si="1"/>
        <v>7</v>
      </c>
      <c r="H13" s="65">
        <f>VLOOKUP($A13,'Return Data'!$B$7:$R$2292,11,0)</f>
        <v>6.5785</v>
      </c>
      <c r="I13" s="66">
        <f t="shared" si="2"/>
        <v>4</v>
      </c>
      <c r="J13" s="65">
        <f>VLOOKUP($A13,'Return Data'!$B$7:$R$2292,12,0)</f>
        <v>5.6323999999999996</v>
      </c>
      <c r="K13" s="66">
        <f t="shared" si="3"/>
        <v>1</v>
      </c>
      <c r="L13" s="65">
        <f>VLOOKUP($A13,'Return Data'!$B$7:$R$2292,13,0)</f>
        <v>8.0058000000000007</v>
      </c>
      <c r="M13" s="66">
        <f t="shared" si="4"/>
        <v>1</v>
      </c>
      <c r="N13" s="65">
        <f>VLOOKUP($A13,'Return Data'!$B$7:$R$2292,17,0)</f>
        <v>9.3897999999999993</v>
      </c>
      <c r="O13" s="66">
        <f t="shared" si="5"/>
        <v>1</v>
      </c>
      <c r="P13" s="65">
        <f>VLOOKUP($A13,'Return Data'!$B$7:$R$2292,14,0)</f>
        <v>11.507899999999999</v>
      </c>
      <c r="Q13" s="66">
        <f t="shared" si="6"/>
        <v>5</v>
      </c>
      <c r="R13" s="65">
        <f>VLOOKUP($A13,'Return Data'!$B$7:$R$2292,16,0)</f>
        <v>9.8367000000000004</v>
      </c>
      <c r="S13" s="67">
        <f t="shared" si="7"/>
        <v>6</v>
      </c>
    </row>
    <row r="14" spans="1:19" x14ac:dyDescent="0.3">
      <c r="A14" s="82" t="s">
        <v>1354</v>
      </c>
      <c r="B14" s="64">
        <f>VLOOKUP($A14,'Return Data'!$B$7:$R$2292,3,0)</f>
        <v>44477</v>
      </c>
      <c r="C14" s="65">
        <f>VLOOKUP($A14,'Return Data'!$B$7:$R$2292,4,0)</f>
        <v>52.057600000000001</v>
      </c>
      <c r="D14" s="65">
        <f>VLOOKUP($A14,'Return Data'!$B$7:$R$2292,9,0)</f>
        <v>0.60799999999999998</v>
      </c>
      <c r="E14" s="66">
        <f t="shared" si="0"/>
        <v>14</v>
      </c>
      <c r="F14" s="65">
        <f>VLOOKUP($A14,'Return Data'!$B$7:$R$2292,10,0)</f>
        <v>6.6414</v>
      </c>
      <c r="G14" s="66">
        <f t="shared" si="1"/>
        <v>14</v>
      </c>
      <c r="H14" s="65">
        <f>VLOOKUP($A14,'Return Data'!$B$7:$R$2292,11,0)</f>
        <v>5.2991999999999999</v>
      </c>
      <c r="I14" s="66">
        <f t="shared" si="2"/>
        <v>14</v>
      </c>
      <c r="J14" s="65">
        <f>VLOOKUP($A14,'Return Data'!$B$7:$R$2292,12,0)</f>
        <v>2.5015000000000001</v>
      </c>
      <c r="K14" s="66">
        <f t="shared" si="3"/>
        <v>13</v>
      </c>
      <c r="L14" s="65">
        <f>VLOOKUP($A14,'Return Data'!$B$7:$R$2292,13,0)</f>
        <v>3.6406999999999998</v>
      </c>
      <c r="M14" s="66">
        <f t="shared" si="4"/>
        <v>22</v>
      </c>
      <c r="N14" s="65">
        <f>VLOOKUP($A14,'Return Data'!$B$7:$R$2292,17,0)</f>
        <v>5.9496000000000002</v>
      </c>
      <c r="O14" s="66">
        <f t="shared" si="5"/>
        <v>23</v>
      </c>
      <c r="P14" s="65">
        <f>VLOOKUP($A14,'Return Data'!$B$7:$R$2292,14,0)</f>
        <v>8.7667999999999999</v>
      </c>
      <c r="Q14" s="66">
        <f t="shared" si="6"/>
        <v>21</v>
      </c>
      <c r="R14" s="65">
        <f>VLOOKUP($A14,'Return Data'!$B$7:$R$2292,16,0)</f>
        <v>7.8507999999999996</v>
      </c>
      <c r="S14" s="67">
        <f t="shared" si="7"/>
        <v>23</v>
      </c>
    </row>
    <row r="15" spans="1:19" x14ac:dyDescent="0.3">
      <c r="A15" s="82" t="s">
        <v>1356</v>
      </c>
      <c r="B15" s="64">
        <f>VLOOKUP($A15,'Return Data'!$B$7:$R$2292,3,0)</f>
        <v>44477</v>
      </c>
      <c r="C15" s="65">
        <f>VLOOKUP($A15,'Return Data'!$B$7:$R$2292,4,0)</f>
        <v>46.192300000000003</v>
      </c>
      <c r="D15" s="65">
        <f>VLOOKUP($A15,'Return Data'!$B$7:$R$2292,9,0)</f>
        <v>1.0491999999999999</v>
      </c>
      <c r="E15" s="66">
        <f t="shared" si="0"/>
        <v>11</v>
      </c>
      <c r="F15" s="65">
        <f>VLOOKUP($A15,'Return Data'!$B$7:$R$2292,10,0)</f>
        <v>6.9202000000000004</v>
      </c>
      <c r="G15" s="66">
        <f t="shared" si="1"/>
        <v>13</v>
      </c>
      <c r="H15" s="65">
        <f>VLOOKUP($A15,'Return Data'!$B$7:$R$2292,11,0)</f>
        <v>5.3752000000000004</v>
      </c>
      <c r="I15" s="66">
        <f t="shared" si="2"/>
        <v>13</v>
      </c>
      <c r="J15" s="65">
        <f>VLOOKUP($A15,'Return Data'!$B$7:$R$2292,12,0)</f>
        <v>2.3475999999999999</v>
      </c>
      <c r="K15" s="66">
        <f t="shared" si="3"/>
        <v>16</v>
      </c>
      <c r="L15" s="65">
        <f>VLOOKUP($A15,'Return Data'!$B$7:$R$2292,13,0)</f>
        <v>4.4519000000000002</v>
      </c>
      <c r="M15" s="66">
        <f t="shared" si="4"/>
        <v>15</v>
      </c>
      <c r="N15" s="65">
        <f>VLOOKUP($A15,'Return Data'!$B$7:$R$2292,17,0)</f>
        <v>7.0087999999999999</v>
      </c>
      <c r="O15" s="66">
        <f t="shared" si="5"/>
        <v>16</v>
      </c>
      <c r="P15" s="65">
        <f>VLOOKUP($A15,'Return Data'!$B$7:$R$2292,14,0)</f>
        <v>8.5324000000000009</v>
      </c>
      <c r="Q15" s="66">
        <f t="shared" si="6"/>
        <v>22</v>
      </c>
      <c r="R15" s="65">
        <f>VLOOKUP($A15,'Return Data'!$B$7:$R$2292,16,0)</f>
        <v>8.3567999999999998</v>
      </c>
      <c r="S15" s="67">
        <f t="shared" si="7"/>
        <v>18</v>
      </c>
    </row>
    <row r="16" spans="1:19" x14ac:dyDescent="0.3">
      <c r="A16" s="82" t="s">
        <v>1358</v>
      </c>
      <c r="B16" s="64">
        <f>VLOOKUP($A16,'Return Data'!$B$7:$R$2292,3,0)</f>
        <v>44477</v>
      </c>
      <c r="C16" s="65">
        <f>VLOOKUP($A16,'Return Data'!$B$7:$R$2292,4,0)</f>
        <v>84.875799999999998</v>
      </c>
      <c r="D16" s="65">
        <f>VLOOKUP($A16,'Return Data'!$B$7:$R$2292,9,0)</f>
        <v>1.474</v>
      </c>
      <c r="E16" s="66">
        <f t="shared" si="0"/>
        <v>9</v>
      </c>
      <c r="F16" s="65">
        <f>VLOOKUP($A16,'Return Data'!$B$7:$R$2292,10,0)</f>
        <v>10.1959</v>
      </c>
      <c r="G16" s="66">
        <f t="shared" si="1"/>
        <v>2</v>
      </c>
      <c r="H16" s="65">
        <f>VLOOKUP($A16,'Return Data'!$B$7:$R$2292,11,0)</f>
        <v>6.3902999999999999</v>
      </c>
      <c r="I16" s="66">
        <f t="shared" si="2"/>
        <v>5</v>
      </c>
      <c r="J16" s="65">
        <f>VLOOKUP($A16,'Return Data'!$B$7:$R$2292,12,0)</f>
        <v>4.6871</v>
      </c>
      <c r="K16" s="66">
        <f t="shared" si="3"/>
        <v>2</v>
      </c>
      <c r="L16" s="65">
        <f>VLOOKUP($A16,'Return Data'!$B$7:$R$2292,13,0)</f>
        <v>6.5538999999999996</v>
      </c>
      <c r="M16" s="66">
        <f t="shared" si="4"/>
        <v>3</v>
      </c>
      <c r="N16" s="65">
        <f>VLOOKUP($A16,'Return Data'!$B$7:$R$2292,17,0)</f>
        <v>9.2696000000000005</v>
      </c>
      <c r="O16" s="66">
        <f t="shared" si="5"/>
        <v>2</v>
      </c>
      <c r="P16" s="65">
        <f>VLOOKUP($A16,'Return Data'!$B$7:$R$2292,14,0)</f>
        <v>10.32</v>
      </c>
      <c r="Q16" s="66">
        <f t="shared" si="6"/>
        <v>12</v>
      </c>
      <c r="R16" s="65">
        <f>VLOOKUP($A16,'Return Data'!$B$7:$R$2292,16,0)</f>
        <v>9.2757000000000005</v>
      </c>
      <c r="S16" s="67">
        <f t="shared" si="7"/>
        <v>10</v>
      </c>
    </row>
    <row r="17" spans="1:19" x14ac:dyDescent="0.3">
      <c r="A17" s="82" t="s">
        <v>1360</v>
      </c>
      <c r="B17" s="64">
        <f>VLOOKUP($A17,'Return Data'!$B$7:$R$2292,3,0)</f>
        <v>44477</v>
      </c>
      <c r="C17" s="65">
        <f>VLOOKUP($A17,'Return Data'!$B$7:$R$2292,4,0)</f>
        <v>18.479299999999999</v>
      </c>
      <c r="D17" s="65">
        <f>VLOOKUP($A17,'Return Data'!$B$7:$R$2292,9,0)</f>
        <v>-2.7917999999999998</v>
      </c>
      <c r="E17" s="66">
        <f t="shared" si="0"/>
        <v>21</v>
      </c>
      <c r="F17" s="65">
        <f>VLOOKUP($A17,'Return Data'!$B$7:$R$2292,10,0)</f>
        <v>3.8083999999999998</v>
      </c>
      <c r="G17" s="66">
        <f t="shared" si="1"/>
        <v>21</v>
      </c>
      <c r="H17" s="65">
        <f>VLOOKUP($A17,'Return Data'!$B$7:$R$2292,11,0)</f>
        <v>4.2111999999999998</v>
      </c>
      <c r="I17" s="66">
        <f t="shared" si="2"/>
        <v>22</v>
      </c>
      <c r="J17" s="65">
        <f>VLOOKUP($A17,'Return Data'!$B$7:$R$2292,12,0)</f>
        <v>2.6120000000000001</v>
      </c>
      <c r="K17" s="66">
        <f t="shared" si="3"/>
        <v>12</v>
      </c>
      <c r="L17" s="65">
        <f>VLOOKUP($A17,'Return Data'!$B$7:$R$2292,13,0)</f>
        <v>4.3669000000000002</v>
      </c>
      <c r="M17" s="66">
        <f t="shared" si="4"/>
        <v>18</v>
      </c>
      <c r="N17" s="65">
        <f>VLOOKUP($A17,'Return Data'!$B$7:$R$2292,17,0)</f>
        <v>6.0201000000000002</v>
      </c>
      <c r="O17" s="66">
        <f t="shared" si="5"/>
        <v>22</v>
      </c>
      <c r="P17" s="65">
        <f>VLOOKUP($A17,'Return Data'!$B$7:$R$2292,14,0)</f>
        <v>8.1248000000000005</v>
      </c>
      <c r="Q17" s="66">
        <f t="shared" si="6"/>
        <v>24</v>
      </c>
      <c r="R17" s="65">
        <f>VLOOKUP($A17,'Return Data'!$B$7:$R$2292,16,0)</f>
        <v>7.1768000000000001</v>
      </c>
      <c r="S17" s="67">
        <f t="shared" si="7"/>
        <v>24</v>
      </c>
    </row>
    <row r="18" spans="1:19" x14ac:dyDescent="0.3">
      <c r="A18" s="82" t="s">
        <v>1361</v>
      </c>
      <c r="B18" s="64">
        <f>VLOOKUP($A18,'Return Data'!$B$7:$R$2292,3,0)</f>
        <v>44477</v>
      </c>
      <c r="C18" s="65">
        <f>VLOOKUP($A18,'Return Data'!$B$7:$R$2292,4,0)</f>
        <v>29.922899999999998</v>
      </c>
      <c r="D18" s="65">
        <f>VLOOKUP($A18,'Return Data'!$B$7:$R$2292,9,0)</f>
        <v>0.39050000000000001</v>
      </c>
      <c r="E18" s="66">
        <f t="shared" si="0"/>
        <v>16</v>
      </c>
      <c r="F18" s="65">
        <f>VLOOKUP($A18,'Return Data'!$B$7:$R$2292,10,0)</f>
        <v>6.0301999999999998</v>
      </c>
      <c r="G18" s="66">
        <f t="shared" si="1"/>
        <v>16</v>
      </c>
      <c r="H18" s="65">
        <f>VLOOKUP($A18,'Return Data'!$B$7:$R$2292,11,0)</f>
        <v>5.7988999999999997</v>
      </c>
      <c r="I18" s="66">
        <f t="shared" si="2"/>
        <v>7</v>
      </c>
      <c r="J18" s="65">
        <f>VLOOKUP($A18,'Return Data'!$B$7:$R$2292,12,0)</f>
        <v>2.1671999999999998</v>
      </c>
      <c r="K18" s="66">
        <f t="shared" si="3"/>
        <v>19</v>
      </c>
      <c r="L18" s="65">
        <f>VLOOKUP($A18,'Return Data'!$B$7:$R$2292,13,0)</f>
        <v>4.6896000000000004</v>
      </c>
      <c r="M18" s="66">
        <f t="shared" si="4"/>
        <v>12</v>
      </c>
      <c r="N18" s="65">
        <f>VLOOKUP($A18,'Return Data'!$B$7:$R$2292,17,0)</f>
        <v>8.8716000000000008</v>
      </c>
      <c r="O18" s="66">
        <f t="shared" si="5"/>
        <v>4</v>
      </c>
      <c r="P18" s="65">
        <f>VLOOKUP($A18,'Return Data'!$B$7:$R$2292,14,0)</f>
        <v>11.766299999999999</v>
      </c>
      <c r="Q18" s="66">
        <f t="shared" si="6"/>
        <v>3</v>
      </c>
      <c r="R18" s="65">
        <f>VLOOKUP($A18,'Return Data'!$B$7:$R$2292,16,0)</f>
        <v>9.8341999999999992</v>
      </c>
      <c r="S18" s="67">
        <f t="shared" si="7"/>
        <v>8</v>
      </c>
    </row>
    <row r="19" spans="1:19" x14ac:dyDescent="0.3">
      <c r="A19" s="82" t="s">
        <v>1364</v>
      </c>
      <c r="B19" s="64">
        <f>VLOOKUP($A19,'Return Data'!$B$7:$R$2292,3,0)</f>
        <v>44477</v>
      </c>
      <c r="C19" s="65">
        <f>VLOOKUP($A19,'Return Data'!$B$7:$R$2292,4,0)</f>
        <v>2431.6385</v>
      </c>
      <c r="D19" s="65">
        <f>VLOOKUP($A19,'Return Data'!$B$7:$R$2292,9,0)</f>
        <v>-6.3334000000000001</v>
      </c>
      <c r="E19" s="66">
        <f t="shared" si="0"/>
        <v>24</v>
      </c>
      <c r="F19" s="65">
        <f>VLOOKUP($A19,'Return Data'!$B$7:$R$2292,10,0)</f>
        <v>3.0022000000000002</v>
      </c>
      <c r="G19" s="66">
        <f t="shared" si="1"/>
        <v>23</v>
      </c>
      <c r="H19" s="65">
        <f>VLOOKUP($A19,'Return Data'!$B$7:$R$2292,11,0)</f>
        <v>1.2206999999999999</v>
      </c>
      <c r="I19" s="66">
        <f t="shared" si="2"/>
        <v>23</v>
      </c>
      <c r="J19" s="65">
        <f>VLOOKUP($A19,'Return Data'!$B$7:$R$2292,12,0)</f>
        <v>0.33479999999999999</v>
      </c>
      <c r="K19" s="66">
        <f t="shared" si="3"/>
        <v>24</v>
      </c>
      <c r="L19" s="65">
        <f>VLOOKUP($A19,'Return Data'!$B$7:$R$2292,13,0)</f>
        <v>2.7299000000000002</v>
      </c>
      <c r="M19" s="66">
        <f t="shared" si="4"/>
        <v>23</v>
      </c>
      <c r="N19" s="65">
        <f>VLOOKUP($A19,'Return Data'!$B$7:$R$2292,17,0)</f>
        <v>5.1082000000000001</v>
      </c>
      <c r="O19" s="66">
        <f t="shared" si="5"/>
        <v>24</v>
      </c>
      <c r="P19" s="65">
        <f>VLOOKUP($A19,'Return Data'!$B$7:$R$2292,14,0)</f>
        <v>8.2942999999999998</v>
      </c>
      <c r="Q19" s="66">
        <f t="shared" si="6"/>
        <v>23</v>
      </c>
      <c r="R19" s="65">
        <f>VLOOKUP($A19,'Return Data'!$B$7:$R$2292,16,0)</f>
        <v>7.9286000000000003</v>
      </c>
      <c r="S19" s="67">
        <f t="shared" si="7"/>
        <v>22</v>
      </c>
    </row>
    <row r="20" spans="1:19" x14ac:dyDescent="0.3">
      <c r="A20" s="82" t="s">
        <v>1365</v>
      </c>
      <c r="B20" s="64">
        <f>VLOOKUP($A20,'Return Data'!$B$7:$R$2292,3,0)</f>
        <v>44477</v>
      </c>
      <c r="C20" s="65">
        <f>VLOOKUP($A20,'Return Data'!$B$7:$R$2292,4,0)</f>
        <v>87.762900000000002</v>
      </c>
      <c r="D20" s="65">
        <f>VLOOKUP($A20,'Return Data'!$B$7:$R$2292,9,0)</f>
        <v>8.1867999999999999</v>
      </c>
      <c r="E20" s="66">
        <f t="shared" si="0"/>
        <v>1</v>
      </c>
      <c r="F20" s="65">
        <f>VLOOKUP($A20,'Return Data'!$B$7:$R$2292,10,0)</f>
        <v>11.8926</v>
      </c>
      <c r="G20" s="66">
        <f t="shared" si="1"/>
        <v>1</v>
      </c>
      <c r="H20" s="65">
        <f>VLOOKUP($A20,'Return Data'!$B$7:$R$2292,11,0)</f>
        <v>7.6829000000000001</v>
      </c>
      <c r="I20" s="66">
        <f t="shared" si="2"/>
        <v>1</v>
      </c>
      <c r="J20" s="65">
        <f>VLOOKUP($A20,'Return Data'!$B$7:$R$2292,12,0)</f>
        <v>3.9847999999999999</v>
      </c>
      <c r="K20" s="66">
        <f t="shared" si="3"/>
        <v>5</v>
      </c>
      <c r="L20" s="65">
        <f>VLOOKUP($A20,'Return Data'!$B$7:$R$2292,13,0)</f>
        <v>7.1462000000000003</v>
      </c>
      <c r="M20" s="66">
        <f t="shared" si="4"/>
        <v>2</v>
      </c>
      <c r="N20" s="65">
        <f>VLOOKUP($A20,'Return Data'!$B$7:$R$2292,17,0)</f>
        <v>9.2066999999999997</v>
      </c>
      <c r="O20" s="66">
        <f t="shared" si="5"/>
        <v>3</v>
      </c>
      <c r="P20" s="65">
        <f>VLOOKUP($A20,'Return Data'!$B$7:$R$2292,14,0)</f>
        <v>11.181900000000001</v>
      </c>
      <c r="Q20" s="66">
        <f t="shared" si="6"/>
        <v>6</v>
      </c>
      <c r="R20" s="65">
        <f>VLOOKUP($A20,'Return Data'!$B$7:$R$2292,16,0)</f>
        <v>9.1384000000000007</v>
      </c>
      <c r="S20" s="67">
        <f t="shared" si="7"/>
        <v>12</v>
      </c>
    </row>
    <row r="21" spans="1:19" x14ac:dyDescent="0.3">
      <c r="A21" s="82" t="s">
        <v>1367</v>
      </c>
      <c r="B21" s="64">
        <f>VLOOKUP($A21,'Return Data'!$B$7:$R$2292,3,0)</f>
        <v>44477</v>
      </c>
      <c r="C21" s="65">
        <f>VLOOKUP($A21,'Return Data'!$B$7:$R$2292,4,0)</f>
        <v>60.02</v>
      </c>
      <c r="D21" s="65">
        <f>VLOOKUP($A21,'Return Data'!$B$7:$R$2292,9,0)</f>
        <v>0.98799999999999999</v>
      </c>
      <c r="E21" s="66">
        <f t="shared" si="0"/>
        <v>12</v>
      </c>
      <c r="F21" s="65">
        <f>VLOOKUP($A21,'Return Data'!$B$7:$R$2292,10,0)</f>
        <v>6.3253000000000004</v>
      </c>
      <c r="G21" s="66">
        <f t="shared" si="1"/>
        <v>15</v>
      </c>
      <c r="H21" s="65">
        <f>VLOOKUP($A21,'Return Data'!$B$7:$R$2292,11,0)</f>
        <v>5.1078999999999999</v>
      </c>
      <c r="I21" s="66">
        <f t="shared" si="2"/>
        <v>15</v>
      </c>
      <c r="J21" s="65">
        <f>VLOOKUP($A21,'Return Data'!$B$7:$R$2292,12,0)</f>
        <v>1.6618999999999999</v>
      </c>
      <c r="K21" s="66">
        <f t="shared" si="3"/>
        <v>21</v>
      </c>
      <c r="L21" s="65">
        <f>VLOOKUP($A21,'Return Data'!$B$7:$R$2292,13,0)</f>
        <v>4.4217000000000004</v>
      </c>
      <c r="M21" s="66">
        <f t="shared" si="4"/>
        <v>16</v>
      </c>
      <c r="N21" s="65">
        <f>VLOOKUP($A21,'Return Data'!$B$7:$R$2292,17,0)</f>
        <v>7.6154999999999999</v>
      </c>
      <c r="O21" s="66">
        <f t="shared" si="5"/>
        <v>12</v>
      </c>
      <c r="P21" s="65">
        <f>VLOOKUP($A21,'Return Data'!$B$7:$R$2292,14,0)</f>
        <v>9.4481000000000002</v>
      </c>
      <c r="Q21" s="66">
        <f t="shared" si="6"/>
        <v>17</v>
      </c>
      <c r="R21" s="65">
        <f>VLOOKUP($A21,'Return Data'!$B$7:$R$2292,16,0)</f>
        <v>9.7134</v>
      </c>
      <c r="S21" s="67">
        <f t="shared" si="7"/>
        <v>9</v>
      </c>
    </row>
    <row r="22" spans="1:19" x14ac:dyDescent="0.3">
      <c r="A22" s="82" t="s">
        <v>1369</v>
      </c>
      <c r="B22" s="64">
        <f>VLOOKUP($A22,'Return Data'!$B$7:$R$2292,3,0)</f>
        <v>44477</v>
      </c>
      <c r="C22" s="65">
        <f>VLOOKUP($A22,'Return Data'!$B$7:$R$2292,4,0)</f>
        <v>52.410499999999999</v>
      </c>
      <c r="D22" s="65">
        <f>VLOOKUP($A22,'Return Data'!$B$7:$R$2292,9,0)</f>
        <v>-0.46870000000000001</v>
      </c>
      <c r="E22" s="66">
        <f t="shared" si="0"/>
        <v>17</v>
      </c>
      <c r="F22" s="65">
        <f>VLOOKUP($A22,'Return Data'!$B$7:$R$2292,10,0)</f>
        <v>3.0259</v>
      </c>
      <c r="G22" s="66">
        <f t="shared" si="1"/>
        <v>22</v>
      </c>
      <c r="H22" s="65">
        <f>VLOOKUP($A22,'Return Data'!$B$7:$R$2292,11,0)</f>
        <v>4.2496999999999998</v>
      </c>
      <c r="I22" s="66">
        <f t="shared" si="2"/>
        <v>20</v>
      </c>
      <c r="J22" s="65">
        <f>VLOOKUP($A22,'Return Data'!$B$7:$R$2292,12,0)</f>
        <v>2.3355000000000001</v>
      </c>
      <c r="K22" s="66">
        <f t="shared" si="3"/>
        <v>18</v>
      </c>
      <c r="L22" s="65">
        <f>VLOOKUP($A22,'Return Data'!$B$7:$R$2292,13,0)</f>
        <v>4.3745000000000003</v>
      </c>
      <c r="M22" s="66">
        <f t="shared" si="4"/>
        <v>17</v>
      </c>
      <c r="N22" s="65">
        <f>VLOOKUP($A22,'Return Data'!$B$7:$R$2292,17,0)</f>
        <v>7.2247000000000003</v>
      </c>
      <c r="O22" s="66">
        <f t="shared" si="5"/>
        <v>15</v>
      </c>
      <c r="P22" s="65">
        <f>VLOOKUP($A22,'Return Data'!$B$7:$R$2292,14,0)</f>
        <v>10.0809</v>
      </c>
      <c r="Q22" s="66">
        <f t="shared" si="6"/>
        <v>13</v>
      </c>
      <c r="R22" s="65">
        <f>VLOOKUP($A22,'Return Data'!$B$7:$R$2292,16,0)</f>
        <v>8.2483000000000004</v>
      </c>
      <c r="S22" s="67">
        <f t="shared" si="7"/>
        <v>20</v>
      </c>
    </row>
    <row r="23" spans="1:19" x14ac:dyDescent="0.3">
      <c r="A23" s="82" t="s">
        <v>1372</v>
      </c>
      <c r="B23" s="64">
        <f>VLOOKUP($A23,'Return Data'!$B$7:$R$2292,3,0)</f>
        <v>44477</v>
      </c>
      <c r="C23" s="65">
        <f>VLOOKUP($A23,'Return Data'!$B$7:$R$2292,4,0)</f>
        <v>33.764099999999999</v>
      </c>
      <c r="D23" s="65">
        <f>VLOOKUP($A23,'Return Data'!$B$7:$R$2292,9,0)</f>
        <v>1.0820000000000001</v>
      </c>
      <c r="E23" s="66">
        <f t="shared" si="0"/>
        <v>10</v>
      </c>
      <c r="F23" s="65">
        <f>VLOOKUP($A23,'Return Data'!$B$7:$R$2292,10,0)</f>
        <v>7.1448999999999998</v>
      </c>
      <c r="G23" s="66">
        <f t="shared" si="1"/>
        <v>11</v>
      </c>
      <c r="H23" s="65">
        <f>VLOOKUP($A23,'Return Data'!$B$7:$R$2292,11,0)</f>
        <v>5.484</v>
      </c>
      <c r="I23" s="66">
        <f t="shared" si="2"/>
        <v>11</v>
      </c>
      <c r="J23" s="65">
        <f>VLOOKUP($A23,'Return Data'!$B$7:$R$2292,12,0)</f>
        <v>2.6915</v>
      </c>
      <c r="K23" s="66">
        <f t="shared" si="3"/>
        <v>11</v>
      </c>
      <c r="L23" s="65">
        <f>VLOOKUP($A23,'Return Data'!$B$7:$R$2292,13,0)</f>
        <v>4.7667000000000002</v>
      </c>
      <c r="M23" s="66">
        <f t="shared" si="4"/>
        <v>10</v>
      </c>
      <c r="N23" s="65">
        <f>VLOOKUP($A23,'Return Data'!$B$7:$R$2292,17,0)</f>
        <v>7.8912000000000004</v>
      </c>
      <c r="O23" s="66">
        <f t="shared" si="5"/>
        <v>11</v>
      </c>
      <c r="P23" s="65">
        <f>VLOOKUP($A23,'Return Data'!$B$7:$R$2292,14,0)</f>
        <v>10.925000000000001</v>
      </c>
      <c r="Q23" s="66">
        <f t="shared" si="6"/>
        <v>9</v>
      </c>
      <c r="R23" s="65">
        <f>VLOOKUP($A23,'Return Data'!$B$7:$R$2292,16,0)</f>
        <v>10.5276</v>
      </c>
      <c r="S23" s="67">
        <f t="shared" si="7"/>
        <v>1</v>
      </c>
    </row>
    <row r="24" spans="1:19" x14ac:dyDescent="0.3">
      <c r="A24" s="82" t="s">
        <v>1374</v>
      </c>
      <c r="B24" s="64">
        <f>VLOOKUP($A24,'Return Data'!$B$7:$R$2292,3,0)</f>
        <v>44477</v>
      </c>
      <c r="C24" s="65">
        <f>VLOOKUP($A24,'Return Data'!$B$7:$R$2292,4,0)</f>
        <v>25.586099999999998</v>
      </c>
      <c r="D24" s="65">
        <f>VLOOKUP($A24,'Return Data'!$B$7:$R$2292,9,0)</f>
        <v>6.5640999999999998</v>
      </c>
      <c r="E24" s="66">
        <f t="shared" si="0"/>
        <v>2</v>
      </c>
      <c r="F24" s="65">
        <f>VLOOKUP($A24,'Return Data'!$B$7:$R$2292,10,0)</f>
        <v>7.5643000000000002</v>
      </c>
      <c r="G24" s="66">
        <f t="shared" si="1"/>
        <v>4</v>
      </c>
      <c r="H24" s="65">
        <f>VLOOKUP($A24,'Return Data'!$B$7:$R$2292,11,0)</f>
        <v>6.7736999999999998</v>
      </c>
      <c r="I24" s="66">
        <f t="shared" si="2"/>
        <v>3</v>
      </c>
      <c r="J24" s="65">
        <f>VLOOKUP($A24,'Return Data'!$B$7:$R$2292,12,0)</f>
        <v>4.53</v>
      </c>
      <c r="K24" s="66">
        <f t="shared" si="3"/>
        <v>3</v>
      </c>
      <c r="L24" s="65">
        <f>VLOOKUP($A24,'Return Data'!$B$7:$R$2292,13,0)</f>
        <v>5.6443000000000003</v>
      </c>
      <c r="M24" s="66">
        <f t="shared" si="4"/>
        <v>7</v>
      </c>
      <c r="N24" s="65">
        <f>VLOOKUP($A24,'Return Data'!$B$7:$R$2292,17,0)</f>
        <v>7.4837999999999996</v>
      </c>
      <c r="O24" s="66">
        <f t="shared" si="5"/>
        <v>14</v>
      </c>
      <c r="P24" s="65">
        <f>VLOOKUP($A24,'Return Data'!$B$7:$R$2292,14,0)</f>
        <v>9.6334</v>
      </c>
      <c r="Q24" s="66">
        <f t="shared" si="6"/>
        <v>15</v>
      </c>
      <c r="R24" s="65">
        <f>VLOOKUP($A24,'Return Data'!$B$7:$R$2292,16,0)</f>
        <v>8.3301999999999996</v>
      </c>
      <c r="S24" s="67">
        <f t="shared" si="7"/>
        <v>19</v>
      </c>
    </row>
    <row r="25" spans="1:19" x14ac:dyDescent="0.3">
      <c r="A25" s="82" t="s">
        <v>1375</v>
      </c>
      <c r="B25" s="64">
        <f>VLOOKUP($A25,'Return Data'!$B$7:$R$2292,3,0)</f>
        <v>44477</v>
      </c>
      <c r="C25" s="65">
        <f>VLOOKUP($A25,'Return Data'!$B$7:$R$2292,4,0)</f>
        <v>53.6663</v>
      </c>
      <c r="D25" s="65">
        <f>VLOOKUP($A25,'Return Data'!$B$7:$R$2292,9,0)</f>
        <v>0.44219999999999998</v>
      </c>
      <c r="E25" s="66">
        <f t="shared" si="0"/>
        <v>15</v>
      </c>
      <c r="F25" s="65">
        <f>VLOOKUP($A25,'Return Data'!$B$7:$R$2292,10,0)</f>
        <v>5.5114000000000001</v>
      </c>
      <c r="G25" s="66">
        <f t="shared" si="1"/>
        <v>19</v>
      </c>
      <c r="H25" s="65">
        <f>VLOOKUP($A25,'Return Data'!$B$7:$R$2292,11,0)</f>
        <v>4.2571000000000003</v>
      </c>
      <c r="I25" s="66">
        <f t="shared" si="2"/>
        <v>19</v>
      </c>
      <c r="J25" s="65">
        <f>VLOOKUP($A25,'Return Data'!$B$7:$R$2292,12,0)</f>
        <v>3.3262</v>
      </c>
      <c r="K25" s="66">
        <f t="shared" si="3"/>
        <v>7</v>
      </c>
      <c r="L25" s="65">
        <f>VLOOKUP($A25,'Return Data'!$B$7:$R$2292,13,0)</f>
        <v>5.5488</v>
      </c>
      <c r="M25" s="66">
        <f t="shared" si="4"/>
        <v>8</v>
      </c>
      <c r="N25" s="65">
        <f>VLOOKUP($A25,'Return Data'!$B$7:$R$2292,17,0)</f>
        <v>8.2331000000000003</v>
      </c>
      <c r="O25" s="66">
        <f t="shared" si="5"/>
        <v>9</v>
      </c>
      <c r="P25" s="65">
        <f>VLOOKUP($A25,'Return Data'!$B$7:$R$2292,14,0)</f>
        <v>10.768000000000001</v>
      </c>
      <c r="Q25" s="66">
        <f t="shared" si="6"/>
        <v>10</v>
      </c>
      <c r="R25" s="65">
        <f>VLOOKUP($A25,'Return Data'!$B$7:$R$2292,16,0)</f>
        <v>10.076700000000001</v>
      </c>
      <c r="S25" s="67">
        <f t="shared" si="7"/>
        <v>4</v>
      </c>
    </row>
    <row r="26" spans="1:19" x14ac:dyDescent="0.3">
      <c r="A26" s="82" t="s">
        <v>1377</v>
      </c>
      <c r="B26" s="64">
        <f>VLOOKUP($A26,'Return Data'!$B$7:$R$2292,3,0)</f>
        <v>44477</v>
      </c>
      <c r="C26" s="65">
        <f>VLOOKUP($A26,'Return Data'!$B$7:$R$2292,4,0)</f>
        <v>67.687899999999999</v>
      </c>
      <c r="D26" s="65">
        <f>VLOOKUP($A26,'Return Data'!$B$7:$R$2292,9,0)</f>
        <v>-1.2927999999999999</v>
      </c>
      <c r="E26" s="66">
        <f t="shared" si="0"/>
        <v>19</v>
      </c>
      <c r="F26" s="65">
        <f>VLOOKUP($A26,'Return Data'!$B$7:$R$2292,10,0)</f>
        <v>5.75</v>
      </c>
      <c r="G26" s="66">
        <f t="shared" si="1"/>
        <v>17</v>
      </c>
      <c r="H26" s="65">
        <f>VLOOKUP($A26,'Return Data'!$B$7:$R$2292,11,0)</f>
        <v>4.4443999999999999</v>
      </c>
      <c r="I26" s="66">
        <f t="shared" si="2"/>
        <v>18</v>
      </c>
      <c r="J26" s="65">
        <f>VLOOKUP($A26,'Return Data'!$B$7:$R$2292,12,0)</f>
        <v>1.1686000000000001</v>
      </c>
      <c r="K26" s="66">
        <f t="shared" si="3"/>
        <v>22</v>
      </c>
      <c r="L26" s="65">
        <f>VLOOKUP($A26,'Return Data'!$B$7:$R$2292,13,0)</f>
        <v>3.7665999999999999</v>
      </c>
      <c r="M26" s="66">
        <f t="shared" si="4"/>
        <v>21</v>
      </c>
      <c r="N26" s="65">
        <f>VLOOKUP($A26,'Return Data'!$B$7:$R$2292,17,0)</f>
        <v>6.0811000000000002</v>
      </c>
      <c r="O26" s="66">
        <f t="shared" si="5"/>
        <v>21</v>
      </c>
      <c r="P26" s="65">
        <f>VLOOKUP($A26,'Return Data'!$B$7:$R$2292,14,0)</f>
        <v>8.9705999999999992</v>
      </c>
      <c r="Q26" s="66">
        <f t="shared" si="6"/>
        <v>19</v>
      </c>
      <c r="R26" s="65">
        <f>VLOOKUP($A26,'Return Data'!$B$7:$R$2292,16,0)</f>
        <v>8.7148000000000003</v>
      </c>
      <c r="S26" s="67">
        <f t="shared" si="7"/>
        <v>15</v>
      </c>
    </row>
    <row r="27" spans="1:19" x14ac:dyDescent="0.3">
      <c r="A27" s="82" t="s">
        <v>1379</v>
      </c>
      <c r="B27" s="64">
        <f>VLOOKUP($A27,'Return Data'!$B$7:$R$2292,3,0)</f>
        <v>44477</v>
      </c>
      <c r="C27" s="65">
        <f>VLOOKUP($A27,'Return Data'!$B$7:$R$2292,4,0)</f>
        <v>51.722799999999999</v>
      </c>
      <c r="D27" s="65">
        <f>VLOOKUP($A27,'Return Data'!$B$7:$R$2292,9,0)</f>
        <v>4.3555000000000001</v>
      </c>
      <c r="E27" s="66">
        <f t="shared" si="0"/>
        <v>3</v>
      </c>
      <c r="F27" s="65">
        <f>VLOOKUP($A27,'Return Data'!$B$7:$R$2292,10,0)</f>
        <v>7.3762999999999996</v>
      </c>
      <c r="G27" s="66">
        <f t="shared" si="1"/>
        <v>9</v>
      </c>
      <c r="H27" s="65">
        <f>VLOOKUP($A27,'Return Data'!$B$7:$R$2292,11,0)</f>
        <v>5.0850999999999997</v>
      </c>
      <c r="I27" s="66">
        <f t="shared" si="2"/>
        <v>16</v>
      </c>
      <c r="J27" s="65">
        <f>VLOOKUP($A27,'Return Data'!$B$7:$R$2292,12,0)</f>
        <v>3.0992000000000002</v>
      </c>
      <c r="K27" s="66">
        <f t="shared" si="3"/>
        <v>9</v>
      </c>
      <c r="L27" s="65">
        <f>VLOOKUP($A27,'Return Data'!$B$7:$R$2292,13,0)</f>
        <v>4.7557</v>
      </c>
      <c r="M27" s="66">
        <f t="shared" si="4"/>
        <v>11</v>
      </c>
      <c r="N27" s="65">
        <f>VLOOKUP($A27,'Return Data'!$B$7:$R$2292,17,0)</f>
        <v>6.8465999999999996</v>
      </c>
      <c r="O27" s="66">
        <f t="shared" si="5"/>
        <v>17</v>
      </c>
      <c r="P27" s="65">
        <f>VLOOKUP($A27,'Return Data'!$B$7:$R$2292,14,0)</f>
        <v>9.5327000000000002</v>
      </c>
      <c r="Q27" s="66">
        <f t="shared" si="6"/>
        <v>16</v>
      </c>
      <c r="R27" s="65">
        <f>VLOOKUP($A27,'Return Data'!$B$7:$R$2292,16,0)</f>
        <v>9.2330000000000005</v>
      </c>
      <c r="S27" s="67">
        <f t="shared" si="7"/>
        <v>11</v>
      </c>
    </row>
    <row r="28" spans="1:19" x14ac:dyDescent="0.3">
      <c r="A28" s="82" t="s">
        <v>866</v>
      </c>
      <c r="B28" s="64">
        <f>VLOOKUP($A28,'Return Data'!$B$7:$R$2292,3,0)</f>
        <v>44477</v>
      </c>
      <c r="C28" s="65">
        <f>VLOOKUP($A28,'Return Data'!$B$7:$R$2292,4,0)</f>
        <v>17.9329</v>
      </c>
      <c r="D28" s="65">
        <f>VLOOKUP($A28,'Return Data'!$B$7:$R$2292,9,0)</f>
        <v>-4.9325999999999999</v>
      </c>
      <c r="E28" s="66">
        <f t="shared" si="0"/>
        <v>23</v>
      </c>
      <c r="F28" s="65">
        <f>VLOOKUP($A28,'Return Data'!$B$7:$R$2292,10,0)</f>
        <v>-2.141</v>
      </c>
      <c r="G28" s="66">
        <f t="shared" si="1"/>
        <v>24</v>
      </c>
      <c r="H28" s="65">
        <f>VLOOKUP($A28,'Return Data'!$B$7:$R$2292,11,0)</f>
        <v>0.46379999999999999</v>
      </c>
      <c r="I28" s="66">
        <f t="shared" si="2"/>
        <v>24</v>
      </c>
      <c r="J28" s="65">
        <f>VLOOKUP($A28,'Return Data'!$B$7:$R$2292,12,0)</f>
        <v>0.65559999999999996</v>
      </c>
      <c r="K28" s="66">
        <f t="shared" si="3"/>
        <v>23</v>
      </c>
      <c r="L28" s="65">
        <f>VLOOKUP($A28,'Return Data'!$B$7:$R$2292,13,0)</f>
        <v>2.7101999999999999</v>
      </c>
      <c r="M28" s="66">
        <f t="shared" si="4"/>
        <v>24</v>
      </c>
      <c r="N28" s="65">
        <f>VLOOKUP($A28,'Return Data'!$B$7:$R$2292,17,0)</f>
        <v>6.7401999999999997</v>
      </c>
      <c r="O28" s="66">
        <f t="shared" si="5"/>
        <v>20</v>
      </c>
      <c r="P28" s="65">
        <f>VLOOKUP($A28,'Return Data'!$B$7:$R$2292,14,0)</f>
        <v>9.6944999999999997</v>
      </c>
      <c r="Q28" s="66">
        <f t="shared" si="6"/>
        <v>14</v>
      </c>
      <c r="R28" s="65">
        <f>VLOOKUP($A28,'Return Data'!$B$7:$R$2292,16,0)</f>
        <v>8.6521000000000008</v>
      </c>
      <c r="S28" s="67">
        <f t="shared" si="7"/>
        <v>16</v>
      </c>
    </row>
    <row r="29" spans="1:19" x14ac:dyDescent="0.3">
      <c r="A29" s="82" t="s">
        <v>869</v>
      </c>
      <c r="B29" s="64">
        <f>VLOOKUP($A29,'Return Data'!$B$7:$R$2292,3,0)</f>
        <v>44477</v>
      </c>
      <c r="C29" s="65">
        <f>VLOOKUP($A29,'Return Data'!$B$7:$R$2292,4,0)</f>
        <v>19.913799999999998</v>
      </c>
      <c r="D29" s="65">
        <f>VLOOKUP($A29,'Return Data'!$B$7:$R$2292,9,0)</f>
        <v>-1.5316000000000001</v>
      </c>
      <c r="E29" s="66">
        <f t="shared" si="0"/>
        <v>20</v>
      </c>
      <c r="F29" s="65">
        <f>VLOOKUP($A29,'Return Data'!$B$7:$R$2292,10,0)</f>
        <v>7.0976999999999997</v>
      </c>
      <c r="G29" s="66">
        <f t="shared" si="1"/>
        <v>12</v>
      </c>
      <c r="H29" s="65">
        <f>VLOOKUP($A29,'Return Data'!$B$7:$R$2292,11,0)</f>
        <v>5.8506999999999998</v>
      </c>
      <c r="I29" s="66">
        <f t="shared" si="2"/>
        <v>6</v>
      </c>
      <c r="J29" s="65">
        <f>VLOOKUP($A29,'Return Data'!$B$7:$R$2292,12,0)</f>
        <v>2.8771</v>
      </c>
      <c r="K29" s="66">
        <f t="shared" si="3"/>
        <v>10</v>
      </c>
      <c r="L29" s="65">
        <f>VLOOKUP($A29,'Return Data'!$B$7:$R$2292,13,0)</f>
        <v>5.0217000000000001</v>
      </c>
      <c r="M29" s="66">
        <f t="shared" si="4"/>
        <v>9</v>
      </c>
      <c r="N29" s="65">
        <f>VLOOKUP($A29,'Return Data'!$B$7:$R$2292,17,0)</f>
        <v>8.6282999999999994</v>
      </c>
      <c r="O29" s="66">
        <f t="shared" si="5"/>
        <v>7</v>
      </c>
      <c r="P29" s="65">
        <f>VLOOKUP($A29,'Return Data'!$B$7:$R$2292,14,0)</f>
        <v>11.774699999999999</v>
      </c>
      <c r="Q29" s="66">
        <f t="shared" si="6"/>
        <v>2</v>
      </c>
      <c r="R29" s="65">
        <f>VLOOKUP($A29,'Return Data'!$B$7:$R$2292,16,0)</f>
        <v>10.2232</v>
      </c>
      <c r="S29" s="67">
        <f t="shared" si="7"/>
        <v>2</v>
      </c>
    </row>
    <row r="30" spans="1:19" x14ac:dyDescent="0.3">
      <c r="A30" s="82" t="s">
        <v>870</v>
      </c>
      <c r="B30" s="64">
        <f>VLOOKUP($A30,'Return Data'!$B$7:$R$2292,3,0)</f>
        <v>44477</v>
      </c>
      <c r="C30" s="65">
        <f>VLOOKUP($A30,'Return Data'!$B$7:$R$2292,4,0)</f>
        <v>36.8523</v>
      </c>
      <c r="D30" s="65">
        <f>VLOOKUP($A30,'Return Data'!$B$7:$R$2292,9,0)</f>
        <v>-4.5782999999999996</v>
      </c>
      <c r="E30" s="66">
        <f t="shared" si="0"/>
        <v>22</v>
      </c>
      <c r="F30" s="65">
        <f>VLOOKUP($A30,'Return Data'!$B$7:$R$2292,10,0)</f>
        <v>5.7070999999999996</v>
      </c>
      <c r="G30" s="66">
        <f t="shared" si="1"/>
        <v>18</v>
      </c>
      <c r="H30" s="65">
        <f>VLOOKUP($A30,'Return Data'!$B$7:$R$2292,11,0)</f>
        <v>4.6852</v>
      </c>
      <c r="I30" s="66">
        <f t="shared" si="2"/>
        <v>17</v>
      </c>
      <c r="J30" s="65">
        <f>VLOOKUP($A30,'Return Data'!$B$7:$R$2292,12,0)</f>
        <v>1.6866000000000001</v>
      </c>
      <c r="K30" s="66">
        <f t="shared" si="3"/>
        <v>20</v>
      </c>
      <c r="L30" s="65">
        <f>VLOOKUP($A30,'Return Data'!$B$7:$R$2292,13,0)</f>
        <v>4.3022999999999998</v>
      </c>
      <c r="M30" s="66">
        <f t="shared" si="4"/>
        <v>19</v>
      </c>
      <c r="N30" s="65">
        <f>VLOOKUP($A30,'Return Data'!$B$7:$R$2292,17,0)</f>
        <v>8.0984999999999996</v>
      </c>
      <c r="O30" s="66">
        <f t="shared" si="5"/>
        <v>10</v>
      </c>
      <c r="P30" s="65">
        <f>VLOOKUP($A30,'Return Data'!$B$7:$R$2292,14,0)</f>
        <v>12.048500000000001</v>
      </c>
      <c r="Q30" s="66">
        <f t="shared" si="6"/>
        <v>1</v>
      </c>
      <c r="R30" s="65">
        <f>VLOOKUP($A30,'Return Data'!$B$7:$R$2292,16,0)</f>
        <v>10.194599999999999</v>
      </c>
      <c r="S30" s="67">
        <f t="shared" si="7"/>
        <v>3</v>
      </c>
    </row>
    <row r="31" spans="1:19" x14ac:dyDescent="0.3">
      <c r="A31" s="82" t="s">
        <v>873</v>
      </c>
      <c r="B31" s="64">
        <f>VLOOKUP($A31,'Return Data'!$B$7:$R$2292,3,0)</f>
        <v>44477</v>
      </c>
      <c r="C31" s="65">
        <f>VLOOKUP($A31,'Return Data'!$B$7:$R$2292,4,0)</f>
        <v>52.185299999999998</v>
      </c>
      <c r="D31" s="65">
        <f>VLOOKUP($A31,'Return Data'!$B$7:$R$2292,9,0)</f>
        <v>-0.79220000000000002</v>
      </c>
      <c r="E31" s="66">
        <f t="shared" si="0"/>
        <v>18</v>
      </c>
      <c r="F31" s="65">
        <f>VLOOKUP($A31,'Return Data'!$B$7:$R$2292,10,0)</f>
        <v>7.3886000000000003</v>
      </c>
      <c r="G31" s="66">
        <f t="shared" si="1"/>
        <v>8</v>
      </c>
      <c r="H31" s="65">
        <f>VLOOKUP($A31,'Return Data'!$B$7:$R$2292,11,0)</f>
        <v>5.4551999999999996</v>
      </c>
      <c r="I31" s="66">
        <f t="shared" si="2"/>
        <v>12</v>
      </c>
      <c r="J31" s="65">
        <f>VLOOKUP($A31,'Return Data'!$B$7:$R$2292,12,0)</f>
        <v>2.3748999999999998</v>
      </c>
      <c r="K31" s="66">
        <f t="shared" si="3"/>
        <v>15</v>
      </c>
      <c r="L31" s="65">
        <f>VLOOKUP($A31,'Return Data'!$B$7:$R$2292,13,0)</f>
        <v>4.5774999999999997</v>
      </c>
      <c r="M31" s="66">
        <f t="shared" si="4"/>
        <v>14</v>
      </c>
      <c r="N31" s="65">
        <f>VLOOKUP($A31,'Return Data'!$B$7:$R$2292,17,0)</f>
        <v>7.4965000000000002</v>
      </c>
      <c r="O31" s="66">
        <f t="shared" si="5"/>
        <v>13</v>
      </c>
      <c r="P31" s="65">
        <f>VLOOKUP($A31,'Return Data'!$B$7:$R$2292,14,0)</f>
        <v>10.6709</v>
      </c>
      <c r="Q31" s="66">
        <f t="shared" si="6"/>
        <v>11</v>
      </c>
      <c r="R31" s="65">
        <f>VLOOKUP($A31,'Return Data'!$B$7:$R$2292,16,0)</f>
        <v>9.9339999999999993</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0.7342333333333334</v>
      </c>
      <c r="E33" s="88"/>
      <c r="F33" s="89">
        <f>AVERAGE(F8:F31)</f>
        <v>6.3793875</v>
      </c>
      <c r="G33" s="88"/>
      <c r="H33" s="89">
        <f>AVERAGE(H8:H31)</f>
        <v>5.1370958333333334</v>
      </c>
      <c r="I33" s="88"/>
      <c r="J33" s="89">
        <f>AVERAGE(J8:J31)</f>
        <v>2.77685</v>
      </c>
      <c r="K33" s="88"/>
      <c r="L33" s="89">
        <f>AVERAGE(L8:L31)</f>
        <v>4.9176500000000001</v>
      </c>
      <c r="M33" s="88"/>
      <c r="N33" s="89">
        <f>AVERAGE(N8:N31)</f>
        <v>7.6115208333333326</v>
      </c>
      <c r="O33" s="88"/>
      <c r="P33" s="89">
        <f>AVERAGE(P8:P31)</f>
        <v>10.162895833333334</v>
      </c>
      <c r="Q33" s="88"/>
      <c r="R33" s="89">
        <f>AVERAGE(R8:R31)</f>
        <v>9.0612458333333326</v>
      </c>
      <c r="S33" s="90"/>
    </row>
    <row r="34" spans="1:19" x14ac:dyDescent="0.3">
      <c r="A34" s="87" t="s">
        <v>28</v>
      </c>
      <c r="B34" s="88"/>
      <c r="C34" s="88"/>
      <c r="D34" s="89">
        <f>MIN(D8:D31)</f>
        <v>-6.3334000000000001</v>
      </c>
      <c r="E34" s="88"/>
      <c r="F34" s="89">
        <f>MIN(F8:F31)</f>
        <v>-2.141</v>
      </c>
      <c r="G34" s="88"/>
      <c r="H34" s="89">
        <f>MIN(H8:H31)</f>
        <v>0.46379999999999999</v>
      </c>
      <c r="I34" s="88"/>
      <c r="J34" s="89">
        <f>MIN(J8:J31)</f>
        <v>0.33479999999999999</v>
      </c>
      <c r="K34" s="88"/>
      <c r="L34" s="89">
        <f>MIN(L8:L31)</f>
        <v>2.7101999999999999</v>
      </c>
      <c r="M34" s="88"/>
      <c r="N34" s="89">
        <f>MIN(N8:N31)</f>
        <v>5.1082000000000001</v>
      </c>
      <c r="O34" s="88"/>
      <c r="P34" s="89">
        <f>MIN(P8:P31)</f>
        <v>8.1248000000000005</v>
      </c>
      <c r="Q34" s="88"/>
      <c r="R34" s="89">
        <f>MIN(R8:R31)</f>
        <v>7.1768000000000001</v>
      </c>
      <c r="S34" s="90"/>
    </row>
    <row r="35" spans="1:19" ht="15" thickBot="1" x14ac:dyDescent="0.35">
      <c r="A35" s="91" t="s">
        <v>29</v>
      </c>
      <c r="B35" s="92"/>
      <c r="C35" s="92"/>
      <c r="D35" s="93">
        <f>MAX(D8:D31)</f>
        <v>8.1867999999999999</v>
      </c>
      <c r="E35" s="92"/>
      <c r="F35" s="93">
        <f>MAX(F8:F31)</f>
        <v>11.8926</v>
      </c>
      <c r="G35" s="92"/>
      <c r="H35" s="93">
        <f>MAX(H8:H31)</f>
        <v>7.6829000000000001</v>
      </c>
      <c r="I35" s="92"/>
      <c r="J35" s="93">
        <f>MAX(J8:J31)</f>
        <v>5.6323999999999996</v>
      </c>
      <c r="K35" s="92"/>
      <c r="L35" s="93">
        <f>MAX(L8:L31)</f>
        <v>8.0058000000000007</v>
      </c>
      <c r="M35" s="92"/>
      <c r="N35" s="93">
        <f>MAX(N8:N31)</f>
        <v>9.3897999999999993</v>
      </c>
      <c r="O35" s="92"/>
      <c r="P35" s="93">
        <f>MAX(P8:P31)</f>
        <v>12.048500000000001</v>
      </c>
      <c r="Q35" s="92"/>
      <c r="R35" s="93">
        <f>MAX(R8:R31)</f>
        <v>10.5276</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1343</v>
      </c>
      <c r="B8" s="64">
        <f>VLOOKUP($A8,'Return Data'!$B$7:$R$2292,3,0)</f>
        <v>44477</v>
      </c>
      <c r="C8" s="65">
        <f>VLOOKUP($A8,'Return Data'!$B$7:$R$2292,4,0)</f>
        <v>65.506</v>
      </c>
      <c r="D8" s="65">
        <f>VLOOKUP($A8,'Return Data'!$B$7:$R$2292,9,0)</f>
        <v>1.5808</v>
      </c>
      <c r="E8" s="66">
        <f>RANK(D8,D$8:D$34,0)</f>
        <v>8</v>
      </c>
      <c r="F8" s="65">
        <f>VLOOKUP($A8,'Return Data'!$B$7:$R$2292,10,0)</f>
        <v>8.1968999999999994</v>
      </c>
      <c r="G8" s="66">
        <f>RANK(F8,F$8:F$34,0)</f>
        <v>3</v>
      </c>
      <c r="H8" s="65">
        <f>VLOOKUP($A8,'Return Data'!$B$7:$R$2292,11,0)</f>
        <v>6.7161</v>
      </c>
      <c r="I8" s="66">
        <f>RANK(H8,H$8:H$34,0)</f>
        <v>1</v>
      </c>
      <c r="J8" s="65">
        <f>VLOOKUP($A8,'Return Data'!$B$7:$R$2292,12,0)</f>
        <v>3.5949</v>
      </c>
      <c r="K8" s="66">
        <f>RANK(J8,J$8:J$34,0)</f>
        <v>3</v>
      </c>
      <c r="L8" s="65">
        <f>VLOOKUP($A8,'Return Data'!$B$7:$R$2292,13,0)</f>
        <v>5.3750999999999998</v>
      </c>
      <c r="M8" s="66">
        <f>RANK(L8,L$8:L$34,0)</f>
        <v>4</v>
      </c>
      <c r="N8" s="65">
        <f>VLOOKUP($A8,'Return Data'!$B$7:$R$2292,17,0)</f>
        <v>7.7956000000000003</v>
      </c>
      <c r="O8" s="66">
        <f>RANK(N8,N$8:N$34,0)</f>
        <v>9</v>
      </c>
      <c r="P8" s="65">
        <f>VLOOKUP($A8,'Return Data'!$B$7:$R$2292,14,0)</f>
        <v>10.2639</v>
      </c>
      <c r="Q8" s="66">
        <f>RANK(P8,P$8:P$34,0)</f>
        <v>8</v>
      </c>
      <c r="R8" s="65">
        <f>VLOOKUP($A8,'Return Data'!$B$7:$R$2292,16,0)</f>
        <v>8.9154999999999998</v>
      </c>
      <c r="S8" s="67">
        <f>RANK(R8,R$8:R$34,0)</f>
        <v>7</v>
      </c>
    </row>
    <row r="9" spans="1:19" x14ac:dyDescent="0.3">
      <c r="A9" s="82" t="s">
        <v>1346</v>
      </c>
      <c r="B9" s="64">
        <f>VLOOKUP($A9,'Return Data'!$B$7:$R$2292,3,0)</f>
        <v>44477</v>
      </c>
      <c r="C9" s="65">
        <f>VLOOKUP($A9,'Return Data'!$B$7:$R$2292,4,0)</f>
        <v>20.321300000000001</v>
      </c>
      <c r="D9" s="65">
        <f>VLOOKUP($A9,'Return Data'!$B$7:$R$2292,9,0)</f>
        <v>2.6280000000000001</v>
      </c>
      <c r="E9" s="66">
        <f t="shared" ref="E9:E34" si="0">RANK(D9,D$8:D$34,0)</f>
        <v>4</v>
      </c>
      <c r="F9" s="65">
        <f>VLOOKUP($A9,'Return Data'!$B$7:$R$2292,10,0)</f>
        <v>6.6902999999999997</v>
      </c>
      <c r="G9" s="66">
        <f t="shared" ref="G9:G34" si="1">RANK(F9,F$8:F$34,0)</f>
        <v>9</v>
      </c>
      <c r="H9" s="65">
        <f>VLOOKUP($A9,'Return Data'!$B$7:$R$2292,11,0)</f>
        <v>5.0663999999999998</v>
      </c>
      <c r="I9" s="66">
        <f t="shared" ref="I9:I34" si="2">RANK(H9,H$8:H$34,0)</f>
        <v>10</v>
      </c>
      <c r="J9" s="65">
        <f>VLOOKUP($A9,'Return Data'!$B$7:$R$2292,12,0)</f>
        <v>2.5634999999999999</v>
      </c>
      <c r="K9" s="66">
        <f t="shared" ref="K9:K34" si="3">RANK(J9,J$8:J$34,0)</f>
        <v>10</v>
      </c>
      <c r="L9" s="65">
        <f>VLOOKUP($A9,'Return Data'!$B$7:$R$2292,13,0)</f>
        <v>5.2142999999999997</v>
      </c>
      <c r="M9" s="66">
        <f t="shared" ref="M9:M34" si="4">RANK(L9,L$8:L$34,0)</f>
        <v>5</v>
      </c>
      <c r="N9" s="65">
        <f>VLOOKUP($A9,'Return Data'!$B$7:$R$2292,17,0)</f>
        <v>8.0675000000000008</v>
      </c>
      <c r="O9" s="66">
        <f t="shared" ref="O9:O34" si="5">RANK(N9,N$8:N$34,0)</f>
        <v>7</v>
      </c>
      <c r="P9" s="65">
        <f>VLOOKUP($A9,'Return Data'!$B$7:$R$2292,14,0)</f>
        <v>10.5038</v>
      </c>
      <c r="Q9" s="66">
        <f t="shared" ref="Q9:Q34" si="6">RANK(P9,P$8:P$34,0)</f>
        <v>6</v>
      </c>
      <c r="R9" s="65">
        <f>VLOOKUP($A9,'Return Data'!$B$7:$R$2292,16,0)</f>
        <v>7.5717999999999996</v>
      </c>
      <c r="S9" s="67">
        <f t="shared" ref="S9:S34" si="7">RANK(R9,R$8:R$34,0)</f>
        <v>20</v>
      </c>
    </row>
    <row r="10" spans="1:19" x14ac:dyDescent="0.3">
      <c r="A10" s="82" t="s">
        <v>1347</v>
      </c>
      <c r="B10" s="64">
        <f>VLOOKUP($A10,'Return Data'!$B$7:$R$2292,3,0)</f>
        <v>44477</v>
      </c>
      <c r="C10" s="65">
        <f>VLOOKUP($A10,'Return Data'!$B$7:$R$2292,4,0)</f>
        <v>34.044400000000003</v>
      </c>
      <c r="D10" s="65">
        <f>VLOOKUP($A10,'Return Data'!$B$7:$R$2292,9,0)</f>
        <v>8.2199999999999995E-2</v>
      </c>
      <c r="E10" s="66">
        <f t="shared" si="0"/>
        <v>13</v>
      </c>
      <c r="F10" s="65">
        <f>VLOOKUP($A10,'Return Data'!$B$7:$R$2292,10,0)</f>
        <v>6.7098000000000004</v>
      </c>
      <c r="G10" s="66">
        <f t="shared" si="1"/>
        <v>8</v>
      </c>
      <c r="H10" s="65">
        <f>VLOOKUP($A10,'Return Data'!$B$7:$R$2292,11,0)</f>
        <v>4.9805000000000001</v>
      </c>
      <c r="I10" s="66">
        <f t="shared" si="2"/>
        <v>11</v>
      </c>
      <c r="J10" s="65">
        <f>VLOOKUP($A10,'Return Data'!$B$7:$R$2292,12,0)</f>
        <v>1.7183999999999999</v>
      </c>
      <c r="K10" s="66">
        <f t="shared" si="3"/>
        <v>15</v>
      </c>
      <c r="L10" s="65">
        <f>VLOOKUP($A10,'Return Data'!$B$7:$R$2292,13,0)</f>
        <v>3.8908</v>
      </c>
      <c r="M10" s="66">
        <f t="shared" si="4"/>
        <v>15</v>
      </c>
      <c r="N10" s="65">
        <f>VLOOKUP($A10,'Return Data'!$B$7:$R$2292,17,0)</f>
        <v>6.0118999999999998</v>
      </c>
      <c r="O10" s="66">
        <f t="shared" si="5"/>
        <v>22</v>
      </c>
      <c r="P10" s="65">
        <f>VLOOKUP($A10,'Return Data'!$B$7:$R$2292,14,0)</f>
        <v>8.4885999999999999</v>
      </c>
      <c r="Q10" s="66">
        <f t="shared" si="6"/>
        <v>19</v>
      </c>
      <c r="R10" s="65">
        <f>VLOOKUP($A10,'Return Data'!$B$7:$R$2292,16,0)</f>
        <v>6.4619999999999997</v>
      </c>
      <c r="S10" s="67">
        <f t="shared" si="7"/>
        <v>26</v>
      </c>
    </row>
    <row r="11" spans="1:19" x14ac:dyDescent="0.3">
      <c r="A11" s="82" t="s">
        <v>2028</v>
      </c>
      <c r="B11" s="64">
        <f>VLOOKUP($A11,'Return Data'!$B$7:$R$2292,3,0)</f>
        <v>44477</v>
      </c>
      <c r="C11" s="65">
        <f>VLOOKUP($A11,'Return Data'!$B$7:$R$2292,4,0)</f>
        <v>61.152299999999997</v>
      </c>
      <c r="D11" s="65">
        <f>VLOOKUP($A11,'Return Data'!$B$7:$R$2292,9,0)</f>
        <v>2.4861</v>
      </c>
      <c r="E11" s="66">
        <f t="shared" si="0"/>
        <v>5</v>
      </c>
      <c r="F11" s="65">
        <f>VLOOKUP($A11,'Return Data'!$B$7:$R$2292,10,0)</f>
        <v>4.5628000000000002</v>
      </c>
      <c r="G11" s="66">
        <f t="shared" si="1"/>
        <v>20</v>
      </c>
      <c r="H11" s="65">
        <f>VLOOKUP($A11,'Return Data'!$B$7:$R$2292,11,0)</f>
        <v>3.4963000000000002</v>
      </c>
      <c r="I11" s="66">
        <f t="shared" si="2"/>
        <v>21</v>
      </c>
      <c r="J11" s="65">
        <f>VLOOKUP($A11,'Return Data'!$B$7:$R$2292,12,0)</f>
        <v>1.5804</v>
      </c>
      <c r="K11" s="66">
        <f t="shared" si="3"/>
        <v>18</v>
      </c>
      <c r="L11" s="65">
        <f>VLOOKUP($A11,'Return Data'!$B$7:$R$2292,13,0)</f>
        <v>3.4763999999999999</v>
      </c>
      <c r="M11" s="66">
        <f t="shared" si="4"/>
        <v>19</v>
      </c>
      <c r="N11" s="65">
        <f>VLOOKUP($A11,'Return Data'!$B$7:$R$2292,17,0)</f>
        <v>6.0406000000000004</v>
      </c>
      <c r="O11" s="66">
        <f t="shared" si="5"/>
        <v>21</v>
      </c>
      <c r="P11" s="65">
        <f>VLOOKUP($A11,'Return Data'!$B$7:$R$2292,14,0)</f>
        <v>8.1710999999999991</v>
      </c>
      <c r="Q11" s="66">
        <f t="shared" si="6"/>
        <v>21</v>
      </c>
      <c r="R11" s="65">
        <f>VLOOKUP($A11,'Return Data'!$B$7:$R$2292,16,0)</f>
        <v>8.6645000000000003</v>
      </c>
      <c r="S11" s="67">
        <f t="shared" si="7"/>
        <v>8</v>
      </c>
    </row>
    <row r="12" spans="1:19" x14ac:dyDescent="0.3">
      <c r="A12" s="82" t="s">
        <v>1350</v>
      </c>
      <c r="B12" s="64">
        <f>VLOOKUP($A12,'Return Data'!$B$7:$R$2292,3,0)</f>
        <v>44477</v>
      </c>
      <c r="C12" s="65">
        <f>VLOOKUP($A12,'Return Data'!$B$7:$R$2292,4,0)</f>
        <v>75.800299999999993</v>
      </c>
      <c r="D12" s="65">
        <f>VLOOKUP($A12,'Return Data'!$B$7:$R$2292,9,0)</f>
        <v>2.2078000000000002</v>
      </c>
      <c r="E12" s="66">
        <f t="shared" si="0"/>
        <v>6</v>
      </c>
      <c r="F12" s="65">
        <f>VLOOKUP($A12,'Return Data'!$B$7:$R$2292,10,0)</f>
        <v>6.9625000000000004</v>
      </c>
      <c r="G12" s="66">
        <f t="shared" si="1"/>
        <v>6</v>
      </c>
      <c r="H12" s="65">
        <f>VLOOKUP($A12,'Return Data'!$B$7:$R$2292,11,0)</f>
        <v>5.2568000000000001</v>
      </c>
      <c r="I12" s="66">
        <f t="shared" si="2"/>
        <v>7</v>
      </c>
      <c r="J12" s="65">
        <f>VLOOKUP($A12,'Return Data'!$B$7:$R$2292,12,0)</f>
        <v>3.1541000000000001</v>
      </c>
      <c r="K12" s="66">
        <f t="shared" si="3"/>
        <v>5</v>
      </c>
      <c r="L12" s="65">
        <f>VLOOKUP($A12,'Return Data'!$B$7:$R$2292,13,0)</f>
        <v>5.1372999999999998</v>
      </c>
      <c r="M12" s="66">
        <f t="shared" si="4"/>
        <v>6</v>
      </c>
      <c r="N12" s="65">
        <f>VLOOKUP($A12,'Return Data'!$B$7:$R$2292,17,0)</f>
        <v>8.1653000000000002</v>
      </c>
      <c r="O12" s="66">
        <f t="shared" si="5"/>
        <v>5</v>
      </c>
      <c r="P12" s="65">
        <f>VLOOKUP($A12,'Return Data'!$B$7:$R$2292,14,0)</f>
        <v>10.968</v>
      </c>
      <c r="Q12" s="66">
        <f t="shared" si="6"/>
        <v>4</v>
      </c>
      <c r="R12" s="65">
        <f>VLOOKUP($A12,'Return Data'!$B$7:$R$2292,16,0)</f>
        <v>9.6265000000000001</v>
      </c>
      <c r="S12" s="67">
        <f t="shared" si="7"/>
        <v>3</v>
      </c>
    </row>
    <row r="13" spans="1:19" x14ac:dyDescent="0.3">
      <c r="A13" s="82" t="s">
        <v>1352</v>
      </c>
      <c r="B13" s="64">
        <f>VLOOKUP($A13,'Return Data'!$B$7:$R$2292,3,0)</f>
        <v>44477</v>
      </c>
      <c r="C13" s="65">
        <f>VLOOKUP($A13,'Return Data'!$B$7:$R$2292,4,0)</f>
        <v>19.7545</v>
      </c>
      <c r="D13" s="65">
        <f>VLOOKUP($A13,'Return Data'!$B$7:$R$2292,9,0)</f>
        <v>2.2027000000000001</v>
      </c>
      <c r="E13" s="66">
        <f t="shared" si="0"/>
        <v>7</v>
      </c>
      <c r="F13" s="65">
        <f>VLOOKUP($A13,'Return Data'!$B$7:$R$2292,10,0)</f>
        <v>6.6778000000000004</v>
      </c>
      <c r="G13" s="66">
        <f t="shared" si="1"/>
        <v>10</v>
      </c>
      <c r="H13" s="65">
        <f>VLOOKUP($A13,'Return Data'!$B$7:$R$2292,11,0)</f>
        <v>5.8094000000000001</v>
      </c>
      <c r="I13" s="66">
        <f t="shared" si="2"/>
        <v>3</v>
      </c>
      <c r="J13" s="65">
        <f>VLOOKUP($A13,'Return Data'!$B$7:$R$2292,12,0)</f>
        <v>4.8891</v>
      </c>
      <c r="K13" s="66">
        <f t="shared" si="3"/>
        <v>1</v>
      </c>
      <c r="L13" s="65">
        <f>VLOOKUP($A13,'Return Data'!$B$7:$R$2292,13,0)</f>
        <v>7.2990000000000004</v>
      </c>
      <c r="M13" s="66">
        <f t="shared" si="4"/>
        <v>1</v>
      </c>
      <c r="N13" s="65">
        <f>VLOOKUP($A13,'Return Data'!$B$7:$R$2292,17,0)</f>
        <v>8.7906999999999993</v>
      </c>
      <c r="O13" s="66">
        <f t="shared" si="5"/>
        <v>1</v>
      </c>
      <c r="P13" s="65">
        <f>VLOOKUP($A13,'Return Data'!$B$7:$R$2292,14,0)</f>
        <v>10.930899999999999</v>
      </c>
      <c r="Q13" s="66">
        <f t="shared" si="6"/>
        <v>5</v>
      </c>
      <c r="R13" s="65">
        <f>VLOOKUP($A13,'Return Data'!$B$7:$R$2292,16,0)</f>
        <v>9.3011999999999997</v>
      </c>
      <c r="S13" s="67">
        <f t="shared" si="7"/>
        <v>5</v>
      </c>
    </row>
    <row r="14" spans="1:19" x14ac:dyDescent="0.3">
      <c r="A14" s="82" t="s">
        <v>1353</v>
      </c>
      <c r="B14" s="64">
        <f>VLOOKUP($A14,'Return Data'!$B$7:$R$2292,3,0)</f>
        <v>44477</v>
      </c>
      <c r="C14" s="65">
        <f>VLOOKUP($A14,'Return Data'!$B$7:$R$2292,4,0)</f>
        <v>48.383400000000002</v>
      </c>
      <c r="D14" s="65">
        <f>VLOOKUP($A14,'Return Data'!$B$7:$R$2292,9,0)</f>
        <v>0.15340000000000001</v>
      </c>
      <c r="E14" s="66">
        <f t="shared" si="0"/>
        <v>11</v>
      </c>
      <c r="F14" s="65">
        <f>VLOOKUP($A14,'Return Data'!$B$7:$R$2292,10,0)</f>
        <v>6.1782000000000004</v>
      </c>
      <c r="G14" s="66">
        <f t="shared" si="1"/>
        <v>13</v>
      </c>
      <c r="H14" s="65">
        <f>VLOOKUP($A14,'Return Data'!$B$7:$R$2292,11,0)</f>
        <v>4.8483000000000001</v>
      </c>
      <c r="I14" s="66">
        <f t="shared" si="2"/>
        <v>13</v>
      </c>
      <c r="J14" s="65">
        <f>VLOOKUP($A14,'Return Data'!$B$7:$R$2292,12,0)</f>
        <v>2.0600999999999998</v>
      </c>
      <c r="K14" s="66">
        <f t="shared" si="3"/>
        <v>12</v>
      </c>
      <c r="L14" s="65">
        <f>VLOOKUP($A14,'Return Data'!$B$7:$R$2292,13,0)</f>
        <v>3.1856</v>
      </c>
      <c r="M14" s="66">
        <f t="shared" si="4"/>
        <v>23</v>
      </c>
      <c r="N14" s="65">
        <f>VLOOKUP($A14,'Return Data'!$B$7:$R$2292,17,0)</f>
        <v>5.4433999999999996</v>
      </c>
      <c r="O14" s="66">
        <f t="shared" si="5"/>
        <v>23</v>
      </c>
      <c r="P14" s="65">
        <f>VLOOKUP($A14,'Return Data'!$B$7:$R$2292,14,0)</f>
        <v>8.1635000000000009</v>
      </c>
      <c r="Q14" s="66">
        <f t="shared" si="6"/>
        <v>22</v>
      </c>
      <c r="R14" s="65">
        <f>VLOOKUP($A14,'Return Data'!$B$7:$R$2292,16,0)</f>
        <v>8.2667000000000002</v>
      </c>
      <c r="S14" s="67">
        <f t="shared" si="7"/>
        <v>13</v>
      </c>
    </row>
    <row r="15" spans="1:19" x14ac:dyDescent="0.3">
      <c r="A15" s="82" t="s">
        <v>1355</v>
      </c>
      <c r="B15" s="64">
        <f>VLOOKUP($A15,'Return Data'!$B$7:$R$2292,3,0)</f>
        <v>44477</v>
      </c>
      <c r="C15" s="65">
        <f>VLOOKUP($A15,'Return Data'!$B$7:$R$2292,4,0)</f>
        <v>44.594099999999997</v>
      </c>
      <c r="D15" s="65">
        <f>VLOOKUP($A15,'Return Data'!$B$7:$R$2292,9,0)</f>
        <v>0.58960000000000001</v>
      </c>
      <c r="E15" s="66">
        <f t="shared" si="0"/>
        <v>10</v>
      </c>
      <c r="F15" s="65">
        <f>VLOOKUP($A15,'Return Data'!$B$7:$R$2292,10,0)</f>
        <v>6.4573999999999998</v>
      </c>
      <c r="G15" s="66">
        <f t="shared" si="1"/>
        <v>11</v>
      </c>
      <c r="H15" s="65">
        <f>VLOOKUP($A15,'Return Data'!$B$7:$R$2292,11,0)</f>
        <v>4.9240000000000004</v>
      </c>
      <c r="I15" s="66">
        <f t="shared" si="2"/>
        <v>12</v>
      </c>
      <c r="J15" s="65">
        <f>VLOOKUP($A15,'Return Data'!$B$7:$R$2292,12,0)</f>
        <v>1.8952</v>
      </c>
      <c r="K15" s="66">
        <f t="shared" si="3"/>
        <v>13</v>
      </c>
      <c r="L15" s="65">
        <f>VLOOKUP($A15,'Return Data'!$B$7:$R$2292,13,0)</f>
        <v>3.9777999999999998</v>
      </c>
      <c r="M15" s="66">
        <f t="shared" si="4"/>
        <v>14</v>
      </c>
      <c r="N15" s="65">
        <f>VLOOKUP($A15,'Return Data'!$B$7:$R$2292,17,0)</f>
        <v>6.5374999999999996</v>
      </c>
      <c r="O15" s="66">
        <f t="shared" si="5"/>
        <v>14</v>
      </c>
      <c r="P15" s="65">
        <f>VLOOKUP($A15,'Return Data'!$B$7:$R$2292,14,0)</f>
        <v>8.0873000000000008</v>
      </c>
      <c r="Q15" s="66">
        <f t="shared" si="6"/>
        <v>25</v>
      </c>
      <c r="R15" s="65">
        <f>VLOOKUP($A15,'Return Data'!$B$7:$R$2292,16,0)</f>
        <v>7.6742999999999997</v>
      </c>
      <c r="S15" s="67">
        <f t="shared" si="7"/>
        <v>18</v>
      </c>
    </row>
    <row r="16" spans="1:19" x14ac:dyDescent="0.3">
      <c r="A16" s="82" t="s">
        <v>1357</v>
      </c>
      <c r="B16" s="64">
        <f>VLOOKUP($A16,'Return Data'!$B$7:$R$2292,3,0)</f>
        <v>44477</v>
      </c>
      <c r="C16" s="65">
        <f>VLOOKUP($A16,'Return Data'!$B$7:$R$2292,4,0)</f>
        <v>80.388499999999993</v>
      </c>
      <c r="D16" s="65">
        <f>VLOOKUP($A16,'Return Data'!$B$7:$R$2292,9,0)</f>
        <v>0.86480000000000001</v>
      </c>
      <c r="E16" s="66">
        <f t="shared" si="0"/>
        <v>9</v>
      </c>
      <c r="F16" s="65">
        <f>VLOOKUP($A16,'Return Data'!$B$7:$R$2292,10,0)</f>
        <v>9.5714000000000006</v>
      </c>
      <c r="G16" s="66">
        <f t="shared" si="1"/>
        <v>2</v>
      </c>
      <c r="H16" s="65">
        <f>VLOOKUP($A16,'Return Data'!$B$7:$R$2292,11,0)</f>
        <v>5.7618999999999998</v>
      </c>
      <c r="I16" s="66">
        <f t="shared" si="2"/>
        <v>4</v>
      </c>
      <c r="J16" s="65">
        <f>VLOOKUP($A16,'Return Data'!$B$7:$R$2292,12,0)</f>
        <v>4.0571999999999999</v>
      </c>
      <c r="K16" s="66">
        <f t="shared" si="3"/>
        <v>2</v>
      </c>
      <c r="L16" s="65">
        <f>VLOOKUP($A16,'Return Data'!$B$7:$R$2292,13,0)</f>
        <v>5.9059999999999997</v>
      </c>
      <c r="M16" s="66">
        <f t="shared" si="4"/>
        <v>3</v>
      </c>
      <c r="N16" s="65">
        <f>VLOOKUP($A16,'Return Data'!$B$7:$R$2292,17,0)</f>
        <v>8.6826000000000008</v>
      </c>
      <c r="O16" s="66">
        <f t="shared" si="5"/>
        <v>2</v>
      </c>
      <c r="P16" s="65">
        <f>VLOOKUP($A16,'Return Data'!$B$7:$R$2292,14,0)</f>
        <v>9.7309999999999999</v>
      </c>
      <c r="Q16" s="66">
        <f t="shared" si="6"/>
        <v>12</v>
      </c>
      <c r="R16" s="65">
        <f>VLOOKUP($A16,'Return Data'!$B$7:$R$2292,16,0)</f>
        <v>9.8651999999999997</v>
      </c>
      <c r="S16" s="67">
        <f t="shared" si="7"/>
        <v>2</v>
      </c>
    </row>
    <row r="17" spans="1:19" x14ac:dyDescent="0.3">
      <c r="A17" s="82" t="s">
        <v>1359</v>
      </c>
      <c r="B17" s="64">
        <f>VLOOKUP($A17,'Return Data'!$B$7:$R$2292,3,0)</f>
        <v>44477</v>
      </c>
      <c r="C17" s="65">
        <f>VLOOKUP($A17,'Return Data'!$B$7:$R$2292,4,0)</f>
        <v>17.4072</v>
      </c>
      <c r="D17" s="65">
        <f>VLOOKUP($A17,'Return Data'!$B$7:$R$2292,9,0)</f>
        <v>-3.5680999999999998</v>
      </c>
      <c r="E17" s="66">
        <f t="shared" si="0"/>
        <v>23</v>
      </c>
      <c r="F17" s="65">
        <f>VLOOKUP($A17,'Return Data'!$B$7:$R$2292,10,0)</f>
        <v>3.0314999999999999</v>
      </c>
      <c r="G17" s="66">
        <f t="shared" si="1"/>
        <v>22</v>
      </c>
      <c r="H17" s="65">
        <f>VLOOKUP($A17,'Return Data'!$B$7:$R$2292,11,0)</f>
        <v>3.4266000000000001</v>
      </c>
      <c r="I17" s="66">
        <f t="shared" si="2"/>
        <v>22</v>
      </c>
      <c r="J17" s="65">
        <f>VLOOKUP($A17,'Return Data'!$B$7:$R$2292,12,0)</f>
        <v>1.8272999999999999</v>
      </c>
      <c r="K17" s="66">
        <f t="shared" si="3"/>
        <v>14</v>
      </c>
      <c r="L17" s="65">
        <f>VLOOKUP($A17,'Return Data'!$B$7:$R$2292,13,0)</f>
        <v>3.5668000000000002</v>
      </c>
      <c r="M17" s="66">
        <f t="shared" si="4"/>
        <v>18</v>
      </c>
      <c r="N17" s="65">
        <f>VLOOKUP($A17,'Return Data'!$B$7:$R$2292,17,0)</f>
        <v>5.1319999999999997</v>
      </c>
      <c r="O17" s="66">
        <f t="shared" si="5"/>
        <v>25</v>
      </c>
      <c r="P17" s="65">
        <f>VLOOKUP($A17,'Return Data'!$B$7:$R$2292,14,0)</f>
        <v>7.2763999999999998</v>
      </c>
      <c r="Q17" s="66">
        <f t="shared" si="6"/>
        <v>27</v>
      </c>
      <c r="R17" s="65">
        <f>VLOOKUP($A17,'Return Data'!$B$7:$R$2292,16,0)</f>
        <v>6.4993999999999996</v>
      </c>
      <c r="S17" s="67">
        <f t="shared" si="7"/>
        <v>25</v>
      </c>
    </row>
    <row r="18" spans="1:19" x14ac:dyDescent="0.3">
      <c r="A18" s="82" t="s">
        <v>1362</v>
      </c>
      <c r="B18" s="64">
        <f>VLOOKUP($A18,'Return Data'!$B$7:$R$2292,3,0)</f>
        <v>44477</v>
      </c>
      <c r="C18" s="65">
        <f>VLOOKUP($A18,'Return Data'!$B$7:$R$2292,4,0)</f>
        <v>28.331299999999999</v>
      </c>
      <c r="D18" s="65">
        <f>VLOOKUP($A18,'Return Data'!$B$7:$R$2292,9,0)</f>
        <v>-0.2276</v>
      </c>
      <c r="E18" s="66">
        <f t="shared" si="0"/>
        <v>16</v>
      </c>
      <c r="F18" s="65">
        <f>VLOOKUP($A18,'Return Data'!$B$7:$R$2292,10,0)</f>
        <v>5.4009</v>
      </c>
      <c r="G18" s="66">
        <f t="shared" si="1"/>
        <v>16</v>
      </c>
      <c r="H18" s="65">
        <f>VLOOKUP($A18,'Return Data'!$B$7:$R$2292,11,0)</f>
        <v>5.1616999999999997</v>
      </c>
      <c r="I18" s="66">
        <f t="shared" si="2"/>
        <v>8</v>
      </c>
      <c r="J18" s="65">
        <f>VLOOKUP($A18,'Return Data'!$B$7:$R$2292,12,0)</f>
        <v>1.5356000000000001</v>
      </c>
      <c r="K18" s="66">
        <f t="shared" si="3"/>
        <v>20</v>
      </c>
      <c r="L18" s="65">
        <f>VLOOKUP($A18,'Return Data'!$B$7:$R$2292,13,0)</f>
        <v>4.0399000000000003</v>
      </c>
      <c r="M18" s="66">
        <f t="shared" si="4"/>
        <v>13</v>
      </c>
      <c r="N18" s="65">
        <f>VLOOKUP($A18,'Return Data'!$B$7:$R$2292,17,0)</f>
        <v>8.2062000000000008</v>
      </c>
      <c r="O18" s="66">
        <f t="shared" si="5"/>
        <v>4</v>
      </c>
      <c r="P18" s="65">
        <f>VLOOKUP($A18,'Return Data'!$B$7:$R$2292,14,0)</f>
        <v>11.1073</v>
      </c>
      <c r="Q18" s="66">
        <f t="shared" si="6"/>
        <v>3</v>
      </c>
      <c r="R18" s="65">
        <f>VLOOKUP($A18,'Return Data'!$B$7:$R$2292,16,0)</f>
        <v>8.4453999999999994</v>
      </c>
      <c r="S18" s="67">
        <f t="shared" si="7"/>
        <v>11</v>
      </c>
    </row>
    <row r="19" spans="1:19" x14ac:dyDescent="0.3">
      <c r="A19" s="82" t="s">
        <v>1363</v>
      </c>
      <c r="B19" s="64">
        <f>VLOOKUP($A19,'Return Data'!$B$7:$R$2292,3,0)</f>
        <v>44477</v>
      </c>
      <c r="C19" s="65">
        <f>VLOOKUP($A19,'Return Data'!$B$7:$R$2292,4,0)</f>
        <v>2261.98</v>
      </c>
      <c r="D19" s="65">
        <f>VLOOKUP($A19,'Return Data'!$B$7:$R$2292,9,0)</f>
        <v>-7.0991999999999997</v>
      </c>
      <c r="E19" s="66">
        <f t="shared" si="0"/>
        <v>27</v>
      </c>
      <c r="F19" s="65">
        <f>VLOOKUP($A19,'Return Data'!$B$7:$R$2292,10,0)</f>
        <v>2.2271000000000001</v>
      </c>
      <c r="G19" s="66">
        <f t="shared" si="1"/>
        <v>25</v>
      </c>
      <c r="H19" s="65">
        <f>VLOOKUP($A19,'Return Data'!$B$7:$R$2292,11,0)</f>
        <v>0.44750000000000001</v>
      </c>
      <c r="I19" s="66">
        <f t="shared" si="2"/>
        <v>26</v>
      </c>
      <c r="J19" s="65">
        <f>VLOOKUP($A19,'Return Data'!$B$7:$R$2292,12,0)</f>
        <v>-0.43559999999999999</v>
      </c>
      <c r="K19" s="66">
        <f t="shared" si="3"/>
        <v>27</v>
      </c>
      <c r="L19" s="65">
        <f>VLOOKUP($A19,'Return Data'!$B$7:$R$2292,13,0)</f>
        <v>1.9412</v>
      </c>
      <c r="M19" s="66">
        <f t="shared" si="4"/>
        <v>27</v>
      </c>
      <c r="N19" s="65">
        <f>VLOOKUP($A19,'Return Data'!$B$7:$R$2292,17,0)</f>
        <v>4.2678000000000003</v>
      </c>
      <c r="O19" s="66">
        <f t="shared" si="5"/>
        <v>27</v>
      </c>
      <c r="P19" s="65">
        <f>VLOOKUP($A19,'Return Data'!$B$7:$R$2292,14,0)</f>
        <v>7.4481000000000002</v>
      </c>
      <c r="Q19" s="66">
        <f t="shared" si="6"/>
        <v>26</v>
      </c>
      <c r="R19" s="65">
        <f>VLOOKUP($A19,'Return Data'!$B$7:$R$2292,16,0)</f>
        <v>6.1523000000000003</v>
      </c>
      <c r="S19" s="67">
        <f t="shared" si="7"/>
        <v>27</v>
      </c>
    </row>
    <row r="20" spans="1:19" x14ac:dyDescent="0.3">
      <c r="A20" s="82" t="s">
        <v>1366</v>
      </c>
      <c r="B20" s="64">
        <f>VLOOKUP($A20,'Return Data'!$B$7:$R$2292,3,0)</f>
        <v>44477</v>
      </c>
      <c r="C20" s="65">
        <f>VLOOKUP($A20,'Return Data'!$B$7:$R$2292,4,0)</f>
        <v>78.512699999999995</v>
      </c>
      <c r="D20" s="65">
        <f>VLOOKUP($A20,'Return Data'!$B$7:$R$2292,9,0)</f>
        <v>7.2049000000000003</v>
      </c>
      <c r="E20" s="66">
        <f t="shared" si="0"/>
        <v>1</v>
      </c>
      <c r="F20" s="65">
        <f>VLOOKUP($A20,'Return Data'!$B$7:$R$2292,10,0)</f>
        <v>10.8932</v>
      </c>
      <c r="G20" s="66">
        <f t="shared" si="1"/>
        <v>1</v>
      </c>
      <c r="H20" s="65">
        <f>VLOOKUP($A20,'Return Data'!$B$7:$R$2292,11,0)</f>
        <v>6.6631999999999998</v>
      </c>
      <c r="I20" s="66">
        <f t="shared" si="2"/>
        <v>2</v>
      </c>
      <c r="J20" s="65">
        <f>VLOOKUP($A20,'Return Data'!$B$7:$R$2292,12,0)</f>
        <v>2.9653999999999998</v>
      </c>
      <c r="K20" s="66">
        <f t="shared" si="3"/>
        <v>6</v>
      </c>
      <c r="L20" s="65">
        <f>VLOOKUP($A20,'Return Data'!$B$7:$R$2292,13,0)</f>
        <v>6.0736999999999997</v>
      </c>
      <c r="M20" s="66">
        <f t="shared" si="4"/>
        <v>2</v>
      </c>
      <c r="N20" s="65">
        <f>VLOOKUP($A20,'Return Data'!$B$7:$R$2292,17,0)</f>
        <v>8.1125000000000007</v>
      </c>
      <c r="O20" s="66">
        <f t="shared" si="5"/>
        <v>6</v>
      </c>
      <c r="P20" s="65">
        <f>VLOOKUP($A20,'Return Data'!$B$7:$R$2292,14,0)</f>
        <v>10.0587</v>
      </c>
      <c r="Q20" s="66">
        <f t="shared" si="6"/>
        <v>10</v>
      </c>
      <c r="R20" s="65">
        <f>VLOOKUP($A20,'Return Data'!$B$7:$R$2292,16,0)</f>
        <v>9.4626000000000001</v>
      </c>
      <c r="S20" s="67">
        <f t="shared" si="7"/>
        <v>4</v>
      </c>
    </row>
    <row r="21" spans="1:19" x14ac:dyDescent="0.3">
      <c r="A21" s="82" t="s">
        <v>1368</v>
      </c>
      <c r="B21" s="64">
        <f>VLOOKUP($A21,'Return Data'!$B$7:$R$2292,3,0)</f>
        <v>44477</v>
      </c>
      <c r="C21" s="65">
        <f>VLOOKUP($A21,'Return Data'!$B$7:$R$2292,4,0)</f>
        <v>54.756999999999998</v>
      </c>
      <c r="D21" s="65">
        <f>VLOOKUP($A21,'Return Data'!$B$7:$R$2292,9,0)</f>
        <v>-0.21099999999999999</v>
      </c>
      <c r="E21" s="66">
        <f t="shared" si="0"/>
        <v>15</v>
      </c>
      <c r="F21" s="65">
        <f>VLOOKUP($A21,'Return Data'!$B$7:$R$2292,10,0)</f>
        <v>5.1085000000000003</v>
      </c>
      <c r="G21" s="66">
        <f t="shared" si="1"/>
        <v>17</v>
      </c>
      <c r="H21" s="65">
        <f>VLOOKUP($A21,'Return Data'!$B$7:$R$2292,11,0)</f>
        <v>3.8816000000000002</v>
      </c>
      <c r="I21" s="66">
        <f t="shared" si="2"/>
        <v>17</v>
      </c>
      <c r="J21" s="65">
        <f>VLOOKUP($A21,'Return Data'!$B$7:$R$2292,12,0)</f>
        <v>0.44269999999999998</v>
      </c>
      <c r="K21" s="66">
        <f t="shared" si="3"/>
        <v>25</v>
      </c>
      <c r="L21" s="65">
        <f>VLOOKUP($A21,'Return Data'!$B$7:$R$2292,13,0)</f>
        <v>3.1867999999999999</v>
      </c>
      <c r="M21" s="66">
        <f t="shared" si="4"/>
        <v>22</v>
      </c>
      <c r="N21" s="65">
        <f>VLOOKUP($A21,'Return Data'!$B$7:$R$2292,17,0)</f>
        <v>6.3311000000000002</v>
      </c>
      <c r="O21" s="66">
        <f t="shared" si="5"/>
        <v>20</v>
      </c>
      <c r="P21" s="65">
        <f>VLOOKUP($A21,'Return Data'!$B$7:$R$2292,14,0)</f>
        <v>8.1347000000000005</v>
      </c>
      <c r="Q21" s="66">
        <f t="shared" si="6"/>
        <v>23</v>
      </c>
      <c r="R21" s="65">
        <f>VLOOKUP($A21,'Return Data'!$B$7:$R$2292,16,0)</f>
        <v>8.2126999999999999</v>
      </c>
      <c r="S21" s="67">
        <f t="shared" si="7"/>
        <v>14</v>
      </c>
    </row>
    <row r="22" spans="1:19" x14ac:dyDescent="0.3">
      <c r="A22" s="82" t="s">
        <v>1370</v>
      </c>
      <c r="B22" s="64">
        <f>VLOOKUP($A22,'Return Data'!$B$7:$R$2292,3,0)</f>
        <v>44477</v>
      </c>
      <c r="C22" s="65">
        <f>VLOOKUP($A22,'Return Data'!$B$7:$R$2292,4,0)</f>
        <v>48.868299999999998</v>
      </c>
      <c r="D22" s="65">
        <f>VLOOKUP($A22,'Return Data'!$B$7:$R$2292,9,0)</f>
        <v>-1.1889000000000001</v>
      </c>
      <c r="E22" s="66">
        <f t="shared" si="0"/>
        <v>18</v>
      </c>
      <c r="F22" s="65">
        <f>VLOOKUP($A22,'Return Data'!$B$7:$R$2292,10,0)</f>
        <v>2.3010999999999999</v>
      </c>
      <c r="G22" s="66">
        <f t="shared" si="1"/>
        <v>24</v>
      </c>
      <c r="H22" s="65">
        <f>VLOOKUP($A22,'Return Data'!$B$7:$R$2292,11,0)</f>
        <v>3.5158</v>
      </c>
      <c r="I22" s="66">
        <f t="shared" si="2"/>
        <v>20</v>
      </c>
      <c r="J22" s="65">
        <f>VLOOKUP($A22,'Return Data'!$B$7:$R$2292,12,0)</f>
        <v>1.6059000000000001</v>
      </c>
      <c r="K22" s="66">
        <f t="shared" si="3"/>
        <v>17</v>
      </c>
      <c r="L22" s="65">
        <f>VLOOKUP($A22,'Return Data'!$B$7:$R$2292,13,0)</f>
        <v>3.6274000000000002</v>
      </c>
      <c r="M22" s="66">
        <f t="shared" si="4"/>
        <v>17</v>
      </c>
      <c r="N22" s="65">
        <f>VLOOKUP($A22,'Return Data'!$B$7:$R$2292,17,0)</f>
        <v>6.4987000000000004</v>
      </c>
      <c r="O22" s="66">
        <f t="shared" si="5"/>
        <v>16</v>
      </c>
      <c r="P22" s="65">
        <f>VLOOKUP($A22,'Return Data'!$B$7:$R$2292,14,0)</f>
        <v>9.2493999999999996</v>
      </c>
      <c r="Q22" s="66">
        <f t="shared" si="6"/>
        <v>16</v>
      </c>
      <c r="R22" s="65">
        <f>VLOOKUP($A22,'Return Data'!$B$7:$R$2292,16,0)</f>
        <v>7.5225999999999997</v>
      </c>
      <c r="S22" s="67">
        <f t="shared" si="7"/>
        <v>21</v>
      </c>
    </row>
    <row r="23" spans="1:19" x14ac:dyDescent="0.3">
      <c r="A23" s="82" t="s">
        <v>1371</v>
      </c>
      <c r="B23" s="64">
        <f>VLOOKUP($A23,'Return Data'!$B$7:$R$2292,3,0)</f>
        <v>44477</v>
      </c>
      <c r="C23" s="65">
        <f>VLOOKUP($A23,'Return Data'!$B$7:$R$2292,4,0)</f>
        <v>30.827300000000001</v>
      </c>
      <c r="D23" s="65">
        <f>VLOOKUP($A23,'Return Data'!$B$7:$R$2292,9,0)</f>
        <v>0.1263</v>
      </c>
      <c r="E23" s="66">
        <f t="shared" si="0"/>
        <v>12</v>
      </c>
      <c r="F23" s="65">
        <f>VLOOKUP($A23,'Return Data'!$B$7:$R$2292,10,0)</f>
        <v>6.1715999999999998</v>
      </c>
      <c r="G23" s="66">
        <f t="shared" si="1"/>
        <v>14</v>
      </c>
      <c r="H23" s="65">
        <f>VLOOKUP($A23,'Return Data'!$B$7:$R$2292,11,0)</f>
        <v>4.4968000000000004</v>
      </c>
      <c r="I23" s="66">
        <f t="shared" si="2"/>
        <v>16</v>
      </c>
      <c r="J23" s="65">
        <f>VLOOKUP($A23,'Return Data'!$B$7:$R$2292,12,0)</f>
        <v>1.7109000000000001</v>
      </c>
      <c r="K23" s="66">
        <f t="shared" si="3"/>
        <v>16</v>
      </c>
      <c r="L23" s="65">
        <f>VLOOKUP($A23,'Return Data'!$B$7:$R$2292,13,0)</f>
        <v>3.7589000000000001</v>
      </c>
      <c r="M23" s="66">
        <f t="shared" si="4"/>
        <v>16</v>
      </c>
      <c r="N23" s="65">
        <f>VLOOKUP($A23,'Return Data'!$B$7:$R$2292,17,0)</f>
        <v>6.87</v>
      </c>
      <c r="O23" s="66">
        <f t="shared" si="5"/>
        <v>12</v>
      </c>
      <c r="P23" s="65">
        <f>VLOOKUP($A23,'Return Data'!$B$7:$R$2292,14,0)</f>
        <v>9.8920999999999992</v>
      </c>
      <c r="Q23" s="66">
        <f t="shared" si="6"/>
        <v>11</v>
      </c>
      <c r="R23" s="65">
        <f>VLOOKUP($A23,'Return Data'!$B$7:$R$2292,16,0)</f>
        <v>8.9476999999999993</v>
      </c>
      <c r="S23" s="67">
        <f t="shared" si="7"/>
        <v>6</v>
      </c>
    </row>
    <row r="24" spans="1:19" x14ac:dyDescent="0.3">
      <c r="A24" s="82" t="s">
        <v>1373</v>
      </c>
      <c r="B24" s="64">
        <f>VLOOKUP($A24,'Return Data'!$B$7:$R$2292,3,0)</f>
        <v>44477</v>
      </c>
      <c r="C24" s="65">
        <f>VLOOKUP($A24,'Return Data'!$B$7:$R$2292,4,0)</f>
        <v>24.565100000000001</v>
      </c>
      <c r="D24" s="65">
        <f>VLOOKUP($A24,'Return Data'!$B$7:$R$2292,9,0)</f>
        <v>5.4027000000000003</v>
      </c>
      <c r="E24" s="66">
        <f t="shared" si="0"/>
        <v>2</v>
      </c>
      <c r="F24" s="65">
        <f>VLOOKUP($A24,'Return Data'!$B$7:$R$2292,10,0)</f>
        <v>6.4287000000000001</v>
      </c>
      <c r="G24" s="66">
        <f t="shared" si="1"/>
        <v>12</v>
      </c>
      <c r="H24" s="65">
        <f>VLOOKUP($A24,'Return Data'!$B$7:$R$2292,11,0)</f>
        <v>5.6028000000000002</v>
      </c>
      <c r="I24" s="66">
        <f t="shared" si="2"/>
        <v>6</v>
      </c>
      <c r="J24" s="65">
        <f>VLOOKUP($A24,'Return Data'!$B$7:$R$2292,12,0)</f>
        <v>3.3542000000000001</v>
      </c>
      <c r="K24" s="66">
        <f t="shared" si="3"/>
        <v>4</v>
      </c>
      <c r="L24" s="65">
        <f>VLOOKUP($A24,'Return Data'!$B$7:$R$2292,13,0)</f>
        <v>4.4105999999999996</v>
      </c>
      <c r="M24" s="66">
        <f t="shared" si="4"/>
        <v>10</v>
      </c>
      <c r="N24" s="65">
        <f>VLOOKUP($A24,'Return Data'!$B$7:$R$2292,17,0)</f>
        <v>6.4862000000000002</v>
      </c>
      <c r="O24" s="66">
        <f t="shared" si="5"/>
        <v>17</v>
      </c>
      <c r="P24" s="65">
        <f>VLOOKUP($A24,'Return Data'!$B$7:$R$2292,14,0)</f>
        <v>8.76</v>
      </c>
      <c r="Q24" s="66">
        <f t="shared" si="6"/>
        <v>18</v>
      </c>
      <c r="R24" s="65">
        <f>VLOOKUP($A24,'Return Data'!$B$7:$R$2292,16,0)</f>
        <v>7.1829999999999998</v>
      </c>
      <c r="S24" s="67">
        <f t="shared" si="7"/>
        <v>22</v>
      </c>
    </row>
    <row r="25" spans="1:19" x14ac:dyDescent="0.3">
      <c r="A25" s="82" t="s">
        <v>1376</v>
      </c>
      <c r="B25" s="64">
        <f>VLOOKUP($A25,'Return Data'!$B$7:$R$2292,3,0)</f>
        <v>44477</v>
      </c>
      <c r="C25" s="65">
        <f>VLOOKUP($A25,'Return Data'!$B$7:$R$2292,4,0)</f>
        <v>51.586100000000002</v>
      </c>
      <c r="D25" s="65">
        <f>VLOOKUP($A25,'Return Data'!$B$7:$R$2292,9,0)</f>
        <v>-3.7699999999999997E-2</v>
      </c>
      <c r="E25" s="66">
        <f t="shared" si="0"/>
        <v>14</v>
      </c>
      <c r="F25" s="65">
        <f>VLOOKUP($A25,'Return Data'!$B$7:$R$2292,10,0)</f>
        <v>5.0258000000000003</v>
      </c>
      <c r="G25" s="66">
        <f t="shared" si="1"/>
        <v>18</v>
      </c>
      <c r="H25" s="65">
        <f>VLOOKUP($A25,'Return Data'!$B$7:$R$2292,11,0)</f>
        <v>3.7673000000000001</v>
      </c>
      <c r="I25" s="66">
        <f t="shared" si="2"/>
        <v>18</v>
      </c>
      <c r="J25" s="65">
        <f>VLOOKUP($A25,'Return Data'!$B$7:$R$2292,12,0)</f>
        <v>2.8357000000000001</v>
      </c>
      <c r="K25" s="66">
        <f t="shared" si="3"/>
        <v>7</v>
      </c>
      <c r="L25" s="65">
        <f>VLOOKUP($A25,'Return Data'!$B$7:$R$2292,13,0)</f>
        <v>5.0378999999999996</v>
      </c>
      <c r="M25" s="66">
        <f t="shared" si="4"/>
        <v>7</v>
      </c>
      <c r="N25" s="65">
        <f>VLOOKUP($A25,'Return Data'!$B$7:$R$2292,17,0)</f>
        <v>7.7267000000000001</v>
      </c>
      <c r="O25" s="66">
        <f t="shared" si="5"/>
        <v>10</v>
      </c>
      <c r="P25" s="65">
        <f>VLOOKUP($A25,'Return Data'!$B$7:$R$2292,14,0)</f>
        <v>10.250999999999999</v>
      </c>
      <c r="Q25" s="66">
        <f t="shared" si="6"/>
        <v>9</v>
      </c>
      <c r="R25" s="65">
        <f>VLOOKUP($A25,'Return Data'!$B$7:$R$2292,16,0)</f>
        <v>8.2050000000000001</v>
      </c>
      <c r="S25" s="67">
        <f t="shared" si="7"/>
        <v>15</v>
      </c>
    </row>
    <row r="26" spans="1:19" x14ac:dyDescent="0.3">
      <c r="A26" s="82" t="s">
        <v>1378</v>
      </c>
      <c r="B26" s="64">
        <f>VLOOKUP($A26,'Return Data'!$B$7:$R$2292,3,0)</f>
        <v>44477</v>
      </c>
      <c r="C26" s="65">
        <f>VLOOKUP($A26,'Return Data'!$B$7:$R$2292,4,0)</f>
        <v>62.671799999999998</v>
      </c>
      <c r="D26" s="65">
        <f>VLOOKUP($A26,'Return Data'!$B$7:$R$2292,9,0)</f>
        <v>-2.1627000000000001</v>
      </c>
      <c r="E26" s="66">
        <f t="shared" si="0"/>
        <v>22</v>
      </c>
      <c r="F26" s="65">
        <f>VLOOKUP($A26,'Return Data'!$B$7:$R$2292,10,0)</f>
        <v>4.8182999999999998</v>
      </c>
      <c r="G26" s="66">
        <f t="shared" si="1"/>
        <v>19</v>
      </c>
      <c r="H26" s="65">
        <f>VLOOKUP($A26,'Return Data'!$B$7:$R$2292,11,0)</f>
        <v>3.5983000000000001</v>
      </c>
      <c r="I26" s="66">
        <f t="shared" si="2"/>
        <v>19</v>
      </c>
      <c r="J26" s="65">
        <f>VLOOKUP($A26,'Return Data'!$B$7:$R$2292,12,0)</f>
        <v>0.2606</v>
      </c>
      <c r="K26" s="66">
        <f t="shared" si="3"/>
        <v>26</v>
      </c>
      <c r="L26" s="65">
        <f>VLOOKUP($A26,'Return Data'!$B$7:$R$2292,13,0)</f>
        <v>2.8601999999999999</v>
      </c>
      <c r="M26" s="66">
        <f t="shared" si="4"/>
        <v>24</v>
      </c>
      <c r="N26" s="65">
        <f>VLOOKUP($A26,'Return Data'!$B$7:$R$2292,17,0)</f>
        <v>5.2579000000000002</v>
      </c>
      <c r="O26" s="66">
        <f t="shared" si="5"/>
        <v>24</v>
      </c>
      <c r="P26" s="65">
        <f>VLOOKUP($A26,'Return Data'!$B$7:$R$2292,14,0)</f>
        <v>8.1007999999999996</v>
      </c>
      <c r="Q26" s="66">
        <f t="shared" si="6"/>
        <v>24</v>
      </c>
      <c r="R26" s="65">
        <f>VLOOKUP($A26,'Return Data'!$B$7:$R$2292,16,0)</f>
        <v>8.6553000000000004</v>
      </c>
      <c r="S26" s="67">
        <f t="shared" si="7"/>
        <v>9</v>
      </c>
    </row>
    <row r="27" spans="1:19" x14ac:dyDescent="0.3">
      <c r="A27" s="82" t="s">
        <v>1380</v>
      </c>
      <c r="B27" s="64">
        <f>VLOOKUP($A27,'Return Data'!$B$7:$R$2292,3,0)</f>
        <v>44477</v>
      </c>
      <c r="C27" s="65">
        <f>VLOOKUP($A27,'Return Data'!$B$7:$R$2292,4,0)</f>
        <v>50.4589</v>
      </c>
      <c r="D27" s="65">
        <f>VLOOKUP($A27,'Return Data'!$B$7:$R$2292,9,0)</f>
        <v>4.0740999999999996</v>
      </c>
      <c r="E27" s="66">
        <f t="shared" si="0"/>
        <v>3</v>
      </c>
      <c r="F27" s="65">
        <f>VLOOKUP($A27,'Return Data'!$B$7:$R$2292,10,0)</f>
        <v>7.0907999999999998</v>
      </c>
      <c r="G27" s="66">
        <f t="shared" si="1"/>
        <v>4</v>
      </c>
      <c r="H27" s="65">
        <f>VLOOKUP($A27,'Return Data'!$B$7:$R$2292,11,0)</f>
        <v>4.7975000000000003</v>
      </c>
      <c r="I27" s="66">
        <f t="shared" si="2"/>
        <v>14</v>
      </c>
      <c r="J27" s="65">
        <f>VLOOKUP($A27,'Return Data'!$B$7:$R$2292,12,0)</f>
        <v>2.8022999999999998</v>
      </c>
      <c r="K27" s="66">
        <f t="shared" si="3"/>
        <v>8</v>
      </c>
      <c r="L27" s="65">
        <f>VLOOKUP($A27,'Return Data'!$B$7:$R$2292,13,0)</f>
        <v>4.452</v>
      </c>
      <c r="M27" s="66">
        <f t="shared" si="4"/>
        <v>9</v>
      </c>
      <c r="N27" s="65">
        <f>VLOOKUP($A27,'Return Data'!$B$7:$R$2292,17,0)</f>
        <v>6.5393999999999997</v>
      </c>
      <c r="O27" s="66">
        <f t="shared" si="5"/>
        <v>13</v>
      </c>
      <c r="P27" s="65">
        <f>VLOOKUP($A27,'Return Data'!$B$7:$R$2292,14,0)</f>
        <v>9.2226999999999997</v>
      </c>
      <c r="Q27" s="66">
        <f t="shared" si="6"/>
        <v>17</v>
      </c>
      <c r="R27" s="65">
        <f>VLOOKUP($A27,'Return Data'!$B$7:$R$2292,16,0)</f>
        <v>8.5512999999999995</v>
      </c>
      <c r="S27" s="67">
        <f t="shared" si="7"/>
        <v>10</v>
      </c>
    </row>
    <row r="28" spans="1:19" x14ac:dyDescent="0.3">
      <c r="A28" s="82" t="s">
        <v>867</v>
      </c>
      <c r="B28" s="64">
        <f>VLOOKUP($A28,'Return Data'!$B$7:$R$2292,3,0)</f>
        <v>44477</v>
      </c>
      <c r="C28" s="65">
        <f>VLOOKUP($A28,'Return Data'!$B$7:$R$2292,4,0)</f>
        <v>17.639500000000002</v>
      </c>
      <c r="D28" s="65">
        <f>VLOOKUP($A28,'Return Data'!$B$7:$R$2292,9,0)</f>
        <v>-5.1443000000000003</v>
      </c>
      <c r="E28" s="66">
        <f t="shared" si="0"/>
        <v>26</v>
      </c>
      <c r="F28" s="65">
        <f>VLOOKUP($A28,'Return Data'!$B$7:$R$2292,10,0)</f>
        <v>-2.3521000000000001</v>
      </c>
      <c r="G28" s="66">
        <f t="shared" si="1"/>
        <v>27</v>
      </c>
      <c r="H28" s="65">
        <f>VLOOKUP($A28,'Return Data'!$B$7:$R$2292,11,0)</f>
        <v>0.25019999999999998</v>
      </c>
      <c r="I28" s="66">
        <f t="shared" si="2"/>
        <v>27</v>
      </c>
      <c r="J28" s="65">
        <f>VLOOKUP($A28,'Return Data'!$B$7:$R$2292,12,0)</f>
        <v>0.44340000000000002</v>
      </c>
      <c r="K28" s="66">
        <f t="shared" si="3"/>
        <v>24</v>
      </c>
      <c r="L28" s="65">
        <f>VLOOKUP($A28,'Return Data'!$B$7:$R$2292,13,0)</f>
        <v>2.4962</v>
      </c>
      <c r="M28" s="66">
        <f t="shared" si="4"/>
        <v>26</v>
      </c>
      <c r="N28" s="65">
        <f>VLOOKUP($A28,'Return Data'!$B$7:$R$2292,17,0)</f>
        <v>6.5197000000000003</v>
      </c>
      <c r="O28" s="66">
        <f t="shared" si="5"/>
        <v>15</v>
      </c>
      <c r="P28" s="65">
        <f>VLOOKUP($A28,'Return Data'!$B$7:$R$2292,14,0)</f>
        <v>9.4548000000000005</v>
      </c>
      <c r="Q28" s="66">
        <f t="shared" si="6"/>
        <v>14</v>
      </c>
      <c r="R28" s="65">
        <f>VLOOKUP($A28,'Return Data'!$B$7:$R$2292,16,0)</f>
        <v>8.3978000000000002</v>
      </c>
      <c r="S28" s="67">
        <f t="shared" si="7"/>
        <v>12</v>
      </c>
    </row>
    <row r="29" spans="1:19" x14ac:dyDescent="0.3">
      <c r="A29" s="82" t="s">
        <v>868</v>
      </c>
      <c r="B29" s="64">
        <f>VLOOKUP($A29,'Return Data'!$B$7:$R$2292,3,0)</f>
        <v>44477</v>
      </c>
      <c r="C29" s="65">
        <f>VLOOKUP($A29,'Return Data'!$B$7:$R$2292,4,0)</f>
        <v>19.594200000000001</v>
      </c>
      <c r="D29" s="65">
        <f>VLOOKUP($A29,'Return Data'!$B$7:$R$2292,9,0)</f>
        <v>-1.6928000000000001</v>
      </c>
      <c r="E29" s="66">
        <f t="shared" si="0"/>
        <v>20</v>
      </c>
      <c r="F29" s="65">
        <f>VLOOKUP($A29,'Return Data'!$B$7:$R$2292,10,0)</f>
        <v>6.9344999999999999</v>
      </c>
      <c r="G29" s="66">
        <f t="shared" si="1"/>
        <v>7</v>
      </c>
      <c r="H29" s="65">
        <f>VLOOKUP($A29,'Return Data'!$B$7:$R$2292,11,0)</f>
        <v>5.6859000000000002</v>
      </c>
      <c r="I29" s="66">
        <f t="shared" si="2"/>
        <v>5</v>
      </c>
      <c r="J29" s="65">
        <f>VLOOKUP($A29,'Return Data'!$B$7:$R$2292,12,0)</f>
        <v>2.7145000000000001</v>
      </c>
      <c r="K29" s="66">
        <f t="shared" si="3"/>
        <v>9</v>
      </c>
      <c r="L29" s="65">
        <f>VLOOKUP($A29,'Return Data'!$B$7:$R$2292,13,0)</f>
        <v>4.8536000000000001</v>
      </c>
      <c r="M29" s="66">
        <f t="shared" si="4"/>
        <v>8</v>
      </c>
      <c r="N29" s="65">
        <f>VLOOKUP($A29,'Return Data'!$B$7:$R$2292,17,0)</f>
        <v>8.4536999999999995</v>
      </c>
      <c r="O29" s="66">
        <f t="shared" si="5"/>
        <v>3</v>
      </c>
      <c r="P29" s="65">
        <f>VLOOKUP($A29,'Return Data'!$B$7:$R$2292,14,0)</f>
        <v>11.5695</v>
      </c>
      <c r="Q29" s="66">
        <f t="shared" si="6"/>
        <v>2</v>
      </c>
      <c r="R29" s="65">
        <f>VLOOKUP($A29,'Return Data'!$B$7:$R$2292,16,0)</f>
        <v>9.9715000000000007</v>
      </c>
      <c r="S29" s="67">
        <f t="shared" si="7"/>
        <v>1</v>
      </c>
    </row>
    <row r="30" spans="1:19" x14ac:dyDescent="0.3">
      <c r="A30" s="82" t="s">
        <v>871</v>
      </c>
      <c r="B30" s="64">
        <f>VLOOKUP($A30,'Return Data'!$B$7:$R$2292,3,0)</f>
        <v>44477</v>
      </c>
      <c r="C30" s="65">
        <f>VLOOKUP($A30,'Return Data'!$B$7:$R$2292,4,0)</f>
        <v>36.497</v>
      </c>
      <c r="D30" s="65">
        <f>VLOOKUP($A30,'Return Data'!$B$7:$R$2292,9,0)</f>
        <v>-4.7088000000000001</v>
      </c>
      <c r="E30" s="66">
        <f t="shared" si="0"/>
        <v>24</v>
      </c>
      <c r="F30" s="65">
        <f>VLOOKUP($A30,'Return Data'!$B$7:$R$2292,10,0)</f>
        <v>5.5743999999999998</v>
      </c>
      <c r="G30" s="66">
        <f t="shared" si="1"/>
        <v>15</v>
      </c>
      <c r="H30" s="65">
        <f>VLOOKUP($A30,'Return Data'!$B$7:$R$2292,11,0)</f>
        <v>4.5528000000000004</v>
      </c>
      <c r="I30" s="66">
        <f t="shared" si="2"/>
        <v>15</v>
      </c>
      <c r="J30" s="65">
        <f>VLOOKUP($A30,'Return Data'!$B$7:$R$2292,12,0)</f>
        <v>1.5549999999999999</v>
      </c>
      <c r="K30" s="66">
        <f t="shared" si="3"/>
        <v>19</v>
      </c>
      <c r="L30" s="65">
        <f>VLOOKUP($A30,'Return Data'!$B$7:$R$2292,13,0)</f>
        <v>4.1664000000000003</v>
      </c>
      <c r="M30" s="66">
        <f t="shared" si="4"/>
        <v>12</v>
      </c>
      <c r="N30" s="65">
        <f>VLOOKUP($A30,'Return Data'!$B$7:$R$2292,17,0)</f>
        <v>7.9542000000000002</v>
      </c>
      <c r="O30" s="66">
        <f t="shared" si="5"/>
        <v>8</v>
      </c>
      <c r="P30" s="65">
        <f>VLOOKUP($A30,'Return Data'!$B$7:$R$2292,14,0)</f>
        <v>11.9062</v>
      </c>
      <c r="Q30" s="66">
        <f t="shared" si="6"/>
        <v>1</v>
      </c>
      <c r="R30" s="65">
        <f>VLOOKUP($A30,'Return Data'!$B$7:$R$2292,16,0)</f>
        <v>6.8293999999999997</v>
      </c>
      <c r="S30" s="67">
        <f t="shared" si="7"/>
        <v>23</v>
      </c>
    </row>
    <row r="31" spans="1:19" x14ac:dyDescent="0.3">
      <c r="A31" s="82" t="s">
        <v>872</v>
      </c>
      <c r="B31" s="64">
        <f>VLOOKUP($A31,'Return Data'!$B$7:$R$2292,3,0)</f>
        <v>44477</v>
      </c>
      <c r="C31" s="65">
        <f>VLOOKUP($A31,'Return Data'!$B$7:$R$2292,4,0)</f>
        <v>50.7898</v>
      </c>
      <c r="D31" s="65">
        <f>VLOOKUP($A31,'Return Data'!$B$7:$R$2292,9,0)</f>
        <v>-1.1009</v>
      </c>
      <c r="E31" s="66">
        <f t="shared" si="0"/>
        <v>17</v>
      </c>
      <c r="F31" s="65">
        <f>VLOOKUP($A31,'Return Data'!$B$7:$R$2292,10,0)</f>
        <v>7.0728999999999997</v>
      </c>
      <c r="G31" s="66">
        <f t="shared" si="1"/>
        <v>5</v>
      </c>
      <c r="H31" s="65">
        <f>VLOOKUP($A31,'Return Data'!$B$7:$R$2292,11,0)</f>
        <v>5.1371000000000002</v>
      </c>
      <c r="I31" s="66">
        <f t="shared" si="2"/>
        <v>9</v>
      </c>
      <c r="J31" s="65">
        <f>VLOOKUP($A31,'Return Data'!$B$7:$R$2292,12,0)</f>
        <v>2.0606</v>
      </c>
      <c r="K31" s="66">
        <f t="shared" si="3"/>
        <v>11</v>
      </c>
      <c r="L31" s="65">
        <f>VLOOKUP($A31,'Return Data'!$B$7:$R$2292,13,0)</f>
        <v>4.2545999999999999</v>
      </c>
      <c r="M31" s="66">
        <f t="shared" si="4"/>
        <v>11</v>
      </c>
      <c r="N31" s="65">
        <f>VLOOKUP($A31,'Return Data'!$B$7:$R$2292,17,0)</f>
        <v>7.1689999999999996</v>
      </c>
      <c r="O31" s="66">
        <f t="shared" si="5"/>
        <v>11</v>
      </c>
      <c r="P31" s="65">
        <f>VLOOKUP($A31,'Return Data'!$B$7:$R$2292,14,0)</f>
        <v>10.330399999999999</v>
      </c>
      <c r="Q31" s="66">
        <f t="shared" si="6"/>
        <v>7</v>
      </c>
      <c r="R31" s="65">
        <f>VLOOKUP($A31,'Return Data'!$B$7:$R$2292,16,0)</f>
        <v>8.1264000000000003</v>
      </c>
      <c r="S31" s="67">
        <f t="shared" si="7"/>
        <v>16</v>
      </c>
    </row>
    <row r="32" spans="1:19" x14ac:dyDescent="0.3">
      <c r="A32" s="82" t="s">
        <v>716</v>
      </c>
      <c r="B32" s="64">
        <f>VLOOKUP($A32,'Return Data'!$B$7:$R$2292,3,0)</f>
        <v>44477</v>
      </c>
      <c r="C32" s="65">
        <f>VLOOKUP($A32,'Return Data'!$B$7:$R$2292,4,0)</f>
        <v>22.314699999999998</v>
      </c>
      <c r="D32" s="65">
        <f>VLOOKUP($A32,'Return Data'!$B$7:$R$2292,9,0)</f>
        <v>-1.4702999999999999</v>
      </c>
      <c r="E32" s="66">
        <f t="shared" si="0"/>
        <v>19</v>
      </c>
      <c r="F32" s="65">
        <f>VLOOKUP($A32,'Return Data'!$B$7:$R$2292,10,0)</f>
        <v>3.0836000000000001</v>
      </c>
      <c r="G32" s="66">
        <f t="shared" si="1"/>
        <v>21</v>
      </c>
      <c r="H32" s="65">
        <f>VLOOKUP($A32,'Return Data'!$B$7:$R$2292,11,0)</f>
        <v>3.4137</v>
      </c>
      <c r="I32" s="66">
        <f t="shared" si="2"/>
        <v>23</v>
      </c>
      <c r="J32" s="65">
        <f>VLOOKUP($A32,'Return Data'!$B$7:$R$2292,12,0)</f>
        <v>1.0573999999999999</v>
      </c>
      <c r="K32" s="66">
        <f t="shared" si="3"/>
        <v>22</v>
      </c>
      <c r="L32" s="65">
        <f>VLOOKUP($A32,'Return Data'!$B$7:$R$2292,13,0)</f>
        <v>3.3083</v>
      </c>
      <c r="M32" s="66">
        <f t="shared" si="4"/>
        <v>21</v>
      </c>
      <c r="N32" s="65">
        <f>VLOOKUP($A32,'Return Data'!$B$7:$R$2292,17,0)</f>
        <v>6.3616999999999999</v>
      </c>
      <c r="O32" s="66">
        <f t="shared" si="5"/>
        <v>19</v>
      </c>
      <c r="P32" s="65">
        <f>VLOOKUP($A32,'Return Data'!$B$7:$R$2292,14,0)</f>
        <v>9.4100999999999999</v>
      </c>
      <c r="Q32" s="66">
        <f t="shared" si="6"/>
        <v>15</v>
      </c>
      <c r="R32" s="65">
        <f>VLOOKUP($A32,'Return Data'!$B$7:$R$2292,16,0)</f>
        <v>7.7832999999999997</v>
      </c>
      <c r="S32" s="67">
        <f t="shared" si="7"/>
        <v>17</v>
      </c>
    </row>
    <row r="33" spans="1:19" x14ac:dyDescent="0.3">
      <c r="A33" s="82" t="s">
        <v>717</v>
      </c>
      <c r="B33" s="64">
        <f>VLOOKUP($A33,'Return Data'!$B$7:$R$2292,3,0)</f>
        <v>44477</v>
      </c>
      <c r="C33" s="65">
        <f>VLOOKUP($A33,'Return Data'!$B$7:$R$2292,4,0)</f>
        <v>22.677199999999999</v>
      </c>
      <c r="D33" s="65">
        <f>VLOOKUP($A33,'Return Data'!$B$7:$R$2292,9,0)</f>
        <v>-1.9925999999999999</v>
      </c>
      <c r="E33" s="66">
        <f t="shared" si="0"/>
        <v>21</v>
      </c>
      <c r="F33" s="65">
        <f>VLOOKUP($A33,'Return Data'!$B$7:$R$2292,10,0)</f>
        <v>2.5760999999999998</v>
      </c>
      <c r="G33" s="66">
        <f t="shared" si="1"/>
        <v>23</v>
      </c>
      <c r="H33" s="65">
        <f>VLOOKUP($A33,'Return Data'!$B$7:$R$2292,11,0)</f>
        <v>3.2246999999999999</v>
      </c>
      <c r="I33" s="66">
        <f t="shared" si="2"/>
        <v>24</v>
      </c>
      <c r="J33" s="65">
        <f>VLOOKUP($A33,'Return Data'!$B$7:$R$2292,12,0)</f>
        <v>1.2166999999999999</v>
      </c>
      <c r="K33" s="66">
        <f t="shared" si="3"/>
        <v>21</v>
      </c>
      <c r="L33" s="65">
        <f>VLOOKUP($A33,'Return Data'!$B$7:$R$2292,13,0)</f>
        <v>3.4209000000000001</v>
      </c>
      <c r="M33" s="66">
        <f t="shared" si="4"/>
        <v>20</v>
      </c>
      <c r="N33" s="65">
        <f>VLOOKUP($A33,'Return Data'!$B$7:$R$2292,17,0)</f>
        <v>6.4534000000000002</v>
      </c>
      <c r="O33" s="66">
        <f t="shared" si="5"/>
        <v>18</v>
      </c>
      <c r="P33" s="65">
        <f>VLOOKUP($A33,'Return Data'!$B$7:$R$2292,14,0)</f>
        <v>9.6914999999999996</v>
      </c>
      <c r="Q33" s="66">
        <f t="shared" si="6"/>
        <v>13</v>
      </c>
      <c r="R33" s="65">
        <f>VLOOKUP($A33,'Return Data'!$B$7:$R$2292,16,0)</f>
        <v>7.6199000000000003</v>
      </c>
      <c r="S33" s="67">
        <f t="shared" si="7"/>
        <v>19</v>
      </c>
    </row>
    <row r="34" spans="1:19" x14ac:dyDescent="0.3">
      <c r="A34" s="82" t="s">
        <v>718</v>
      </c>
      <c r="B34" s="64">
        <f>VLOOKUP($A34,'Return Data'!$B$7:$R$2292,3,0)</f>
        <v>44477</v>
      </c>
      <c r="C34" s="65">
        <f>VLOOKUP($A34,'Return Data'!$B$7:$R$2292,4,0)</f>
        <v>204.4145</v>
      </c>
      <c r="D34" s="65">
        <f>VLOOKUP($A34,'Return Data'!$B$7:$R$2292,9,0)</f>
        <v>-5.0180999999999996</v>
      </c>
      <c r="E34" s="66">
        <f t="shared" si="0"/>
        <v>25</v>
      </c>
      <c r="F34" s="65">
        <f>VLOOKUP($A34,'Return Data'!$B$7:$R$2292,10,0)</f>
        <v>-1.4048</v>
      </c>
      <c r="G34" s="66">
        <f t="shared" si="1"/>
        <v>26</v>
      </c>
      <c r="H34" s="65">
        <f>VLOOKUP($A34,'Return Data'!$B$7:$R$2292,11,0)</f>
        <v>0.85529999999999995</v>
      </c>
      <c r="I34" s="66">
        <f t="shared" si="2"/>
        <v>25</v>
      </c>
      <c r="J34" s="65">
        <f>VLOOKUP($A34,'Return Data'!$B$7:$R$2292,12,0)</f>
        <v>0.89390000000000003</v>
      </c>
      <c r="K34" s="66">
        <f t="shared" si="3"/>
        <v>23</v>
      </c>
      <c r="L34" s="65">
        <f>VLOOKUP($A34,'Return Data'!$B$7:$R$2292,13,0)</f>
        <v>2.7844000000000002</v>
      </c>
      <c r="M34" s="66">
        <f t="shared" si="4"/>
        <v>25</v>
      </c>
      <c r="N34" s="65">
        <f>VLOOKUP($A34,'Return Data'!$B$7:$R$2292,17,0)</f>
        <v>5.0487000000000002</v>
      </c>
      <c r="O34" s="66">
        <f t="shared" si="5"/>
        <v>26</v>
      </c>
      <c r="P34" s="65">
        <f>VLOOKUP($A34,'Return Data'!$B$7:$R$2292,14,0)</f>
        <v>8.2620000000000005</v>
      </c>
      <c r="Q34" s="66">
        <f t="shared" si="6"/>
        <v>20</v>
      </c>
      <c r="R34" s="65">
        <f>VLOOKUP($A34,'Return Data'!$B$7:$R$2292,16,0)</f>
        <v>6.5785</v>
      </c>
      <c r="S34" s="67">
        <f t="shared" si="7"/>
        <v>24</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-0.22294814814814803</v>
      </c>
      <c r="E36" s="88"/>
      <c r="F36" s="89">
        <f>AVERAGE(F8:F34)</f>
        <v>5.2588592592592605</v>
      </c>
      <c r="G36" s="88"/>
      <c r="H36" s="89">
        <f>AVERAGE(H8:H34)</f>
        <v>4.271796296296297</v>
      </c>
      <c r="I36" s="88"/>
      <c r="J36" s="89">
        <f>AVERAGE(J8:J34)</f>
        <v>2.0133111111111113</v>
      </c>
      <c r="K36" s="88"/>
      <c r="L36" s="89">
        <f>AVERAGE(L8:L34)</f>
        <v>4.1371148148148151</v>
      </c>
      <c r="M36" s="88"/>
      <c r="N36" s="89">
        <f>AVERAGE(N8:N34)</f>
        <v>6.8490370370370366</v>
      </c>
      <c r="O36" s="88"/>
      <c r="P36" s="89">
        <f>AVERAGE(P8:P34)</f>
        <v>9.46051111111111</v>
      </c>
      <c r="Q36" s="88"/>
      <c r="R36" s="89">
        <f>AVERAGE(R8:R34)</f>
        <v>8.1293259259259241</v>
      </c>
      <c r="S36" s="90"/>
    </row>
    <row r="37" spans="1:19" x14ac:dyDescent="0.3">
      <c r="A37" s="87" t="s">
        <v>28</v>
      </c>
      <c r="B37" s="88"/>
      <c r="C37" s="88"/>
      <c r="D37" s="89">
        <f>MIN(D8:D34)</f>
        <v>-7.0991999999999997</v>
      </c>
      <c r="E37" s="88"/>
      <c r="F37" s="89">
        <f>MIN(F8:F34)</f>
        <v>-2.3521000000000001</v>
      </c>
      <c r="G37" s="88"/>
      <c r="H37" s="89">
        <f>MIN(H8:H34)</f>
        <v>0.25019999999999998</v>
      </c>
      <c r="I37" s="88"/>
      <c r="J37" s="89">
        <f>MIN(J8:J34)</f>
        <v>-0.43559999999999999</v>
      </c>
      <c r="K37" s="88"/>
      <c r="L37" s="89">
        <f>MIN(L8:L34)</f>
        <v>1.9412</v>
      </c>
      <c r="M37" s="88"/>
      <c r="N37" s="89">
        <f>MIN(N8:N34)</f>
        <v>4.2678000000000003</v>
      </c>
      <c r="O37" s="88"/>
      <c r="P37" s="89">
        <f>MIN(P8:P34)</f>
        <v>7.2763999999999998</v>
      </c>
      <c r="Q37" s="88"/>
      <c r="R37" s="89">
        <f>MIN(R8:R34)</f>
        <v>6.1523000000000003</v>
      </c>
      <c r="S37" s="90"/>
    </row>
    <row r="38" spans="1:19" ht="15" thickBot="1" x14ac:dyDescent="0.35">
      <c r="A38" s="91" t="s">
        <v>29</v>
      </c>
      <c r="B38" s="92"/>
      <c r="C38" s="92"/>
      <c r="D38" s="93">
        <f>MAX(D8:D34)</f>
        <v>7.2049000000000003</v>
      </c>
      <c r="E38" s="92"/>
      <c r="F38" s="93">
        <f>MAX(F8:F34)</f>
        <v>10.8932</v>
      </c>
      <c r="G38" s="92"/>
      <c r="H38" s="93">
        <f>MAX(H8:H34)</f>
        <v>6.7161</v>
      </c>
      <c r="I38" s="92"/>
      <c r="J38" s="93">
        <f>MAX(J8:J34)</f>
        <v>4.8891</v>
      </c>
      <c r="K38" s="92"/>
      <c r="L38" s="93">
        <f>MAX(L8:L34)</f>
        <v>7.2990000000000004</v>
      </c>
      <c r="M38" s="92"/>
      <c r="N38" s="93">
        <f>MAX(N8:N34)</f>
        <v>8.7906999999999993</v>
      </c>
      <c r="O38" s="92"/>
      <c r="P38" s="93">
        <f>MAX(P8:P34)</f>
        <v>11.9062</v>
      </c>
      <c r="Q38" s="92"/>
      <c r="R38" s="93">
        <f>MAX(R8:R34)</f>
        <v>9.9715000000000007</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Data'!$B$7:$R$2292,3,0)</f>
        <v>44477</v>
      </c>
      <c r="C8" s="65">
        <f>VLOOKUP($A8,'Return Data'!$B$7:$R$2292,4,0)</f>
        <v>298.90390000000002</v>
      </c>
      <c r="D8" s="65">
        <f>VLOOKUP($A8,'Return Data'!$B$7:$R$2292,9,0)</f>
        <v>1.3362000000000001</v>
      </c>
      <c r="E8" s="66">
        <f t="shared" ref="E8:E25" si="0">RANK(D8,D$8:D$25,0)</f>
        <v>9</v>
      </c>
      <c r="F8" s="65">
        <f>VLOOKUP($A8,'Return Data'!$B$7:$R$2292,10,0)</f>
        <v>5.6262999999999996</v>
      </c>
      <c r="G8" s="66">
        <f t="shared" ref="G8:G25" si="1">RANK(F8,F$8:F$25,0)</f>
        <v>8</v>
      </c>
      <c r="H8" s="65">
        <f>VLOOKUP($A8,'Return Data'!$B$7:$R$2292,11,0)</f>
        <v>5.7530000000000001</v>
      </c>
      <c r="I8" s="66">
        <f t="shared" ref="I8:I25" si="2">RANK(H8,H$8:H$25,0)</f>
        <v>6</v>
      </c>
      <c r="J8" s="65">
        <f>VLOOKUP($A8,'Return Data'!$B$7:$R$2292,12,0)</f>
        <v>3.7471999999999999</v>
      </c>
      <c r="K8" s="66">
        <f t="shared" ref="K8:K25" si="3">RANK(J8,J$8:J$25,0)</f>
        <v>8</v>
      </c>
      <c r="L8" s="65">
        <f>VLOOKUP($A8,'Return Data'!$B$7:$R$2292,13,0)</f>
        <v>5.6111000000000004</v>
      </c>
      <c r="M8" s="66">
        <f t="shared" ref="M8:M25" si="4">RANK(L8,L$8:L$25,0)</f>
        <v>6</v>
      </c>
      <c r="N8" s="65">
        <f>VLOOKUP($A8,'Return Data'!$B$7:$R$2292,17,0)</f>
        <v>8.1496999999999993</v>
      </c>
      <c r="O8" s="66">
        <f t="shared" ref="O8:O23" si="5">RANK(N8,N$8:N$25,0)</f>
        <v>5</v>
      </c>
      <c r="P8" s="65">
        <f>VLOOKUP($A8,'Return Data'!$B$7:$R$2292,14,0)</f>
        <v>9.0960000000000001</v>
      </c>
      <c r="Q8" s="66">
        <f t="shared" ref="Q8:Q23" si="6">RANK(P8,P$8:P$25,0)</f>
        <v>8</v>
      </c>
      <c r="R8" s="65">
        <f>VLOOKUP($A8,'Return Data'!$B$7:$R$2292,16,0)</f>
        <v>9.2586999999999993</v>
      </c>
      <c r="S8" s="67">
        <f t="shared" ref="S8:S25" si="7">RANK(R8,R$8:R$25,0)</f>
        <v>1</v>
      </c>
    </row>
    <row r="9" spans="1:19" x14ac:dyDescent="0.3">
      <c r="A9" s="82" t="s">
        <v>567</v>
      </c>
      <c r="B9" s="64">
        <f>VLOOKUP($A9,'Return Data'!$B$7:$R$2292,3,0)</f>
        <v>44477</v>
      </c>
      <c r="C9" s="65">
        <f>VLOOKUP($A9,'Return Data'!$B$7:$R$2292,4,0)</f>
        <v>2148.8998999999999</v>
      </c>
      <c r="D9" s="65">
        <f>VLOOKUP($A9,'Return Data'!$B$7:$R$2292,9,0)</f>
        <v>0.78300000000000003</v>
      </c>
      <c r="E9" s="66">
        <f t="shared" si="0"/>
        <v>11</v>
      </c>
      <c r="F9" s="65">
        <f>VLOOKUP($A9,'Return Data'!$B$7:$R$2292,10,0)</f>
        <v>4.2408000000000001</v>
      </c>
      <c r="G9" s="66">
        <f t="shared" si="1"/>
        <v>15</v>
      </c>
      <c r="H9" s="65">
        <f>VLOOKUP($A9,'Return Data'!$B$7:$R$2292,11,0)</f>
        <v>4.5568</v>
      </c>
      <c r="I9" s="66">
        <f t="shared" si="2"/>
        <v>15</v>
      </c>
      <c r="J9" s="65">
        <f>VLOOKUP($A9,'Return Data'!$B$7:$R$2292,12,0)</f>
        <v>3.5920999999999998</v>
      </c>
      <c r="K9" s="66">
        <f t="shared" si="3"/>
        <v>10</v>
      </c>
      <c r="L9" s="65">
        <f>VLOOKUP($A9,'Return Data'!$B$7:$R$2292,13,0)</f>
        <v>4.6371000000000002</v>
      </c>
      <c r="M9" s="66">
        <f t="shared" si="4"/>
        <v>15</v>
      </c>
      <c r="N9" s="65">
        <f>VLOOKUP($A9,'Return Data'!$B$7:$R$2292,17,0)</f>
        <v>7.4104999999999999</v>
      </c>
      <c r="O9" s="66">
        <f t="shared" si="5"/>
        <v>13</v>
      </c>
      <c r="P9" s="65">
        <f>VLOOKUP($A9,'Return Data'!$B$7:$R$2292,14,0)</f>
        <v>9.0520999999999994</v>
      </c>
      <c r="Q9" s="66">
        <f t="shared" si="6"/>
        <v>9</v>
      </c>
      <c r="R9" s="65">
        <f>VLOOKUP($A9,'Return Data'!$B$7:$R$2292,16,0)</f>
        <v>8.4730000000000008</v>
      </c>
      <c r="S9" s="67">
        <f t="shared" si="7"/>
        <v>11</v>
      </c>
    </row>
    <row r="10" spans="1:19" x14ac:dyDescent="0.3">
      <c r="A10" s="82" t="s">
        <v>569</v>
      </c>
      <c r="B10" s="64">
        <f>VLOOKUP($A10,'Return Data'!$B$7:$R$2292,3,0)</f>
        <v>44477</v>
      </c>
      <c r="C10" s="65">
        <f>VLOOKUP($A10,'Return Data'!$B$7:$R$2292,4,0)</f>
        <v>19.664100000000001</v>
      </c>
      <c r="D10" s="65">
        <f>VLOOKUP($A10,'Return Data'!$B$7:$R$2292,9,0)</f>
        <v>-0.1237</v>
      </c>
      <c r="E10" s="66">
        <f t="shared" si="0"/>
        <v>16</v>
      </c>
      <c r="F10" s="65">
        <f>VLOOKUP($A10,'Return Data'!$B$7:$R$2292,10,0)</f>
        <v>4.8276000000000003</v>
      </c>
      <c r="G10" s="66">
        <f t="shared" si="1"/>
        <v>12</v>
      </c>
      <c r="H10" s="65">
        <f>VLOOKUP($A10,'Return Data'!$B$7:$R$2292,11,0)</f>
        <v>4.6734</v>
      </c>
      <c r="I10" s="66">
        <f t="shared" si="2"/>
        <v>14</v>
      </c>
      <c r="J10" s="65">
        <f>VLOOKUP($A10,'Return Data'!$B$7:$R$2292,12,0)</f>
        <v>3.1897000000000002</v>
      </c>
      <c r="K10" s="66">
        <f t="shared" si="3"/>
        <v>14</v>
      </c>
      <c r="L10" s="65">
        <f>VLOOKUP($A10,'Return Data'!$B$7:$R$2292,13,0)</f>
        <v>4.7004000000000001</v>
      </c>
      <c r="M10" s="66">
        <f t="shared" si="4"/>
        <v>14</v>
      </c>
      <c r="N10" s="65">
        <f>VLOOKUP($A10,'Return Data'!$B$7:$R$2292,17,0)</f>
        <v>7.8765000000000001</v>
      </c>
      <c r="O10" s="66">
        <f t="shared" si="5"/>
        <v>9</v>
      </c>
      <c r="P10" s="65">
        <f>VLOOKUP($A10,'Return Data'!$B$7:$R$2292,14,0)</f>
        <v>8.9393999999999991</v>
      </c>
      <c r="Q10" s="66">
        <f t="shared" si="6"/>
        <v>10</v>
      </c>
      <c r="R10" s="65">
        <f>VLOOKUP($A10,'Return Data'!$B$7:$R$2292,16,0)</f>
        <v>8.7390000000000008</v>
      </c>
      <c r="S10" s="67">
        <f t="shared" si="7"/>
        <v>6</v>
      </c>
    </row>
    <row r="11" spans="1:19" x14ac:dyDescent="0.3">
      <c r="A11" s="82" t="s">
        <v>571</v>
      </c>
      <c r="B11" s="64">
        <f>VLOOKUP($A11,'Return Data'!$B$7:$R$2292,3,0)</f>
        <v>44477</v>
      </c>
      <c r="C11" s="65">
        <f>VLOOKUP($A11,'Return Data'!$B$7:$R$2292,4,0)</f>
        <v>20.200600000000001</v>
      </c>
      <c r="D11" s="65">
        <f>VLOOKUP($A11,'Return Data'!$B$7:$R$2292,9,0)</f>
        <v>3.6427</v>
      </c>
      <c r="E11" s="66">
        <f t="shared" si="0"/>
        <v>3</v>
      </c>
      <c r="F11" s="65">
        <f>VLOOKUP($A11,'Return Data'!$B$7:$R$2292,10,0)</f>
        <v>7.8532999999999999</v>
      </c>
      <c r="G11" s="66">
        <f t="shared" si="1"/>
        <v>1</v>
      </c>
      <c r="H11" s="65">
        <f>VLOOKUP($A11,'Return Data'!$B$7:$R$2292,11,0)</f>
        <v>6.3502000000000001</v>
      </c>
      <c r="I11" s="66">
        <f t="shared" si="2"/>
        <v>3</v>
      </c>
      <c r="J11" s="65">
        <f>VLOOKUP($A11,'Return Data'!$B$7:$R$2292,12,0)</f>
        <v>4.4282000000000004</v>
      </c>
      <c r="K11" s="66">
        <f t="shared" si="3"/>
        <v>2</v>
      </c>
      <c r="L11" s="65">
        <f>VLOOKUP($A11,'Return Data'!$B$7:$R$2292,13,0)</f>
        <v>6.8939000000000004</v>
      </c>
      <c r="M11" s="66">
        <f t="shared" si="4"/>
        <v>1</v>
      </c>
      <c r="N11" s="65">
        <f>VLOOKUP($A11,'Return Data'!$B$7:$R$2292,17,0)</f>
        <v>9.7669999999999995</v>
      </c>
      <c r="O11" s="66">
        <f t="shared" si="5"/>
        <v>1</v>
      </c>
      <c r="P11" s="65">
        <f>VLOOKUP($A11,'Return Data'!$B$7:$R$2292,14,0)</f>
        <v>10.832700000000001</v>
      </c>
      <c r="Q11" s="66">
        <f t="shared" si="6"/>
        <v>1</v>
      </c>
      <c r="R11" s="65">
        <f>VLOOKUP($A11,'Return Data'!$B$7:$R$2292,16,0)</f>
        <v>9.0990000000000002</v>
      </c>
      <c r="S11" s="67">
        <f t="shared" si="7"/>
        <v>2</v>
      </c>
    </row>
    <row r="12" spans="1:19" x14ac:dyDescent="0.3">
      <c r="A12" s="82" t="s">
        <v>574</v>
      </c>
      <c r="B12" s="64">
        <f>VLOOKUP($A12,'Return Data'!$B$7:$R$2292,3,0)</f>
        <v>44477</v>
      </c>
      <c r="C12" s="65">
        <f>VLOOKUP($A12,'Return Data'!$B$7:$R$2292,4,0)</f>
        <v>18.522300000000001</v>
      </c>
      <c r="D12" s="65">
        <f>VLOOKUP($A12,'Return Data'!$B$7:$R$2292,9,0)</f>
        <v>0.17080000000000001</v>
      </c>
      <c r="E12" s="66">
        <f t="shared" si="0"/>
        <v>14</v>
      </c>
      <c r="F12" s="65">
        <f>VLOOKUP($A12,'Return Data'!$B$7:$R$2292,10,0)</f>
        <v>4.9335000000000004</v>
      </c>
      <c r="G12" s="66">
        <f t="shared" si="1"/>
        <v>11</v>
      </c>
      <c r="H12" s="65">
        <f>VLOOKUP($A12,'Return Data'!$B$7:$R$2292,11,0)</f>
        <v>5.1928999999999998</v>
      </c>
      <c r="I12" s="66">
        <f t="shared" si="2"/>
        <v>9</v>
      </c>
      <c r="J12" s="65">
        <f>VLOOKUP($A12,'Return Data'!$B$7:$R$2292,12,0)</f>
        <v>3.8062</v>
      </c>
      <c r="K12" s="66">
        <f t="shared" si="3"/>
        <v>7</v>
      </c>
      <c r="L12" s="65">
        <f>VLOOKUP($A12,'Return Data'!$B$7:$R$2292,13,0)</f>
        <v>5.2960000000000003</v>
      </c>
      <c r="M12" s="66">
        <f t="shared" si="4"/>
        <v>10</v>
      </c>
      <c r="N12" s="65">
        <f>VLOOKUP($A12,'Return Data'!$B$7:$R$2292,17,0)</f>
        <v>7.4772999999999996</v>
      </c>
      <c r="O12" s="66">
        <f t="shared" si="5"/>
        <v>12</v>
      </c>
      <c r="P12" s="65">
        <f>VLOOKUP($A12,'Return Data'!$B$7:$R$2292,14,0)</f>
        <v>9.2013999999999996</v>
      </c>
      <c r="Q12" s="66">
        <f t="shared" si="6"/>
        <v>7</v>
      </c>
      <c r="R12" s="65">
        <f>VLOOKUP($A12,'Return Data'!$B$7:$R$2292,16,0)</f>
        <v>8.6132000000000009</v>
      </c>
      <c r="S12" s="67">
        <f t="shared" si="7"/>
        <v>9</v>
      </c>
    </row>
    <row r="13" spans="1:19" x14ac:dyDescent="0.3">
      <c r="A13" s="82" t="s">
        <v>575</v>
      </c>
      <c r="B13" s="64">
        <f>VLOOKUP($A13,'Return Data'!$B$7:$R$2292,3,0)</f>
        <v>44477</v>
      </c>
      <c r="C13" s="65">
        <f>VLOOKUP($A13,'Return Data'!$B$7:$R$2292,4,0)</f>
        <v>18.8215</v>
      </c>
      <c r="D13" s="65">
        <f>VLOOKUP($A13,'Return Data'!$B$7:$R$2292,9,0)</f>
        <v>1.3654999999999999</v>
      </c>
      <c r="E13" s="66">
        <f t="shared" si="0"/>
        <v>8</v>
      </c>
      <c r="F13" s="65">
        <f>VLOOKUP($A13,'Return Data'!$B$7:$R$2292,10,0)</f>
        <v>5.4945000000000004</v>
      </c>
      <c r="G13" s="66">
        <f t="shared" si="1"/>
        <v>9</v>
      </c>
      <c r="H13" s="65">
        <f>VLOOKUP($A13,'Return Data'!$B$7:$R$2292,11,0)</f>
        <v>5.6581000000000001</v>
      </c>
      <c r="I13" s="66">
        <f t="shared" si="2"/>
        <v>7</v>
      </c>
      <c r="J13" s="65">
        <f>VLOOKUP($A13,'Return Data'!$B$7:$R$2292,12,0)</f>
        <v>3.8182999999999998</v>
      </c>
      <c r="K13" s="66">
        <f t="shared" si="3"/>
        <v>6</v>
      </c>
      <c r="L13" s="65">
        <f>VLOOKUP($A13,'Return Data'!$B$7:$R$2292,13,0)</f>
        <v>5.7584</v>
      </c>
      <c r="M13" s="66">
        <f t="shared" si="4"/>
        <v>4</v>
      </c>
      <c r="N13" s="65">
        <f>VLOOKUP($A13,'Return Data'!$B$7:$R$2292,17,0)</f>
        <v>8.2579999999999991</v>
      </c>
      <c r="O13" s="66">
        <f t="shared" si="5"/>
        <v>4</v>
      </c>
      <c r="P13" s="65">
        <f>VLOOKUP($A13,'Return Data'!$B$7:$R$2292,14,0)</f>
        <v>9.327</v>
      </c>
      <c r="Q13" s="66">
        <f t="shared" si="6"/>
        <v>5</v>
      </c>
      <c r="R13" s="65">
        <f>VLOOKUP($A13,'Return Data'!$B$7:$R$2292,16,0)</f>
        <v>8.7462999999999997</v>
      </c>
      <c r="S13" s="67">
        <f t="shared" si="7"/>
        <v>5</v>
      </c>
    </row>
    <row r="14" spans="1:19" x14ac:dyDescent="0.3">
      <c r="A14" s="82" t="s">
        <v>578</v>
      </c>
      <c r="B14" s="64">
        <f>VLOOKUP($A14,'Return Data'!$B$7:$R$2292,3,0)</f>
        <v>44477</v>
      </c>
      <c r="C14" s="65">
        <f>VLOOKUP($A14,'Return Data'!$B$7:$R$2292,4,0)</f>
        <v>26.492100000000001</v>
      </c>
      <c r="D14" s="65">
        <f>VLOOKUP($A14,'Return Data'!$B$7:$R$2292,9,0)</f>
        <v>3.8469000000000002</v>
      </c>
      <c r="E14" s="66">
        <f t="shared" si="0"/>
        <v>2</v>
      </c>
      <c r="F14" s="65">
        <f>VLOOKUP($A14,'Return Data'!$B$7:$R$2292,10,0)</f>
        <v>7.1517999999999997</v>
      </c>
      <c r="G14" s="66">
        <f t="shared" si="1"/>
        <v>2</v>
      </c>
      <c r="H14" s="65">
        <f>VLOOKUP($A14,'Return Data'!$B$7:$R$2292,11,0)</f>
        <v>6.2026000000000003</v>
      </c>
      <c r="I14" s="66">
        <f t="shared" si="2"/>
        <v>4</v>
      </c>
      <c r="J14" s="65">
        <f>VLOOKUP($A14,'Return Data'!$B$7:$R$2292,12,0)</f>
        <v>4.8041</v>
      </c>
      <c r="K14" s="66">
        <f t="shared" si="3"/>
        <v>1</v>
      </c>
      <c r="L14" s="65">
        <f>VLOOKUP($A14,'Return Data'!$B$7:$R$2292,13,0)</f>
        <v>6.2698</v>
      </c>
      <c r="M14" s="66">
        <f t="shared" si="4"/>
        <v>2</v>
      </c>
      <c r="N14" s="65">
        <f>VLOOKUP($A14,'Return Data'!$B$7:$R$2292,17,0)</f>
        <v>8.0268999999999995</v>
      </c>
      <c r="O14" s="66">
        <f t="shared" si="5"/>
        <v>7</v>
      </c>
      <c r="P14" s="65">
        <f>VLOOKUP($A14,'Return Data'!$B$7:$R$2292,14,0)</f>
        <v>8.7277000000000005</v>
      </c>
      <c r="Q14" s="66">
        <f t="shared" si="6"/>
        <v>11</v>
      </c>
      <c r="R14" s="65">
        <f>VLOOKUP($A14,'Return Data'!$B$7:$R$2292,16,0)</f>
        <v>8.7733000000000008</v>
      </c>
      <c r="S14" s="67">
        <f t="shared" si="7"/>
        <v>4</v>
      </c>
    </row>
    <row r="15" spans="1:19" x14ac:dyDescent="0.3">
      <c r="A15" s="82" t="s">
        <v>579</v>
      </c>
      <c r="B15" s="64">
        <f>VLOOKUP($A15,'Return Data'!$B$7:$R$2292,3,0)</f>
        <v>44477</v>
      </c>
      <c r="C15" s="65">
        <f>VLOOKUP($A15,'Return Data'!$B$7:$R$2292,4,0)</f>
        <v>20.046800000000001</v>
      </c>
      <c r="D15" s="65">
        <f>VLOOKUP($A15,'Return Data'!$B$7:$R$2292,9,0)</f>
        <v>-1.21E-2</v>
      </c>
      <c r="E15" s="66">
        <f t="shared" si="0"/>
        <v>15</v>
      </c>
      <c r="F15" s="65">
        <f>VLOOKUP($A15,'Return Data'!$B$7:$R$2292,10,0)</f>
        <v>4.4549000000000003</v>
      </c>
      <c r="G15" s="66">
        <f t="shared" si="1"/>
        <v>14</v>
      </c>
      <c r="H15" s="65">
        <f>VLOOKUP($A15,'Return Data'!$B$7:$R$2292,11,0)</f>
        <v>4.7697000000000003</v>
      </c>
      <c r="I15" s="66">
        <f t="shared" si="2"/>
        <v>12</v>
      </c>
      <c r="J15" s="65">
        <f>VLOOKUP($A15,'Return Data'!$B$7:$R$2292,12,0)</f>
        <v>3.6145999999999998</v>
      </c>
      <c r="K15" s="66">
        <f t="shared" si="3"/>
        <v>9</v>
      </c>
      <c r="L15" s="65">
        <f>VLOOKUP($A15,'Return Data'!$B$7:$R$2292,13,0)</f>
        <v>4.9527000000000001</v>
      </c>
      <c r="M15" s="66">
        <f t="shared" si="4"/>
        <v>11</v>
      </c>
      <c r="N15" s="65">
        <f>VLOOKUP($A15,'Return Data'!$B$7:$R$2292,17,0)</f>
        <v>8.1456</v>
      </c>
      <c r="O15" s="66">
        <f t="shared" si="5"/>
        <v>6</v>
      </c>
      <c r="P15" s="65">
        <f>VLOOKUP($A15,'Return Data'!$B$7:$R$2292,14,0)</f>
        <v>9.84</v>
      </c>
      <c r="Q15" s="66">
        <f t="shared" si="6"/>
        <v>2</v>
      </c>
      <c r="R15" s="65">
        <f>VLOOKUP($A15,'Return Data'!$B$7:$R$2292,16,0)</f>
        <v>8.4285999999999994</v>
      </c>
      <c r="S15" s="67">
        <f t="shared" si="7"/>
        <v>12</v>
      </c>
    </row>
    <row r="16" spans="1:19" x14ac:dyDescent="0.3">
      <c r="A16" s="82" t="s">
        <v>584</v>
      </c>
      <c r="B16" s="64">
        <f>VLOOKUP($A16,'Return Data'!$B$7:$R$2292,3,0)</f>
        <v>44477</v>
      </c>
      <c r="C16" s="65">
        <f>VLOOKUP($A16,'Return Data'!$B$7:$R$2292,4,0)</f>
        <v>1955.2460000000001</v>
      </c>
      <c r="D16" s="65">
        <f>VLOOKUP($A16,'Return Data'!$B$7:$R$2292,9,0)</f>
        <v>1.7730999999999999</v>
      </c>
      <c r="E16" s="66">
        <f t="shared" si="0"/>
        <v>5</v>
      </c>
      <c r="F16" s="65">
        <f>VLOOKUP($A16,'Return Data'!$B$7:$R$2292,10,0)</f>
        <v>5.6490999999999998</v>
      </c>
      <c r="G16" s="66">
        <f t="shared" si="1"/>
        <v>7</v>
      </c>
      <c r="H16" s="65">
        <f>VLOOKUP($A16,'Return Data'!$B$7:$R$2292,11,0)</f>
        <v>4.7630999999999997</v>
      </c>
      <c r="I16" s="66">
        <f t="shared" si="2"/>
        <v>13</v>
      </c>
      <c r="J16" s="65">
        <f>VLOOKUP($A16,'Return Data'!$B$7:$R$2292,12,0)</f>
        <v>3.238</v>
      </c>
      <c r="K16" s="66">
        <f t="shared" si="3"/>
        <v>13</v>
      </c>
      <c r="L16" s="65">
        <f>VLOOKUP($A16,'Return Data'!$B$7:$R$2292,13,0)</f>
        <v>5.4908999999999999</v>
      </c>
      <c r="M16" s="66">
        <f t="shared" si="4"/>
        <v>8</v>
      </c>
      <c r="N16" s="65">
        <f>VLOOKUP($A16,'Return Data'!$B$7:$R$2292,17,0)</f>
        <v>7.3064999999999998</v>
      </c>
      <c r="O16" s="66">
        <f t="shared" si="5"/>
        <v>14</v>
      </c>
      <c r="P16" s="65">
        <f>VLOOKUP($A16,'Return Data'!$B$7:$R$2292,14,0)</f>
        <v>8.3378999999999994</v>
      </c>
      <c r="Q16" s="66">
        <f t="shared" si="6"/>
        <v>14</v>
      </c>
      <c r="R16" s="65">
        <f>VLOOKUP($A16,'Return Data'!$B$7:$R$2292,16,0)</f>
        <v>7.8974000000000002</v>
      </c>
      <c r="S16" s="67">
        <f t="shared" si="7"/>
        <v>16</v>
      </c>
    </row>
    <row r="17" spans="1:19" x14ac:dyDescent="0.3">
      <c r="A17" s="82" t="s">
        <v>586</v>
      </c>
      <c r="B17" s="64">
        <f>VLOOKUP($A17,'Return Data'!$B$7:$R$2292,3,0)</f>
        <v>44477</v>
      </c>
      <c r="C17" s="65">
        <f>VLOOKUP($A17,'Return Data'!$B$7:$R$2292,4,0)</f>
        <v>53.3369</v>
      </c>
      <c r="D17" s="65">
        <f>VLOOKUP($A17,'Return Data'!$B$7:$R$2292,9,0)</f>
        <v>3.9316</v>
      </c>
      <c r="E17" s="66">
        <f t="shared" si="0"/>
        <v>1</v>
      </c>
      <c r="F17" s="65">
        <f>VLOOKUP($A17,'Return Data'!$B$7:$R$2292,10,0)</f>
        <v>7.1291000000000002</v>
      </c>
      <c r="G17" s="66">
        <f t="shared" si="1"/>
        <v>3</v>
      </c>
      <c r="H17" s="65">
        <f>VLOOKUP($A17,'Return Data'!$B$7:$R$2292,11,0)</f>
        <v>6.4212999999999996</v>
      </c>
      <c r="I17" s="66">
        <f t="shared" si="2"/>
        <v>1</v>
      </c>
      <c r="J17" s="65">
        <f>VLOOKUP($A17,'Return Data'!$B$7:$R$2292,12,0)</f>
        <v>4.1675000000000004</v>
      </c>
      <c r="K17" s="66">
        <f t="shared" si="3"/>
        <v>4</v>
      </c>
      <c r="L17" s="65">
        <f>VLOOKUP($A17,'Return Data'!$B$7:$R$2292,13,0)</f>
        <v>5.9981999999999998</v>
      </c>
      <c r="M17" s="66">
        <f t="shared" si="4"/>
        <v>3</v>
      </c>
      <c r="N17" s="65">
        <f>VLOOKUP($A17,'Return Data'!$B$7:$R$2292,17,0)</f>
        <v>8.2651000000000003</v>
      </c>
      <c r="O17" s="66">
        <f t="shared" si="5"/>
        <v>3</v>
      </c>
      <c r="P17" s="65">
        <f>VLOOKUP($A17,'Return Data'!$B$7:$R$2292,14,0)</f>
        <v>9.5159000000000002</v>
      </c>
      <c r="Q17" s="66">
        <f t="shared" si="6"/>
        <v>4</v>
      </c>
      <c r="R17" s="65">
        <f>VLOOKUP($A17,'Return Data'!$B$7:$R$2292,16,0)</f>
        <v>8.859</v>
      </c>
      <c r="S17" s="67">
        <f t="shared" si="7"/>
        <v>3</v>
      </c>
    </row>
    <row r="18" spans="1:19" x14ac:dyDescent="0.3">
      <c r="A18" s="82" t="s">
        <v>587</v>
      </c>
      <c r="B18" s="64">
        <f>VLOOKUP($A18,'Return Data'!$B$7:$R$2292,3,0)</f>
        <v>44477</v>
      </c>
      <c r="C18" s="65">
        <f>VLOOKUP($A18,'Return Data'!$B$7:$R$2292,4,0)</f>
        <v>20.6599</v>
      </c>
      <c r="D18" s="65">
        <f>VLOOKUP($A18,'Return Data'!$B$7:$R$2292,9,0)</f>
        <v>-0.28260000000000002</v>
      </c>
      <c r="E18" s="66">
        <f t="shared" si="0"/>
        <v>18</v>
      </c>
      <c r="F18" s="65">
        <f>VLOOKUP($A18,'Return Data'!$B$7:$R$2292,10,0)</f>
        <v>4.6866000000000003</v>
      </c>
      <c r="G18" s="66">
        <f t="shared" si="1"/>
        <v>13</v>
      </c>
      <c r="H18" s="65">
        <f>VLOOKUP($A18,'Return Data'!$B$7:$R$2292,11,0)</f>
        <v>5.1334999999999997</v>
      </c>
      <c r="I18" s="66">
        <f t="shared" si="2"/>
        <v>10</v>
      </c>
      <c r="J18" s="65">
        <f>VLOOKUP($A18,'Return Data'!$B$7:$R$2292,12,0)</f>
        <v>3.2786</v>
      </c>
      <c r="K18" s="66">
        <f t="shared" si="3"/>
        <v>12</v>
      </c>
      <c r="L18" s="65">
        <f>VLOOKUP($A18,'Return Data'!$B$7:$R$2292,13,0)</f>
        <v>4.9306000000000001</v>
      </c>
      <c r="M18" s="66">
        <f t="shared" si="4"/>
        <v>13</v>
      </c>
      <c r="N18" s="65">
        <f>VLOOKUP($A18,'Return Data'!$B$7:$R$2292,17,0)</f>
        <v>7.8712</v>
      </c>
      <c r="O18" s="66">
        <f t="shared" si="5"/>
        <v>10</v>
      </c>
      <c r="P18" s="65">
        <f>VLOOKUP($A18,'Return Data'!$B$7:$R$2292,14,0)</f>
        <v>8.4758999999999993</v>
      </c>
      <c r="Q18" s="66">
        <f t="shared" si="6"/>
        <v>13</v>
      </c>
      <c r="R18" s="65">
        <f>VLOOKUP($A18,'Return Data'!$B$7:$R$2292,16,0)</f>
        <v>8.3150999999999993</v>
      </c>
      <c r="S18" s="67">
        <f t="shared" si="7"/>
        <v>13</v>
      </c>
    </row>
    <row r="19" spans="1:19" x14ac:dyDescent="0.3">
      <c r="A19" s="82" t="s">
        <v>590</v>
      </c>
      <c r="B19" s="64">
        <f>VLOOKUP($A19,'Return Data'!$B$7:$R$2292,3,0)</f>
        <v>44477</v>
      </c>
      <c r="C19" s="65">
        <f>VLOOKUP($A19,'Return Data'!$B$7:$R$2292,4,0)</f>
        <v>29.568899999999999</v>
      </c>
      <c r="D19" s="65">
        <f>VLOOKUP($A19,'Return Data'!$B$7:$R$2292,9,0)</f>
        <v>0.88529999999999998</v>
      </c>
      <c r="E19" s="66">
        <f t="shared" si="0"/>
        <v>10</v>
      </c>
      <c r="F19" s="65">
        <f>VLOOKUP($A19,'Return Data'!$B$7:$R$2292,10,0)</f>
        <v>4.0720000000000001</v>
      </c>
      <c r="G19" s="66">
        <f t="shared" si="1"/>
        <v>17</v>
      </c>
      <c r="H19" s="65">
        <f>VLOOKUP($A19,'Return Data'!$B$7:$R$2292,11,0)</f>
        <v>4.2927999999999997</v>
      </c>
      <c r="I19" s="66">
        <f t="shared" si="2"/>
        <v>16</v>
      </c>
      <c r="J19" s="65">
        <f>VLOOKUP($A19,'Return Data'!$B$7:$R$2292,12,0)</f>
        <v>2.9857</v>
      </c>
      <c r="K19" s="66">
        <f t="shared" si="3"/>
        <v>16</v>
      </c>
      <c r="L19" s="65">
        <f>VLOOKUP($A19,'Return Data'!$B$7:$R$2292,13,0)</f>
        <v>4.1242999999999999</v>
      </c>
      <c r="M19" s="66">
        <f t="shared" si="4"/>
        <v>16</v>
      </c>
      <c r="N19" s="65">
        <f>VLOOKUP($A19,'Return Data'!$B$7:$R$2292,17,0)</f>
        <v>6.6719999999999997</v>
      </c>
      <c r="O19" s="66">
        <f t="shared" si="5"/>
        <v>15</v>
      </c>
      <c r="P19" s="65">
        <f>VLOOKUP($A19,'Return Data'!$B$7:$R$2292,14,0)</f>
        <v>8.3048999999999999</v>
      </c>
      <c r="Q19" s="66">
        <f t="shared" si="6"/>
        <v>15</v>
      </c>
      <c r="R19" s="65">
        <f>VLOOKUP($A19,'Return Data'!$B$7:$R$2292,16,0)</f>
        <v>7.9082999999999997</v>
      </c>
      <c r="S19" s="67">
        <f t="shared" si="7"/>
        <v>15</v>
      </c>
    </row>
    <row r="20" spans="1:19" x14ac:dyDescent="0.3">
      <c r="A20" s="82" t="s">
        <v>592</v>
      </c>
      <c r="B20" s="64">
        <f>VLOOKUP($A20,'Return Data'!$B$7:$R$2292,3,0)</f>
        <v>44477</v>
      </c>
      <c r="C20" s="65">
        <f>VLOOKUP($A20,'Return Data'!$B$7:$R$2292,4,0)</f>
        <v>16.9405</v>
      </c>
      <c r="D20" s="65">
        <f>VLOOKUP($A20,'Return Data'!$B$7:$R$2292,9,0)</f>
        <v>1.7693000000000001</v>
      </c>
      <c r="E20" s="66">
        <f t="shared" si="0"/>
        <v>6</v>
      </c>
      <c r="F20" s="65">
        <f>VLOOKUP($A20,'Return Data'!$B$7:$R$2292,10,0)</f>
        <v>6.1742999999999997</v>
      </c>
      <c r="G20" s="66">
        <f t="shared" si="1"/>
        <v>5</v>
      </c>
      <c r="H20" s="65">
        <f>VLOOKUP($A20,'Return Data'!$B$7:$R$2292,11,0)</f>
        <v>5.5124000000000004</v>
      </c>
      <c r="I20" s="66">
        <f t="shared" si="2"/>
        <v>8</v>
      </c>
      <c r="J20" s="65">
        <f>VLOOKUP($A20,'Return Data'!$B$7:$R$2292,12,0)</f>
        <v>4.234</v>
      </c>
      <c r="K20" s="66">
        <f t="shared" si="3"/>
        <v>3</v>
      </c>
      <c r="L20" s="65">
        <f>VLOOKUP($A20,'Return Data'!$B$7:$R$2292,13,0)</f>
        <v>5.6536</v>
      </c>
      <c r="M20" s="66">
        <f t="shared" si="4"/>
        <v>5</v>
      </c>
      <c r="N20" s="65">
        <f>VLOOKUP($A20,'Return Data'!$B$7:$R$2292,17,0)</f>
        <v>8.3902000000000001</v>
      </c>
      <c r="O20" s="66">
        <f t="shared" si="5"/>
        <v>2</v>
      </c>
      <c r="P20" s="65">
        <f>VLOOKUP($A20,'Return Data'!$B$7:$R$2292,14,0)</f>
        <v>9.6033000000000008</v>
      </c>
      <c r="Q20" s="66">
        <f t="shared" si="6"/>
        <v>3</v>
      </c>
      <c r="R20" s="65">
        <f>VLOOKUP($A20,'Return Data'!$B$7:$R$2292,16,0)</f>
        <v>8.5772999999999993</v>
      </c>
      <c r="S20" s="67">
        <f t="shared" si="7"/>
        <v>10</v>
      </c>
    </row>
    <row r="21" spans="1:19" x14ac:dyDescent="0.3">
      <c r="A21" s="82" t="s">
        <v>594</v>
      </c>
      <c r="B21" s="64">
        <f>VLOOKUP($A21,'Return Data'!$B$7:$R$2292,3,0)</f>
        <v>44477</v>
      </c>
      <c r="C21" s="65">
        <f>VLOOKUP($A21,'Return Data'!$B$7:$R$2292,4,0)</f>
        <v>20.400500000000001</v>
      </c>
      <c r="D21" s="65">
        <f>VLOOKUP($A21,'Return Data'!$B$7:$R$2292,9,0)</f>
        <v>3.1211000000000002</v>
      </c>
      <c r="E21" s="66">
        <f t="shared" si="0"/>
        <v>4</v>
      </c>
      <c r="F21" s="65">
        <f>VLOOKUP($A21,'Return Data'!$B$7:$R$2292,10,0)</f>
        <v>6.2321</v>
      </c>
      <c r="G21" s="66">
        <f t="shared" si="1"/>
        <v>4</v>
      </c>
      <c r="H21" s="65">
        <f>VLOOKUP($A21,'Return Data'!$B$7:$R$2292,11,0)</f>
        <v>6.4088000000000003</v>
      </c>
      <c r="I21" s="66">
        <f t="shared" si="2"/>
        <v>2</v>
      </c>
      <c r="J21" s="65">
        <f>VLOOKUP($A21,'Return Data'!$B$7:$R$2292,12,0)</f>
        <v>4.1321000000000003</v>
      </c>
      <c r="K21" s="66">
        <f t="shared" si="3"/>
        <v>5</v>
      </c>
      <c r="L21" s="65">
        <f>VLOOKUP($A21,'Return Data'!$B$7:$R$2292,13,0)</f>
        <v>5.4615999999999998</v>
      </c>
      <c r="M21" s="66">
        <f t="shared" si="4"/>
        <v>9</v>
      </c>
      <c r="N21" s="65">
        <f>VLOOKUP($A21,'Return Data'!$B$7:$R$2292,17,0)</f>
        <v>8.0109999999999992</v>
      </c>
      <c r="O21" s="66">
        <f t="shared" si="5"/>
        <v>8</v>
      </c>
      <c r="P21" s="65">
        <f>VLOOKUP($A21,'Return Data'!$B$7:$R$2292,14,0)</f>
        <v>9.2309999999999999</v>
      </c>
      <c r="Q21" s="66">
        <f t="shared" si="6"/>
        <v>6</v>
      </c>
      <c r="R21" s="65">
        <f>VLOOKUP($A21,'Return Data'!$B$7:$R$2292,16,0)</f>
        <v>8.6524000000000001</v>
      </c>
      <c r="S21" s="67">
        <f t="shared" si="7"/>
        <v>8</v>
      </c>
    </row>
    <row r="22" spans="1:19" x14ac:dyDescent="0.3">
      <c r="A22" s="82" t="s">
        <v>595</v>
      </c>
      <c r="B22" s="64">
        <f>VLOOKUP($A22,'Return Data'!$B$7:$R$2292,3,0)</f>
        <v>44477</v>
      </c>
      <c r="C22" s="65">
        <f>VLOOKUP($A22,'Return Data'!$B$7:$R$2292,4,0)</f>
        <v>2624.4191999999998</v>
      </c>
      <c r="D22" s="65">
        <f>VLOOKUP($A22,'Return Data'!$B$7:$R$2292,9,0)</f>
        <v>-0.12540000000000001</v>
      </c>
      <c r="E22" s="66">
        <f t="shared" si="0"/>
        <v>17</v>
      </c>
      <c r="F22" s="65">
        <f>VLOOKUP($A22,'Return Data'!$B$7:$R$2292,10,0)</f>
        <v>4.9557000000000002</v>
      </c>
      <c r="G22" s="66">
        <f t="shared" si="1"/>
        <v>10</v>
      </c>
      <c r="H22" s="65">
        <f>VLOOKUP($A22,'Return Data'!$B$7:$R$2292,11,0)</f>
        <v>4.9757999999999996</v>
      </c>
      <c r="I22" s="66">
        <f t="shared" si="2"/>
        <v>11</v>
      </c>
      <c r="J22" s="65">
        <f>VLOOKUP($A22,'Return Data'!$B$7:$R$2292,12,0)</f>
        <v>2.7717000000000001</v>
      </c>
      <c r="K22" s="66">
        <f t="shared" si="3"/>
        <v>17</v>
      </c>
      <c r="L22" s="65">
        <f>VLOOKUP($A22,'Return Data'!$B$7:$R$2292,13,0)</f>
        <v>4.9414999999999996</v>
      </c>
      <c r="M22" s="66">
        <f t="shared" si="4"/>
        <v>12</v>
      </c>
      <c r="N22" s="65">
        <f>VLOOKUP($A22,'Return Data'!$B$7:$R$2292,17,0)</f>
        <v>7.6761999999999997</v>
      </c>
      <c r="O22" s="66">
        <f t="shared" si="5"/>
        <v>11</v>
      </c>
      <c r="P22" s="65">
        <f>VLOOKUP($A22,'Return Data'!$B$7:$R$2292,14,0)</f>
        <v>8.6461000000000006</v>
      </c>
      <c r="Q22" s="66">
        <f t="shared" si="6"/>
        <v>12</v>
      </c>
      <c r="R22" s="65">
        <f>VLOOKUP($A22,'Return Data'!$B$7:$R$2292,16,0)</f>
        <v>8.6547000000000001</v>
      </c>
      <c r="S22" s="67">
        <f t="shared" si="7"/>
        <v>7</v>
      </c>
    </row>
    <row r="23" spans="1:19" x14ac:dyDescent="0.3">
      <c r="A23" s="82" t="s">
        <v>598</v>
      </c>
      <c r="B23" s="64">
        <f>VLOOKUP($A23,'Return Data'!$B$7:$R$2292,3,0)</f>
        <v>44477</v>
      </c>
      <c r="C23" s="65">
        <f>VLOOKUP($A23,'Return Data'!$B$7:$R$2292,4,0)</f>
        <v>34.727800000000002</v>
      </c>
      <c r="D23" s="65">
        <f>VLOOKUP($A23,'Return Data'!$B$7:$R$2292,9,0)</f>
        <v>0.41710000000000003</v>
      </c>
      <c r="E23" s="66">
        <f t="shared" si="0"/>
        <v>12</v>
      </c>
      <c r="F23" s="65">
        <f>VLOOKUP($A23,'Return Data'!$B$7:$R$2292,10,0)</f>
        <v>2.6358000000000001</v>
      </c>
      <c r="G23" s="66">
        <f t="shared" si="1"/>
        <v>18</v>
      </c>
      <c r="H23" s="65">
        <f>VLOOKUP($A23,'Return Data'!$B$7:$R$2292,11,0)</f>
        <v>3.0550000000000002</v>
      </c>
      <c r="I23" s="66">
        <f t="shared" si="2"/>
        <v>18</v>
      </c>
      <c r="J23" s="65">
        <f>VLOOKUP($A23,'Return Data'!$B$7:$R$2292,12,0)</f>
        <v>3.0486</v>
      </c>
      <c r="K23" s="66">
        <f t="shared" si="3"/>
        <v>15</v>
      </c>
      <c r="L23" s="65">
        <f>VLOOKUP($A23,'Return Data'!$B$7:$R$2292,13,0)</f>
        <v>3.5038</v>
      </c>
      <c r="M23" s="66">
        <f t="shared" si="4"/>
        <v>18</v>
      </c>
      <c r="N23" s="65">
        <f>VLOOKUP($A23,'Return Data'!$B$7:$R$2292,17,0)</f>
        <v>6.0410000000000004</v>
      </c>
      <c r="O23" s="66">
        <f t="shared" si="5"/>
        <v>17</v>
      </c>
      <c r="P23" s="65">
        <f>VLOOKUP($A23,'Return Data'!$B$7:$R$2292,14,0)</f>
        <v>7.7624000000000004</v>
      </c>
      <c r="Q23" s="66">
        <f t="shared" si="6"/>
        <v>16</v>
      </c>
      <c r="R23" s="65">
        <f>VLOOKUP($A23,'Return Data'!$B$7:$R$2292,16,0)</f>
        <v>7.6601999999999997</v>
      </c>
      <c r="S23" s="67">
        <f t="shared" si="7"/>
        <v>17</v>
      </c>
    </row>
    <row r="24" spans="1:19" x14ac:dyDescent="0.3">
      <c r="A24" s="82" t="s">
        <v>599</v>
      </c>
      <c r="B24" s="64">
        <f>VLOOKUP($A24,'Return Data'!$B$7:$R$2292,3,0)</f>
        <v>44477</v>
      </c>
      <c r="C24" s="65">
        <f>VLOOKUP($A24,'Return Data'!$B$7:$R$2292,4,0)</f>
        <v>11.654999999999999</v>
      </c>
      <c r="D24" s="65">
        <f>VLOOKUP($A24,'Return Data'!$B$7:$R$2292,9,0)</f>
        <v>0.18790000000000001</v>
      </c>
      <c r="E24" s="66">
        <f t="shared" si="0"/>
        <v>13</v>
      </c>
      <c r="F24" s="65">
        <f>VLOOKUP($A24,'Return Data'!$B$7:$R$2292,10,0)</f>
        <v>5.8970000000000002</v>
      </c>
      <c r="G24" s="66">
        <f t="shared" si="1"/>
        <v>6</v>
      </c>
      <c r="H24" s="65">
        <f>VLOOKUP($A24,'Return Data'!$B$7:$R$2292,11,0)</f>
        <v>6.0678000000000001</v>
      </c>
      <c r="I24" s="66">
        <f t="shared" si="2"/>
        <v>5</v>
      </c>
      <c r="J24" s="65">
        <f>VLOOKUP($A24,'Return Data'!$B$7:$R$2292,12,0)</f>
        <v>3.4237000000000002</v>
      </c>
      <c r="K24" s="66">
        <f t="shared" si="3"/>
        <v>11</v>
      </c>
      <c r="L24" s="65">
        <f>VLOOKUP($A24,'Return Data'!$B$7:$R$2292,13,0)</f>
        <v>5.585</v>
      </c>
      <c r="M24" s="66">
        <f t="shared" si="4"/>
        <v>7</v>
      </c>
      <c r="N24" s="65"/>
      <c r="O24" s="66"/>
      <c r="P24" s="65"/>
      <c r="Q24" s="66"/>
      <c r="R24" s="65">
        <f>VLOOKUP($A24,'Return Data'!$B$7:$R$2292,16,0)</f>
        <v>7.9696999999999996</v>
      </c>
      <c r="S24" s="67">
        <f t="shared" si="7"/>
        <v>14</v>
      </c>
    </row>
    <row r="25" spans="1:19" x14ac:dyDescent="0.3">
      <c r="A25" s="82" t="s">
        <v>601</v>
      </c>
      <c r="B25" s="64">
        <f>VLOOKUP($A25,'Return Data'!$B$7:$R$2292,3,0)</f>
        <v>44477</v>
      </c>
      <c r="C25" s="65">
        <f>VLOOKUP($A25,'Return Data'!$B$7:$R$2292,4,0)</f>
        <v>16.585100000000001</v>
      </c>
      <c r="D25" s="65">
        <f>VLOOKUP($A25,'Return Data'!$B$7:$R$2292,9,0)</f>
        <v>1.7263999999999999</v>
      </c>
      <c r="E25" s="66">
        <f t="shared" si="0"/>
        <v>7</v>
      </c>
      <c r="F25" s="65">
        <f>VLOOKUP($A25,'Return Data'!$B$7:$R$2292,10,0)</f>
        <v>4.1527000000000003</v>
      </c>
      <c r="G25" s="66">
        <f t="shared" si="1"/>
        <v>16</v>
      </c>
      <c r="H25" s="65">
        <f>VLOOKUP($A25,'Return Data'!$B$7:$R$2292,11,0)</f>
        <v>3.9053</v>
      </c>
      <c r="I25" s="66">
        <f t="shared" si="2"/>
        <v>17</v>
      </c>
      <c r="J25" s="65">
        <f>VLOOKUP($A25,'Return Data'!$B$7:$R$2292,12,0)</f>
        <v>2.6572</v>
      </c>
      <c r="K25" s="66">
        <f t="shared" si="3"/>
        <v>18</v>
      </c>
      <c r="L25" s="65">
        <f>VLOOKUP($A25,'Return Data'!$B$7:$R$2292,13,0)</f>
        <v>3.7652000000000001</v>
      </c>
      <c r="M25" s="66">
        <f t="shared" si="4"/>
        <v>17</v>
      </c>
      <c r="N25" s="65">
        <f>VLOOKUP($A25,'Return Data'!$B$7:$R$2292,17,0)</f>
        <v>6.4737</v>
      </c>
      <c r="O25" s="66">
        <f>RANK(N25,N$8:N$25,0)</f>
        <v>16</v>
      </c>
      <c r="P25" s="65">
        <f>VLOOKUP($A25,'Return Data'!$B$7:$R$2292,14,0)</f>
        <v>4.1628999999999996</v>
      </c>
      <c r="Q25" s="66">
        <f>RANK(P25,P$8:P$25,0)</f>
        <v>17</v>
      </c>
      <c r="R25" s="65">
        <f>VLOOKUP($A25,'Return Data'!$B$7:$R$2292,16,0)</f>
        <v>6.8072999999999997</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1.3562833333333337</v>
      </c>
      <c r="E27" s="88"/>
      <c r="F27" s="89">
        <f>AVERAGE(F8:F25)</f>
        <v>5.3426166666666681</v>
      </c>
      <c r="G27" s="88"/>
      <c r="H27" s="89">
        <f>AVERAGE(H8:H25)</f>
        <v>5.2051388888888894</v>
      </c>
      <c r="I27" s="88"/>
      <c r="J27" s="89">
        <f>AVERAGE(J8:J25)</f>
        <v>3.6076388888888897</v>
      </c>
      <c r="K27" s="88"/>
      <c r="L27" s="89">
        <f>AVERAGE(L8:L25)</f>
        <v>5.1985611111111121</v>
      </c>
      <c r="M27" s="88"/>
      <c r="N27" s="89">
        <f>AVERAGE(N8:N25)</f>
        <v>7.7540235294117643</v>
      </c>
      <c r="O27" s="88"/>
      <c r="P27" s="89">
        <f>AVERAGE(P8:P25)</f>
        <v>8.7680352941176487</v>
      </c>
      <c r="Q27" s="88"/>
      <c r="R27" s="89">
        <f>AVERAGE(R8:R25)</f>
        <v>8.4129166666666659</v>
      </c>
      <c r="S27" s="90"/>
    </row>
    <row r="28" spans="1:19" x14ac:dyDescent="0.3">
      <c r="A28" s="87" t="s">
        <v>28</v>
      </c>
      <c r="B28" s="88"/>
      <c r="C28" s="88"/>
      <c r="D28" s="89">
        <f>MIN(D8:D25)</f>
        <v>-0.28260000000000002</v>
      </c>
      <c r="E28" s="88"/>
      <c r="F28" s="89">
        <f>MIN(F8:F25)</f>
        <v>2.6358000000000001</v>
      </c>
      <c r="G28" s="88"/>
      <c r="H28" s="89">
        <f>MIN(H8:H25)</f>
        <v>3.0550000000000002</v>
      </c>
      <c r="I28" s="88"/>
      <c r="J28" s="89">
        <f>MIN(J8:J25)</f>
        <v>2.6572</v>
      </c>
      <c r="K28" s="88"/>
      <c r="L28" s="89">
        <f>MIN(L8:L25)</f>
        <v>3.5038</v>
      </c>
      <c r="M28" s="88"/>
      <c r="N28" s="89">
        <f>MIN(N8:N25)</f>
        <v>6.0410000000000004</v>
      </c>
      <c r="O28" s="88"/>
      <c r="P28" s="89">
        <f>MIN(P8:P25)</f>
        <v>4.1628999999999996</v>
      </c>
      <c r="Q28" s="88"/>
      <c r="R28" s="89">
        <f>MIN(R8:R25)</f>
        <v>6.8072999999999997</v>
      </c>
      <c r="S28" s="90"/>
    </row>
    <row r="29" spans="1:19" ht="15" thickBot="1" x14ac:dyDescent="0.35">
      <c r="A29" s="91" t="s">
        <v>29</v>
      </c>
      <c r="B29" s="92"/>
      <c r="C29" s="92"/>
      <c r="D29" s="93">
        <f>MAX(D8:D25)</f>
        <v>3.9316</v>
      </c>
      <c r="E29" s="92"/>
      <c r="F29" s="93">
        <f>MAX(F8:F25)</f>
        <v>7.8532999999999999</v>
      </c>
      <c r="G29" s="92"/>
      <c r="H29" s="93">
        <f>MAX(H8:H25)</f>
        <v>6.4212999999999996</v>
      </c>
      <c r="I29" s="92"/>
      <c r="J29" s="93">
        <f>MAX(J8:J25)</f>
        <v>4.8041</v>
      </c>
      <c r="K29" s="92"/>
      <c r="L29" s="93">
        <f>MAX(L8:L25)</f>
        <v>6.8939000000000004</v>
      </c>
      <c r="M29" s="92"/>
      <c r="N29" s="93">
        <f>MAX(N8:N25)</f>
        <v>9.7669999999999995</v>
      </c>
      <c r="O29" s="92"/>
      <c r="P29" s="93">
        <f>MAX(P8:P25)</f>
        <v>10.832700000000001</v>
      </c>
      <c r="Q29" s="92"/>
      <c r="R29" s="93">
        <f>MAX(R8:R25)</f>
        <v>9.2586999999999993</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Data'!$B$7:$R$2292,3,0)</f>
        <v>44477</v>
      </c>
      <c r="C8" s="65">
        <f>VLOOKUP($A8,'Return Data'!$B$7:$R$2292,4,0)</f>
        <v>291.69600000000003</v>
      </c>
      <c r="D8" s="65">
        <f>VLOOKUP($A8,'Return Data'!$B$7:$R$2292,9,0)</f>
        <v>1.006</v>
      </c>
      <c r="E8" s="66">
        <f t="shared" ref="E8:E27" si="0">RANK(D8,D$8:D$27,0)</f>
        <v>9</v>
      </c>
      <c r="F8" s="65">
        <f>VLOOKUP($A8,'Return Data'!$B$7:$R$2292,10,0)</f>
        <v>5.2915000000000001</v>
      </c>
      <c r="G8" s="66">
        <f t="shared" ref="G8:G27" si="1">RANK(F8,F$8:F$27,0)</f>
        <v>8</v>
      </c>
      <c r="H8" s="65">
        <f>VLOOKUP($A8,'Return Data'!$B$7:$R$2292,11,0)</f>
        <v>5.3990999999999998</v>
      </c>
      <c r="I8" s="66">
        <f t="shared" ref="I8:I27" si="2">RANK(H8,H$8:H$27,0)</f>
        <v>7</v>
      </c>
      <c r="J8" s="65">
        <f>VLOOKUP($A8,'Return Data'!$B$7:$R$2292,12,0)</f>
        <v>3.3984999999999999</v>
      </c>
      <c r="K8" s="66">
        <f t="shared" ref="K8:K27" si="3">RANK(J8,J$8:J$27,0)</f>
        <v>9</v>
      </c>
      <c r="L8" s="65">
        <f>VLOOKUP($A8,'Return Data'!$B$7:$R$2292,13,0)</f>
        <v>5.2556000000000003</v>
      </c>
      <c r="M8" s="66">
        <f t="shared" ref="M8:M25" si="4">RANK(L8,L$8:L$27,0)</f>
        <v>7</v>
      </c>
      <c r="N8" s="65">
        <f>VLOOKUP($A8,'Return Data'!$B$7:$R$2292,17,0)</f>
        <v>7.7925000000000004</v>
      </c>
      <c r="O8" s="66">
        <f t="shared" ref="O8:O23" si="5">RANK(N8,N$8:N$27,0)</f>
        <v>4</v>
      </c>
      <c r="P8" s="65">
        <f>VLOOKUP($A8,'Return Data'!$B$7:$R$2292,14,0)</f>
        <v>8.7482000000000006</v>
      </c>
      <c r="Q8" s="66">
        <f t="shared" ref="Q8:Q23" si="6">RANK(P8,P$8:P$27,0)</f>
        <v>7</v>
      </c>
      <c r="R8" s="65">
        <f>VLOOKUP($A8,'Return Data'!$B$7:$R$2292,16,0)</f>
        <v>8.2874999999999996</v>
      </c>
      <c r="S8" s="67">
        <f t="shared" ref="S8:S27" si="7">RANK(R8,R$8:R$27,0)</f>
        <v>7</v>
      </c>
    </row>
    <row r="9" spans="1:19" x14ac:dyDescent="0.3">
      <c r="A9" s="82" t="s">
        <v>568</v>
      </c>
      <c r="B9" s="64">
        <f>VLOOKUP($A9,'Return Data'!$B$7:$R$2292,3,0)</f>
        <v>44477</v>
      </c>
      <c r="C9" s="65">
        <f>VLOOKUP($A9,'Return Data'!$B$7:$R$2292,4,0)</f>
        <v>2106.2811000000002</v>
      </c>
      <c r="D9" s="65">
        <f>VLOOKUP($A9,'Return Data'!$B$7:$R$2292,9,0)</f>
        <v>0.4929</v>
      </c>
      <c r="E9" s="66">
        <f t="shared" si="0"/>
        <v>12</v>
      </c>
      <c r="F9" s="65">
        <f>VLOOKUP($A9,'Return Data'!$B$7:$R$2292,10,0)</f>
        <v>3.9477000000000002</v>
      </c>
      <c r="G9" s="66">
        <f t="shared" si="1"/>
        <v>17</v>
      </c>
      <c r="H9" s="65">
        <f>VLOOKUP($A9,'Return Data'!$B$7:$R$2292,11,0)</f>
        <v>4.2519</v>
      </c>
      <c r="I9" s="66">
        <f t="shared" si="2"/>
        <v>17</v>
      </c>
      <c r="J9" s="65">
        <f>VLOOKUP($A9,'Return Data'!$B$7:$R$2292,12,0)</f>
        <v>3.2820999999999998</v>
      </c>
      <c r="K9" s="66">
        <f t="shared" si="3"/>
        <v>12</v>
      </c>
      <c r="L9" s="65">
        <f>VLOOKUP($A9,'Return Data'!$B$7:$R$2292,13,0)</f>
        <v>4.3193000000000001</v>
      </c>
      <c r="M9" s="66">
        <f t="shared" si="4"/>
        <v>17</v>
      </c>
      <c r="N9" s="65">
        <f>VLOOKUP($A9,'Return Data'!$B$7:$R$2292,17,0)</f>
        <v>7.0849000000000002</v>
      </c>
      <c r="O9" s="66">
        <f t="shared" si="5"/>
        <v>13</v>
      </c>
      <c r="P9" s="65">
        <f>VLOOKUP($A9,'Return Data'!$B$7:$R$2292,14,0)</f>
        <v>8.7325999999999997</v>
      </c>
      <c r="Q9" s="66">
        <f t="shared" si="6"/>
        <v>8</v>
      </c>
      <c r="R9" s="65">
        <f>VLOOKUP($A9,'Return Data'!$B$7:$R$2292,16,0)</f>
        <v>8.3026</v>
      </c>
      <c r="S9" s="67">
        <f t="shared" si="7"/>
        <v>6</v>
      </c>
    </row>
    <row r="10" spans="1:19" x14ac:dyDescent="0.3">
      <c r="A10" s="82" t="s">
        <v>570</v>
      </c>
      <c r="B10" s="64">
        <f>VLOOKUP($A10,'Return Data'!$B$7:$R$2292,3,0)</f>
        <v>44477</v>
      </c>
      <c r="C10" s="65">
        <f>VLOOKUP($A10,'Return Data'!$B$7:$R$2292,4,0)</f>
        <v>19.1768</v>
      </c>
      <c r="D10" s="65">
        <f>VLOOKUP($A10,'Return Data'!$B$7:$R$2292,9,0)</f>
        <v>-0.38690000000000002</v>
      </c>
      <c r="E10" s="66">
        <f t="shared" si="0"/>
        <v>18</v>
      </c>
      <c r="F10" s="65">
        <f>VLOOKUP($A10,'Return Data'!$B$7:$R$2292,10,0)</f>
        <v>4.5810000000000004</v>
      </c>
      <c r="G10" s="66">
        <f t="shared" si="1"/>
        <v>13</v>
      </c>
      <c r="H10" s="65">
        <f>VLOOKUP($A10,'Return Data'!$B$7:$R$2292,11,0)</f>
        <v>4.4291999999999998</v>
      </c>
      <c r="I10" s="66">
        <f t="shared" si="2"/>
        <v>15</v>
      </c>
      <c r="J10" s="65">
        <f>VLOOKUP($A10,'Return Data'!$B$7:$R$2292,12,0)</f>
        <v>2.9260000000000002</v>
      </c>
      <c r="K10" s="66">
        <f t="shared" si="3"/>
        <v>14</v>
      </c>
      <c r="L10" s="65">
        <f>VLOOKUP($A10,'Return Data'!$B$7:$R$2292,13,0)</f>
        <v>4.4340000000000002</v>
      </c>
      <c r="M10" s="66">
        <f t="shared" si="4"/>
        <v>16</v>
      </c>
      <c r="N10" s="65">
        <f>VLOOKUP($A10,'Return Data'!$B$7:$R$2292,17,0)</f>
        <v>7.5936000000000003</v>
      </c>
      <c r="O10" s="66">
        <f t="shared" si="5"/>
        <v>7</v>
      </c>
      <c r="P10" s="65">
        <f>VLOOKUP($A10,'Return Data'!$B$7:$R$2292,14,0)</f>
        <v>8.6204000000000001</v>
      </c>
      <c r="Q10" s="66">
        <f t="shared" si="6"/>
        <v>10</v>
      </c>
      <c r="R10" s="65">
        <f>VLOOKUP($A10,'Return Data'!$B$7:$R$2292,16,0)</f>
        <v>8.4014000000000006</v>
      </c>
      <c r="S10" s="67">
        <f t="shared" si="7"/>
        <v>3</v>
      </c>
    </row>
    <row r="11" spans="1:19" x14ac:dyDescent="0.3">
      <c r="A11" s="82" t="s">
        <v>572</v>
      </c>
      <c r="B11" s="64">
        <f>VLOOKUP($A11,'Return Data'!$B$7:$R$2292,3,0)</f>
        <v>44477</v>
      </c>
      <c r="C11" s="65">
        <f>VLOOKUP($A11,'Return Data'!$B$7:$R$2292,4,0)</f>
        <v>19.726600000000001</v>
      </c>
      <c r="D11" s="65">
        <f>VLOOKUP($A11,'Return Data'!$B$7:$R$2292,9,0)</f>
        <v>3.3334999999999999</v>
      </c>
      <c r="E11" s="66">
        <f t="shared" si="0"/>
        <v>4</v>
      </c>
      <c r="F11" s="65">
        <f>VLOOKUP($A11,'Return Data'!$B$7:$R$2292,10,0)</f>
        <v>7.5377000000000001</v>
      </c>
      <c r="G11" s="66">
        <f t="shared" si="1"/>
        <v>1</v>
      </c>
      <c r="H11" s="65">
        <f>VLOOKUP($A11,'Return Data'!$B$7:$R$2292,11,0)</f>
        <v>6.0323000000000002</v>
      </c>
      <c r="I11" s="66">
        <f t="shared" si="2"/>
        <v>1</v>
      </c>
      <c r="J11" s="65">
        <f>VLOOKUP($A11,'Return Data'!$B$7:$R$2292,12,0)</f>
        <v>4.1033999999999997</v>
      </c>
      <c r="K11" s="66">
        <f t="shared" si="3"/>
        <v>3</v>
      </c>
      <c r="L11" s="65">
        <f>VLOOKUP($A11,'Return Data'!$B$7:$R$2292,13,0)</f>
        <v>6.5479000000000003</v>
      </c>
      <c r="M11" s="66">
        <f t="shared" si="4"/>
        <v>2</v>
      </c>
      <c r="N11" s="65">
        <f>VLOOKUP($A11,'Return Data'!$B$7:$R$2292,17,0)</f>
        <v>9.3960000000000008</v>
      </c>
      <c r="O11" s="66">
        <f t="shared" si="5"/>
        <v>1</v>
      </c>
      <c r="P11" s="65">
        <f>VLOOKUP($A11,'Return Data'!$B$7:$R$2292,14,0)</f>
        <v>10.497299999999999</v>
      </c>
      <c r="Q11" s="66">
        <f t="shared" si="6"/>
        <v>1</v>
      </c>
      <c r="R11" s="65">
        <f>VLOOKUP($A11,'Return Data'!$B$7:$R$2292,16,0)</f>
        <v>8.7786000000000008</v>
      </c>
      <c r="S11" s="67">
        <f t="shared" si="7"/>
        <v>2</v>
      </c>
    </row>
    <row r="12" spans="1:19" x14ac:dyDescent="0.3">
      <c r="A12" s="82" t="s">
        <v>573</v>
      </c>
      <c r="B12" s="64">
        <f>VLOOKUP($A12,'Return Data'!$B$7:$R$2292,3,0)</f>
        <v>44477</v>
      </c>
      <c r="C12" s="65">
        <f>VLOOKUP($A12,'Return Data'!$B$7:$R$2292,4,0)</f>
        <v>17.9529</v>
      </c>
      <c r="D12" s="65">
        <f>VLOOKUP($A12,'Return Data'!$B$7:$R$2292,9,0)</f>
        <v>-0.1762</v>
      </c>
      <c r="E12" s="66">
        <f t="shared" si="0"/>
        <v>15</v>
      </c>
      <c r="F12" s="65">
        <f>VLOOKUP($A12,'Return Data'!$B$7:$R$2292,10,0)</f>
        <v>4.5871000000000004</v>
      </c>
      <c r="G12" s="66">
        <f t="shared" si="1"/>
        <v>12</v>
      </c>
      <c r="H12" s="65">
        <f>VLOOKUP($A12,'Return Data'!$B$7:$R$2292,11,0)</f>
        <v>4.8478000000000003</v>
      </c>
      <c r="I12" s="66">
        <f t="shared" si="2"/>
        <v>11</v>
      </c>
      <c r="J12" s="65">
        <f>VLOOKUP($A12,'Return Data'!$B$7:$R$2292,12,0)</f>
        <v>3.4695999999999998</v>
      </c>
      <c r="K12" s="66">
        <f t="shared" si="3"/>
        <v>8</v>
      </c>
      <c r="L12" s="65">
        <f>VLOOKUP($A12,'Return Data'!$B$7:$R$2292,13,0)</f>
        <v>4.9558</v>
      </c>
      <c r="M12" s="66">
        <f t="shared" si="4"/>
        <v>12</v>
      </c>
      <c r="N12" s="65">
        <f>VLOOKUP($A12,'Return Data'!$B$7:$R$2292,17,0)</f>
        <v>7.1334999999999997</v>
      </c>
      <c r="O12" s="66">
        <f t="shared" si="5"/>
        <v>12</v>
      </c>
      <c r="P12" s="65">
        <f>VLOOKUP($A12,'Return Data'!$B$7:$R$2292,14,0)</f>
        <v>8.8415999999999997</v>
      </c>
      <c r="Q12" s="66">
        <f t="shared" si="6"/>
        <v>5</v>
      </c>
      <c r="R12" s="65">
        <f>VLOOKUP($A12,'Return Data'!$B$7:$R$2292,16,0)</f>
        <v>8.1595999999999993</v>
      </c>
      <c r="S12" s="67">
        <f t="shared" si="7"/>
        <v>10</v>
      </c>
    </row>
    <row r="13" spans="1:19" x14ac:dyDescent="0.3">
      <c r="A13" s="82" t="s">
        <v>576</v>
      </c>
      <c r="B13" s="64">
        <f>VLOOKUP($A13,'Return Data'!$B$7:$R$2292,3,0)</f>
        <v>44477</v>
      </c>
      <c r="C13" s="65">
        <f>VLOOKUP($A13,'Return Data'!$B$7:$R$2292,4,0)</f>
        <v>18.352900000000002</v>
      </c>
      <c r="D13" s="65">
        <f>VLOOKUP($A13,'Return Data'!$B$7:$R$2292,9,0)</f>
        <v>0.90890000000000004</v>
      </c>
      <c r="E13" s="66">
        <f t="shared" si="0"/>
        <v>10</v>
      </c>
      <c r="F13" s="65">
        <f>VLOOKUP($A13,'Return Data'!$B$7:$R$2292,10,0)</f>
        <v>5.0327999999999999</v>
      </c>
      <c r="G13" s="66">
        <f t="shared" si="1"/>
        <v>10</v>
      </c>
      <c r="H13" s="65">
        <f>VLOOKUP($A13,'Return Data'!$B$7:$R$2292,11,0)</f>
        <v>5.1905999999999999</v>
      </c>
      <c r="I13" s="66">
        <f t="shared" si="2"/>
        <v>9</v>
      </c>
      <c r="J13" s="65">
        <f>VLOOKUP($A13,'Return Data'!$B$7:$R$2292,12,0)</f>
        <v>3.3506999999999998</v>
      </c>
      <c r="K13" s="66">
        <f t="shared" si="3"/>
        <v>10</v>
      </c>
      <c r="L13" s="65">
        <f>VLOOKUP($A13,'Return Data'!$B$7:$R$2292,13,0)</f>
        <v>5.2779999999999996</v>
      </c>
      <c r="M13" s="66">
        <f t="shared" si="4"/>
        <v>6</v>
      </c>
      <c r="N13" s="65">
        <f>VLOOKUP($A13,'Return Data'!$B$7:$R$2292,17,0)</f>
        <v>7.7670000000000003</v>
      </c>
      <c r="O13" s="66">
        <f t="shared" si="5"/>
        <v>6</v>
      </c>
      <c r="P13" s="65">
        <f>VLOOKUP($A13,'Return Data'!$B$7:$R$2292,14,0)</f>
        <v>8.8329000000000004</v>
      </c>
      <c r="Q13" s="66">
        <f t="shared" si="6"/>
        <v>6</v>
      </c>
      <c r="R13" s="65">
        <f>VLOOKUP($A13,'Return Data'!$B$7:$R$2292,16,0)</f>
        <v>8.3834</v>
      </c>
      <c r="S13" s="67">
        <f t="shared" si="7"/>
        <v>4</v>
      </c>
    </row>
    <row r="14" spans="1:19" x14ac:dyDescent="0.3">
      <c r="A14" s="82" t="s">
        <v>577</v>
      </c>
      <c r="B14" s="64">
        <f>VLOOKUP($A14,'Return Data'!$B$7:$R$2292,3,0)</f>
        <v>44477</v>
      </c>
      <c r="C14" s="65">
        <f>VLOOKUP($A14,'Return Data'!$B$7:$R$2292,4,0)</f>
        <v>25.7745</v>
      </c>
      <c r="D14" s="65">
        <f>VLOOKUP($A14,'Return Data'!$B$7:$R$2292,9,0)</f>
        <v>3.3940000000000001</v>
      </c>
      <c r="E14" s="66">
        <f t="shared" si="0"/>
        <v>3</v>
      </c>
      <c r="F14" s="65">
        <f>VLOOKUP($A14,'Return Data'!$B$7:$R$2292,10,0)</f>
        <v>6.6913999999999998</v>
      </c>
      <c r="G14" s="66">
        <f t="shared" si="1"/>
        <v>4</v>
      </c>
      <c r="H14" s="65">
        <f>VLOOKUP($A14,'Return Data'!$B$7:$R$2292,11,0)</f>
        <v>5.7382999999999997</v>
      </c>
      <c r="I14" s="66">
        <f t="shared" si="2"/>
        <v>5</v>
      </c>
      <c r="J14" s="65">
        <f>VLOOKUP($A14,'Return Data'!$B$7:$R$2292,12,0)</f>
        <v>4.3357999999999999</v>
      </c>
      <c r="K14" s="66">
        <f t="shared" si="3"/>
        <v>2</v>
      </c>
      <c r="L14" s="65">
        <f>VLOOKUP($A14,'Return Data'!$B$7:$R$2292,13,0)</f>
        <v>5.7896999999999998</v>
      </c>
      <c r="M14" s="66">
        <f t="shared" si="4"/>
        <v>3</v>
      </c>
      <c r="N14" s="65">
        <f>VLOOKUP($A14,'Return Data'!$B$7:$R$2292,17,0)</f>
        <v>7.5399000000000003</v>
      </c>
      <c r="O14" s="66">
        <f t="shared" si="5"/>
        <v>8</v>
      </c>
      <c r="P14" s="65">
        <f>VLOOKUP($A14,'Return Data'!$B$7:$R$2292,14,0)</f>
        <v>8.2420000000000009</v>
      </c>
      <c r="Q14" s="66">
        <f t="shared" si="6"/>
        <v>11</v>
      </c>
      <c r="R14" s="65">
        <f>VLOOKUP($A14,'Return Data'!$B$7:$R$2292,16,0)</f>
        <v>8.3726000000000003</v>
      </c>
      <c r="S14" s="67">
        <f t="shared" si="7"/>
        <v>5</v>
      </c>
    </row>
    <row r="15" spans="1:19" x14ac:dyDescent="0.3">
      <c r="A15" s="82" t="s">
        <v>580</v>
      </c>
      <c r="B15" s="64">
        <f>VLOOKUP($A15,'Return Data'!$B$7:$R$2292,3,0)</f>
        <v>44477</v>
      </c>
      <c r="C15" s="65">
        <f>VLOOKUP($A15,'Return Data'!$B$7:$R$2292,4,0)</f>
        <v>19.7</v>
      </c>
      <c r="D15" s="65">
        <f>VLOOKUP($A15,'Return Data'!$B$7:$R$2292,9,0)</f>
        <v>-0.32719999999999999</v>
      </c>
      <c r="E15" s="66">
        <f t="shared" si="0"/>
        <v>17</v>
      </c>
      <c r="F15" s="65">
        <f>VLOOKUP($A15,'Return Data'!$B$7:$R$2292,10,0)</f>
        <v>4.1307999999999998</v>
      </c>
      <c r="G15" s="66">
        <f t="shared" si="1"/>
        <v>16</v>
      </c>
      <c r="H15" s="65">
        <f>VLOOKUP($A15,'Return Data'!$B$7:$R$2292,11,0)</f>
        <v>4.4401000000000002</v>
      </c>
      <c r="I15" s="66">
        <f t="shared" si="2"/>
        <v>14</v>
      </c>
      <c r="J15" s="65">
        <f>VLOOKUP($A15,'Return Data'!$B$7:$R$2292,12,0)</f>
        <v>3.2863000000000002</v>
      </c>
      <c r="K15" s="66">
        <f t="shared" si="3"/>
        <v>11</v>
      </c>
      <c r="L15" s="65">
        <f>VLOOKUP($A15,'Return Data'!$B$7:$R$2292,13,0)</f>
        <v>4.6102999999999996</v>
      </c>
      <c r="M15" s="66">
        <f t="shared" si="4"/>
        <v>13</v>
      </c>
      <c r="N15" s="65">
        <f>VLOOKUP($A15,'Return Data'!$B$7:$R$2292,17,0)</f>
        <v>7.7823000000000002</v>
      </c>
      <c r="O15" s="66">
        <f t="shared" si="5"/>
        <v>5</v>
      </c>
      <c r="P15" s="65">
        <f>VLOOKUP($A15,'Return Data'!$B$7:$R$2292,14,0)</f>
        <v>9.4925999999999995</v>
      </c>
      <c r="Q15" s="66">
        <f t="shared" si="6"/>
        <v>2</v>
      </c>
      <c r="R15" s="65">
        <f>VLOOKUP($A15,'Return Data'!$B$7:$R$2292,16,0)</f>
        <v>8.2087000000000003</v>
      </c>
      <c r="S15" s="67">
        <f t="shared" si="7"/>
        <v>9</v>
      </c>
    </row>
    <row r="16" spans="1:19" x14ac:dyDescent="0.3">
      <c r="A16" s="82" t="s">
        <v>583</v>
      </c>
      <c r="B16" s="64">
        <f>VLOOKUP($A16,'Return Data'!$B$7:$R$2292,3,0)</f>
        <v>44477</v>
      </c>
      <c r="C16" s="65">
        <f>VLOOKUP($A16,'Return Data'!$B$7:$R$2292,4,0)</f>
        <v>1851.5103999999999</v>
      </c>
      <c r="D16" s="65">
        <f>VLOOKUP($A16,'Return Data'!$B$7:$R$2292,9,0)</f>
        <v>1.3526</v>
      </c>
      <c r="E16" s="66">
        <f t="shared" si="0"/>
        <v>7</v>
      </c>
      <c r="F16" s="65">
        <f>VLOOKUP($A16,'Return Data'!$B$7:$R$2292,10,0)</f>
        <v>5.2233999999999998</v>
      </c>
      <c r="G16" s="66">
        <f t="shared" si="1"/>
        <v>9</v>
      </c>
      <c r="H16" s="65">
        <f>VLOOKUP($A16,'Return Data'!$B$7:$R$2292,11,0)</f>
        <v>4.3353000000000002</v>
      </c>
      <c r="I16" s="66">
        <f t="shared" si="2"/>
        <v>16</v>
      </c>
      <c r="J16" s="65">
        <f>VLOOKUP($A16,'Return Data'!$B$7:$R$2292,12,0)</f>
        <v>2.8092000000000001</v>
      </c>
      <c r="K16" s="66">
        <f t="shared" si="3"/>
        <v>17</v>
      </c>
      <c r="L16" s="65">
        <f>VLOOKUP($A16,'Return Data'!$B$7:$R$2292,13,0)</f>
        <v>5.0494000000000003</v>
      </c>
      <c r="M16" s="66">
        <f t="shared" si="4"/>
        <v>10</v>
      </c>
      <c r="N16" s="65">
        <f>VLOOKUP($A16,'Return Data'!$B$7:$R$2292,17,0)</f>
        <v>6.8308</v>
      </c>
      <c r="O16" s="66">
        <f t="shared" si="5"/>
        <v>14</v>
      </c>
      <c r="P16" s="65">
        <f>VLOOKUP($A16,'Return Data'!$B$7:$R$2292,14,0)</f>
        <v>7.8737000000000004</v>
      </c>
      <c r="Q16" s="66">
        <f t="shared" si="6"/>
        <v>14</v>
      </c>
      <c r="R16" s="65">
        <f>VLOOKUP($A16,'Return Data'!$B$7:$R$2292,16,0)</f>
        <v>7.2671999999999999</v>
      </c>
      <c r="S16" s="67">
        <f t="shared" si="7"/>
        <v>18</v>
      </c>
    </row>
    <row r="17" spans="1:19" x14ac:dyDescent="0.3">
      <c r="A17" s="82" t="s">
        <v>585</v>
      </c>
      <c r="B17" s="64">
        <f>VLOOKUP($A17,'Return Data'!$B$7:$R$2292,3,0)</f>
        <v>44477</v>
      </c>
      <c r="C17" s="65">
        <f>VLOOKUP($A17,'Return Data'!$B$7:$R$2292,4,0)</f>
        <v>51.976199999999999</v>
      </c>
      <c r="D17" s="65">
        <f>VLOOKUP($A17,'Return Data'!$B$7:$R$2292,9,0)</f>
        <v>3.5308000000000002</v>
      </c>
      <c r="E17" s="66">
        <f t="shared" si="0"/>
        <v>2</v>
      </c>
      <c r="F17" s="65">
        <f>VLOOKUP($A17,'Return Data'!$B$7:$R$2292,10,0)</f>
        <v>6.7222999999999997</v>
      </c>
      <c r="G17" s="66">
        <f t="shared" si="1"/>
        <v>3</v>
      </c>
      <c r="H17" s="65">
        <f>VLOOKUP($A17,'Return Data'!$B$7:$R$2292,11,0)</f>
        <v>6.0061</v>
      </c>
      <c r="I17" s="66">
        <f t="shared" si="2"/>
        <v>2</v>
      </c>
      <c r="J17" s="65">
        <f>VLOOKUP($A17,'Return Data'!$B$7:$R$2292,12,0)</f>
        <v>3.7458</v>
      </c>
      <c r="K17" s="66">
        <f t="shared" si="3"/>
        <v>6</v>
      </c>
      <c r="L17" s="65">
        <f>VLOOKUP($A17,'Return Data'!$B$7:$R$2292,13,0)</f>
        <v>5.5624000000000002</v>
      </c>
      <c r="M17" s="66">
        <f t="shared" si="4"/>
        <v>4</v>
      </c>
      <c r="N17" s="65">
        <f>VLOOKUP($A17,'Return Data'!$B$7:$R$2292,17,0)</f>
        <v>7.8555000000000001</v>
      </c>
      <c r="O17" s="66">
        <f t="shared" si="5"/>
        <v>3</v>
      </c>
      <c r="P17" s="65">
        <f>VLOOKUP($A17,'Return Data'!$B$7:$R$2292,14,0)</f>
        <v>9.1255000000000006</v>
      </c>
      <c r="Q17" s="66">
        <f t="shared" si="6"/>
        <v>3</v>
      </c>
      <c r="R17" s="65">
        <f>VLOOKUP($A17,'Return Data'!$B$7:$R$2292,16,0)</f>
        <v>7.4995000000000003</v>
      </c>
      <c r="S17" s="67">
        <f t="shared" si="7"/>
        <v>15</v>
      </c>
    </row>
    <row r="18" spans="1:19" x14ac:dyDescent="0.3">
      <c r="A18" s="82" t="s">
        <v>588</v>
      </c>
      <c r="B18" s="64">
        <f>VLOOKUP($A18,'Return Data'!$B$7:$R$2292,3,0)</f>
        <v>44477</v>
      </c>
      <c r="C18" s="65">
        <f>VLOOKUP($A18,'Return Data'!$B$7:$R$2292,4,0)</f>
        <v>19.8934</v>
      </c>
      <c r="D18" s="65">
        <f>VLOOKUP($A18,'Return Data'!$B$7:$R$2292,9,0)</f>
        <v>-0.6663</v>
      </c>
      <c r="E18" s="66">
        <f t="shared" si="0"/>
        <v>20</v>
      </c>
      <c r="F18" s="65">
        <f>VLOOKUP($A18,'Return Data'!$B$7:$R$2292,10,0)</f>
        <v>4.3019999999999996</v>
      </c>
      <c r="G18" s="66">
        <f t="shared" si="1"/>
        <v>15</v>
      </c>
      <c r="H18" s="65">
        <f>VLOOKUP($A18,'Return Data'!$B$7:$R$2292,11,0)</f>
        <v>4.7431999999999999</v>
      </c>
      <c r="I18" s="66">
        <f t="shared" si="2"/>
        <v>12</v>
      </c>
      <c r="J18" s="65">
        <f>VLOOKUP($A18,'Return Data'!$B$7:$R$2292,12,0)</f>
        <v>2.8828999999999998</v>
      </c>
      <c r="K18" s="66">
        <f t="shared" si="3"/>
        <v>15</v>
      </c>
      <c r="L18" s="65">
        <f>VLOOKUP($A18,'Return Data'!$B$7:$R$2292,13,0)</f>
        <v>4.5221999999999998</v>
      </c>
      <c r="M18" s="66">
        <f t="shared" si="4"/>
        <v>14</v>
      </c>
      <c r="N18" s="65">
        <f>VLOOKUP($A18,'Return Data'!$B$7:$R$2292,17,0)</f>
        <v>7.4458000000000002</v>
      </c>
      <c r="O18" s="66">
        <f t="shared" si="5"/>
        <v>10</v>
      </c>
      <c r="P18" s="65">
        <f>VLOOKUP($A18,'Return Data'!$B$7:$R$2292,14,0)</f>
        <v>8.0482999999999993</v>
      </c>
      <c r="Q18" s="66">
        <f t="shared" si="6"/>
        <v>13</v>
      </c>
      <c r="R18" s="65">
        <f>VLOOKUP($A18,'Return Data'!$B$7:$R$2292,16,0)</f>
        <v>5.0133999999999999</v>
      </c>
      <c r="S18" s="67">
        <f t="shared" si="7"/>
        <v>20</v>
      </c>
    </row>
    <row r="19" spans="1:19" x14ac:dyDescent="0.3">
      <c r="A19" s="82" t="s">
        <v>589</v>
      </c>
      <c r="B19" s="64">
        <f>VLOOKUP($A19,'Return Data'!$B$7:$R$2292,3,0)</f>
        <v>44477</v>
      </c>
      <c r="C19" s="65">
        <f>VLOOKUP($A19,'Return Data'!$B$7:$R$2292,4,0)</f>
        <v>27.9575</v>
      </c>
      <c r="D19" s="65">
        <f>VLOOKUP($A19,'Return Data'!$B$7:$R$2292,9,0)</f>
        <v>0.3352</v>
      </c>
      <c r="E19" s="66">
        <f t="shared" si="0"/>
        <v>13</v>
      </c>
      <c r="F19" s="65">
        <f>VLOOKUP($A19,'Return Data'!$B$7:$R$2292,10,0)</f>
        <v>3.5160999999999998</v>
      </c>
      <c r="G19" s="66">
        <f t="shared" si="1"/>
        <v>19</v>
      </c>
      <c r="H19" s="65">
        <f>VLOOKUP($A19,'Return Data'!$B$7:$R$2292,11,0)</f>
        <v>3.7311999999999999</v>
      </c>
      <c r="I19" s="66">
        <f t="shared" si="2"/>
        <v>19</v>
      </c>
      <c r="J19" s="65">
        <f>VLOOKUP($A19,'Return Data'!$B$7:$R$2292,12,0)</f>
        <v>2.4243000000000001</v>
      </c>
      <c r="K19" s="66">
        <f t="shared" si="3"/>
        <v>19</v>
      </c>
      <c r="L19" s="65">
        <f>VLOOKUP($A19,'Return Data'!$B$7:$R$2292,13,0)</f>
        <v>3.5600999999999998</v>
      </c>
      <c r="M19" s="66">
        <f t="shared" si="4"/>
        <v>19</v>
      </c>
      <c r="N19" s="65">
        <f>VLOOKUP($A19,'Return Data'!$B$7:$R$2292,17,0)</f>
        <v>6.0964999999999998</v>
      </c>
      <c r="O19" s="66">
        <f t="shared" si="5"/>
        <v>16</v>
      </c>
      <c r="P19" s="65">
        <f>VLOOKUP($A19,'Return Data'!$B$7:$R$2292,14,0)</f>
        <v>7.7218</v>
      </c>
      <c r="Q19" s="66">
        <f t="shared" si="6"/>
        <v>15</v>
      </c>
      <c r="R19" s="65">
        <f>VLOOKUP($A19,'Return Data'!$B$7:$R$2292,16,0)</f>
        <v>7.4166999999999996</v>
      </c>
      <c r="S19" s="67">
        <f t="shared" si="7"/>
        <v>17</v>
      </c>
    </row>
    <row r="20" spans="1:19" x14ac:dyDescent="0.3">
      <c r="A20" s="82" t="s">
        <v>591</v>
      </c>
      <c r="B20" s="64">
        <f>VLOOKUP($A20,'Return Data'!$B$7:$R$2292,3,0)</f>
        <v>44477</v>
      </c>
      <c r="C20" s="65">
        <f>VLOOKUP($A20,'Return Data'!$B$7:$R$2292,4,0)</f>
        <v>16.584299999999999</v>
      </c>
      <c r="D20" s="65">
        <f>VLOOKUP($A20,'Return Data'!$B$7:$R$2292,9,0)</f>
        <v>1.3146</v>
      </c>
      <c r="E20" s="66">
        <f t="shared" si="0"/>
        <v>8</v>
      </c>
      <c r="F20" s="65">
        <f>VLOOKUP($A20,'Return Data'!$B$7:$R$2292,10,0)</f>
        <v>5.7074999999999996</v>
      </c>
      <c r="G20" s="66">
        <f t="shared" si="1"/>
        <v>6</v>
      </c>
      <c r="H20" s="65">
        <f>VLOOKUP($A20,'Return Data'!$B$7:$R$2292,11,0)</f>
        <v>5.0407000000000002</v>
      </c>
      <c r="I20" s="66">
        <f t="shared" si="2"/>
        <v>10</v>
      </c>
      <c r="J20" s="65">
        <f>VLOOKUP($A20,'Return Data'!$B$7:$R$2292,12,0)</f>
        <v>3.7545999999999999</v>
      </c>
      <c r="K20" s="66">
        <f t="shared" si="3"/>
        <v>5</v>
      </c>
      <c r="L20" s="65">
        <f>VLOOKUP($A20,'Return Data'!$B$7:$R$2292,13,0)</f>
        <v>5.1562999999999999</v>
      </c>
      <c r="M20" s="66">
        <f t="shared" si="4"/>
        <v>8</v>
      </c>
      <c r="N20" s="65">
        <f>VLOOKUP($A20,'Return Data'!$B$7:$R$2292,17,0)</f>
        <v>7.8780999999999999</v>
      </c>
      <c r="O20" s="66">
        <f t="shared" si="5"/>
        <v>2</v>
      </c>
      <c r="P20" s="65">
        <f>VLOOKUP($A20,'Return Data'!$B$7:$R$2292,14,0)</f>
        <v>9.1084999999999994</v>
      </c>
      <c r="Q20" s="66">
        <f t="shared" si="6"/>
        <v>4</v>
      </c>
      <c r="R20" s="65">
        <f>VLOOKUP($A20,'Return Data'!$B$7:$R$2292,16,0)</f>
        <v>8.2177000000000007</v>
      </c>
      <c r="S20" s="67">
        <f t="shared" si="7"/>
        <v>8</v>
      </c>
    </row>
    <row r="21" spans="1:19" x14ac:dyDescent="0.3">
      <c r="A21" s="82" t="s">
        <v>593</v>
      </c>
      <c r="B21" s="64">
        <f>VLOOKUP($A21,'Return Data'!$B$7:$R$2292,3,0)</f>
        <v>44477</v>
      </c>
      <c r="C21" s="65">
        <f>VLOOKUP($A21,'Return Data'!$B$7:$R$2292,4,0)</f>
        <v>19.578700000000001</v>
      </c>
      <c r="D21" s="65">
        <f>VLOOKUP($A21,'Return Data'!$B$7:$R$2292,9,0)</f>
        <v>2.6406000000000001</v>
      </c>
      <c r="E21" s="66">
        <f t="shared" si="0"/>
        <v>5</v>
      </c>
      <c r="F21" s="65">
        <f>VLOOKUP($A21,'Return Data'!$B$7:$R$2292,10,0)</f>
        <v>5.7477999999999998</v>
      </c>
      <c r="G21" s="66">
        <f t="shared" si="1"/>
        <v>5</v>
      </c>
      <c r="H21" s="65">
        <f>VLOOKUP($A21,'Return Data'!$B$7:$R$2292,11,0)</f>
        <v>5.9192999999999998</v>
      </c>
      <c r="I21" s="66">
        <f t="shared" si="2"/>
        <v>4</v>
      </c>
      <c r="J21" s="65">
        <f>VLOOKUP($A21,'Return Data'!$B$7:$R$2292,12,0)</f>
        <v>3.6478999999999999</v>
      </c>
      <c r="K21" s="66">
        <f t="shared" si="3"/>
        <v>7</v>
      </c>
      <c r="L21" s="65">
        <f>VLOOKUP($A21,'Return Data'!$B$7:$R$2292,13,0)</f>
        <v>4.9695</v>
      </c>
      <c r="M21" s="66">
        <f t="shared" si="4"/>
        <v>11</v>
      </c>
      <c r="N21" s="65">
        <f>VLOOKUP($A21,'Return Data'!$B$7:$R$2292,17,0)</f>
        <v>7.5006000000000004</v>
      </c>
      <c r="O21" s="66">
        <f t="shared" si="5"/>
        <v>9</v>
      </c>
      <c r="P21" s="65">
        <f>VLOOKUP($A21,'Return Data'!$B$7:$R$2292,14,0)</f>
        <v>8.7136999999999993</v>
      </c>
      <c r="Q21" s="66">
        <f t="shared" si="6"/>
        <v>9</v>
      </c>
      <c r="R21" s="65">
        <f>VLOOKUP($A21,'Return Data'!$B$7:$R$2292,16,0)</f>
        <v>8.1335999999999995</v>
      </c>
      <c r="S21" s="67">
        <f t="shared" si="7"/>
        <v>11</v>
      </c>
    </row>
    <row r="22" spans="1:19" x14ac:dyDescent="0.3">
      <c r="A22" s="82" t="s">
        <v>596</v>
      </c>
      <c r="B22" s="64">
        <f>VLOOKUP($A22,'Return Data'!$B$7:$R$2292,3,0)</f>
        <v>44477</v>
      </c>
      <c r="C22" s="65">
        <f>VLOOKUP($A22,'Return Data'!$B$7:$R$2292,4,0)</f>
        <v>2512.3278</v>
      </c>
      <c r="D22" s="65">
        <f>VLOOKUP($A22,'Return Data'!$B$7:$R$2292,9,0)</f>
        <v>-0.59519999999999995</v>
      </c>
      <c r="E22" s="66">
        <f t="shared" si="0"/>
        <v>19</v>
      </c>
      <c r="F22" s="65">
        <f>VLOOKUP($A22,'Return Data'!$B$7:$R$2292,10,0)</f>
        <v>4.4801000000000002</v>
      </c>
      <c r="G22" s="66">
        <f t="shared" si="1"/>
        <v>14</v>
      </c>
      <c r="H22" s="65">
        <f>VLOOKUP($A22,'Return Data'!$B$7:$R$2292,11,0)</f>
        <v>4.4945000000000004</v>
      </c>
      <c r="I22" s="66">
        <f t="shared" si="2"/>
        <v>13</v>
      </c>
      <c r="J22" s="65">
        <f>VLOOKUP($A22,'Return Data'!$B$7:$R$2292,12,0)</f>
        <v>2.2932999999999999</v>
      </c>
      <c r="K22" s="66">
        <f t="shared" si="3"/>
        <v>20</v>
      </c>
      <c r="L22" s="65">
        <f>VLOOKUP($A22,'Return Data'!$B$7:$R$2292,13,0)</f>
        <v>4.4496000000000002</v>
      </c>
      <c r="M22" s="66">
        <f t="shared" si="4"/>
        <v>15</v>
      </c>
      <c r="N22" s="65">
        <f>VLOOKUP($A22,'Return Data'!$B$7:$R$2292,17,0)</f>
        <v>7.1711</v>
      </c>
      <c r="O22" s="66">
        <f t="shared" si="5"/>
        <v>11</v>
      </c>
      <c r="P22" s="65">
        <f>VLOOKUP($A22,'Return Data'!$B$7:$R$2292,14,0)</f>
        <v>8.1331000000000007</v>
      </c>
      <c r="Q22" s="66">
        <f t="shared" si="6"/>
        <v>12</v>
      </c>
      <c r="R22" s="65">
        <f>VLOOKUP($A22,'Return Data'!$B$7:$R$2292,16,0)</f>
        <v>7.9752999999999998</v>
      </c>
      <c r="S22" s="67">
        <f t="shared" si="7"/>
        <v>13</v>
      </c>
    </row>
    <row r="23" spans="1:19" x14ac:dyDescent="0.3">
      <c r="A23" s="82" t="s">
        <v>597</v>
      </c>
      <c r="B23" s="64">
        <f>VLOOKUP($A23,'Return Data'!$B$7:$R$2292,3,0)</f>
        <v>44477</v>
      </c>
      <c r="C23" s="65">
        <f>VLOOKUP($A23,'Return Data'!$B$7:$R$2292,4,0)</f>
        <v>34.421799999999998</v>
      </c>
      <c r="D23" s="65">
        <f>VLOOKUP($A23,'Return Data'!$B$7:$R$2292,9,0)</f>
        <v>0.22270000000000001</v>
      </c>
      <c r="E23" s="66">
        <f t="shared" si="0"/>
        <v>14</v>
      </c>
      <c r="F23" s="65">
        <f>VLOOKUP($A23,'Return Data'!$B$7:$R$2292,10,0)</f>
        <v>2.4422999999999999</v>
      </c>
      <c r="G23" s="66">
        <f t="shared" si="1"/>
        <v>20</v>
      </c>
      <c r="H23" s="65">
        <f>VLOOKUP($A23,'Return Data'!$B$7:$R$2292,11,0)</f>
        <v>2.891</v>
      </c>
      <c r="I23" s="66">
        <f t="shared" si="2"/>
        <v>20</v>
      </c>
      <c r="J23" s="65">
        <f>VLOOKUP($A23,'Return Data'!$B$7:$R$2292,12,0)</f>
        <v>2.8580000000000001</v>
      </c>
      <c r="K23" s="66">
        <f t="shared" si="3"/>
        <v>16</v>
      </c>
      <c r="L23" s="65">
        <f>VLOOKUP($A23,'Return Data'!$B$7:$R$2292,13,0)</f>
        <v>3.3216000000000001</v>
      </c>
      <c r="M23" s="66">
        <f t="shared" si="4"/>
        <v>20</v>
      </c>
      <c r="N23" s="65">
        <f>VLOOKUP($A23,'Return Data'!$B$7:$R$2292,17,0)</f>
        <v>5.8776999999999999</v>
      </c>
      <c r="O23" s="66">
        <f t="shared" si="5"/>
        <v>17</v>
      </c>
      <c r="P23" s="65">
        <f>VLOOKUP($A23,'Return Data'!$B$7:$R$2292,14,0)</f>
        <v>7.6050000000000004</v>
      </c>
      <c r="Q23" s="66">
        <f t="shared" si="6"/>
        <v>16</v>
      </c>
      <c r="R23" s="65">
        <f>VLOOKUP($A23,'Return Data'!$B$7:$R$2292,16,0)</f>
        <v>7.6429999999999998</v>
      </c>
      <c r="S23" s="67">
        <f t="shared" si="7"/>
        <v>14</v>
      </c>
    </row>
    <row r="24" spans="1:19" x14ac:dyDescent="0.3">
      <c r="A24" s="82" t="s">
        <v>600</v>
      </c>
      <c r="B24" s="64">
        <f>VLOOKUP($A24,'Return Data'!$B$7:$R$2292,3,0)</f>
        <v>44477</v>
      </c>
      <c r="C24" s="65">
        <f>VLOOKUP($A24,'Return Data'!$B$7:$R$2292,4,0)</f>
        <v>11.5366</v>
      </c>
      <c r="D24" s="65">
        <f>VLOOKUP($A24,'Return Data'!$B$7:$R$2292,9,0)</f>
        <v>-0.2636</v>
      </c>
      <c r="E24" s="66">
        <f t="shared" si="0"/>
        <v>16</v>
      </c>
      <c r="F24" s="65">
        <f>VLOOKUP($A24,'Return Data'!$B$7:$R$2292,10,0)</f>
        <v>5.4029999999999996</v>
      </c>
      <c r="G24" s="66">
        <f t="shared" si="1"/>
        <v>7</v>
      </c>
      <c r="H24" s="65">
        <f>VLOOKUP($A24,'Return Data'!$B$7:$R$2292,11,0)</f>
        <v>5.5879000000000003</v>
      </c>
      <c r="I24" s="66">
        <f t="shared" si="2"/>
        <v>6</v>
      </c>
      <c r="J24" s="65">
        <f>VLOOKUP($A24,'Return Data'!$B$7:$R$2292,12,0)</f>
        <v>2.9287999999999998</v>
      </c>
      <c r="K24" s="66">
        <f t="shared" si="3"/>
        <v>13</v>
      </c>
      <c r="L24" s="65">
        <f>VLOOKUP($A24,'Return Data'!$B$7:$R$2292,13,0)</f>
        <v>5.0720999999999998</v>
      </c>
      <c r="M24" s="66">
        <f t="shared" si="4"/>
        <v>9</v>
      </c>
      <c r="N24" s="65"/>
      <c r="O24" s="66"/>
      <c r="P24" s="65"/>
      <c r="Q24" s="66"/>
      <c r="R24" s="65">
        <f>VLOOKUP($A24,'Return Data'!$B$7:$R$2292,16,0)</f>
        <v>7.4191000000000003</v>
      </c>
      <c r="S24" s="67">
        <f t="shared" si="7"/>
        <v>16</v>
      </c>
    </row>
    <row r="25" spans="1:19" x14ac:dyDescent="0.3">
      <c r="A25" s="82" t="s">
        <v>602</v>
      </c>
      <c r="B25" s="64">
        <f>VLOOKUP($A25,'Return Data'!$B$7:$R$2292,3,0)</f>
        <v>44477</v>
      </c>
      <c r="C25" s="65">
        <f>VLOOKUP($A25,'Return Data'!$B$7:$R$2292,4,0)</f>
        <v>16.463000000000001</v>
      </c>
      <c r="D25" s="65">
        <f>VLOOKUP($A25,'Return Data'!$B$7:$R$2292,9,0)</f>
        <v>1.5835999999999999</v>
      </c>
      <c r="E25" s="66">
        <f t="shared" si="0"/>
        <v>6</v>
      </c>
      <c r="F25" s="65">
        <f>VLOOKUP($A25,'Return Data'!$B$7:$R$2292,10,0)</f>
        <v>3.9035000000000002</v>
      </c>
      <c r="G25" s="66">
        <f t="shared" si="1"/>
        <v>18</v>
      </c>
      <c r="H25" s="65">
        <f>VLOOKUP($A25,'Return Data'!$B$7:$R$2292,11,0)</f>
        <v>3.7410000000000001</v>
      </c>
      <c r="I25" s="66">
        <f t="shared" si="2"/>
        <v>18</v>
      </c>
      <c r="J25" s="65">
        <f>VLOOKUP($A25,'Return Data'!$B$7:$R$2292,12,0)</f>
        <v>2.5236999999999998</v>
      </c>
      <c r="K25" s="66">
        <f t="shared" si="3"/>
        <v>18</v>
      </c>
      <c r="L25" s="65">
        <f>VLOOKUP($A25,'Return Data'!$B$7:$R$2292,13,0)</f>
        <v>3.6484000000000001</v>
      </c>
      <c r="M25" s="66">
        <f t="shared" si="4"/>
        <v>18</v>
      </c>
      <c r="N25" s="65">
        <f>VLOOKUP($A25,'Return Data'!$B$7:$R$2292,17,0)</f>
        <v>6.3887</v>
      </c>
      <c r="O25" s="66">
        <f>RANK(N25,N$8:N$27,0)</f>
        <v>15</v>
      </c>
      <c r="P25" s="65">
        <f>VLOOKUP($A25,'Return Data'!$B$7:$R$2292,14,0)</f>
        <v>4.0727000000000002</v>
      </c>
      <c r="Q25" s="66">
        <f>RANK(P25,P$8:P$27,0)</f>
        <v>17</v>
      </c>
      <c r="R25" s="65">
        <f>VLOOKUP($A25,'Return Data'!$B$7:$R$2292,16,0)</f>
        <v>6.7046000000000001</v>
      </c>
      <c r="S25" s="67">
        <f t="shared" si="7"/>
        <v>19</v>
      </c>
    </row>
    <row r="26" spans="1:19" x14ac:dyDescent="0.3">
      <c r="A26" s="82" t="s">
        <v>714</v>
      </c>
      <c r="B26" s="64">
        <f>VLOOKUP($A26,'Return Data'!$B$7:$R$2292,3,0)</f>
        <v>44477</v>
      </c>
      <c r="C26" s="65">
        <f>VLOOKUP($A26,'Return Data'!$B$7:$R$2292,4,0)</f>
        <v>1148.8032000000001</v>
      </c>
      <c r="D26" s="65">
        <f>VLOOKUP($A26,'Return Data'!$B$7:$R$2292,9,0)</f>
        <v>0.63439999999999996</v>
      </c>
      <c r="E26" s="66">
        <f t="shared" si="0"/>
        <v>11</v>
      </c>
      <c r="F26" s="65">
        <f>VLOOKUP($A26,'Return Data'!$B$7:$R$2292,10,0)</f>
        <v>4.8609</v>
      </c>
      <c r="G26" s="66">
        <f t="shared" si="1"/>
        <v>11</v>
      </c>
      <c r="H26" s="65">
        <f>VLOOKUP($A26,'Return Data'!$B$7:$R$2292,11,0)</f>
        <v>5.3857999999999997</v>
      </c>
      <c r="I26" s="66">
        <f t="shared" si="2"/>
        <v>8</v>
      </c>
      <c r="J26" s="65">
        <f>VLOOKUP($A26,'Return Data'!$B$7:$R$2292,12,0)</f>
        <v>3.9348999999999998</v>
      </c>
      <c r="K26" s="66">
        <f t="shared" si="3"/>
        <v>4</v>
      </c>
      <c r="L26" s="65">
        <f>VLOOKUP($A26,'Return Data'!$B$7:$R$2292,13,0)</f>
        <v>5.3628999999999998</v>
      </c>
      <c r="M26" s="66">
        <f t="shared" ref="M26:M27" si="8">RANK(L26,L$8:L$27,0)</f>
        <v>5</v>
      </c>
      <c r="N26" s="65"/>
      <c r="O26" s="66"/>
      <c r="P26" s="65"/>
      <c r="Q26" s="66"/>
      <c r="R26" s="65">
        <f>VLOOKUP($A26,'Return Data'!$B$7:$R$2292,16,0)</f>
        <v>8.0886999999999993</v>
      </c>
      <c r="S26" s="67">
        <f t="shared" si="7"/>
        <v>12</v>
      </c>
    </row>
    <row r="27" spans="1:19" x14ac:dyDescent="0.3">
      <c r="A27" s="82" t="s">
        <v>715</v>
      </c>
      <c r="B27" s="64">
        <f>VLOOKUP($A27,'Return Data'!$B$7:$R$2292,3,0)</f>
        <v>44477</v>
      </c>
      <c r="C27" s="65">
        <f>VLOOKUP($A27,'Return Data'!$B$7:$R$2292,4,0)</f>
        <v>1176.4356</v>
      </c>
      <c r="D27" s="65">
        <f>VLOOKUP($A27,'Return Data'!$B$7:$R$2292,9,0)</f>
        <v>4.2544000000000004</v>
      </c>
      <c r="E27" s="66">
        <f t="shared" si="0"/>
        <v>1</v>
      </c>
      <c r="F27" s="65">
        <f>VLOOKUP($A27,'Return Data'!$B$7:$R$2292,10,0)</f>
        <v>7.2716000000000003</v>
      </c>
      <c r="G27" s="66">
        <f t="shared" si="1"/>
        <v>2</v>
      </c>
      <c r="H27" s="65">
        <f>VLOOKUP($A27,'Return Data'!$B$7:$R$2292,11,0)</f>
        <v>5.9805999999999999</v>
      </c>
      <c r="I27" s="66">
        <f t="shared" si="2"/>
        <v>3</v>
      </c>
      <c r="J27" s="65">
        <f>VLOOKUP($A27,'Return Data'!$B$7:$R$2292,12,0)</f>
        <v>4.6224999999999996</v>
      </c>
      <c r="K27" s="66">
        <f t="shared" si="3"/>
        <v>1</v>
      </c>
      <c r="L27" s="65">
        <f>VLOOKUP($A27,'Return Data'!$B$7:$R$2292,13,0)</f>
        <v>7.2222</v>
      </c>
      <c r="M27" s="66">
        <f t="shared" si="8"/>
        <v>1</v>
      </c>
      <c r="N27" s="65"/>
      <c r="O27" s="66"/>
      <c r="P27" s="65"/>
      <c r="Q27" s="66"/>
      <c r="R27" s="65">
        <f>VLOOKUP($A27,'Return Data'!$B$7:$R$2292,16,0)</f>
        <v>9.5452999999999992</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1.1294400000000002</v>
      </c>
      <c r="E29" s="88"/>
      <c r="F29" s="89">
        <f>AVERAGE(F8:F27)</f>
        <v>5.0690250000000008</v>
      </c>
      <c r="G29" s="88"/>
      <c r="H29" s="89">
        <f>AVERAGE(H8:H27)</f>
        <v>4.909295000000002</v>
      </c>
      <c r="I29" s="88"/>
      <c r="J29" s="89">
        <f>AVERAGE(J8:J27)</f>
        <v>3.3289149999999998</v>
      </c>
      <c r="K29" s="88"/>
      <c r="L29" s="89">
        <f>AVERAGE(L8:L27)</f>
        <v>4.9543650000000001</v>
      </c>
      <c r="M29" s="88"/>
      <c r="N29" s="89">
        <f>AVERAGE(N8:N27)</f>
        <v>7.3608529411764723</v>
      </c>
      <c r="O29" s="88"/>
      <c r="P29" s="89">
        <f>AVERAGE(P8:P27)</f>
        <v>8.3770529411764709</v>
      </c>
      <c r="Q29" s="88"/>
      <c r="R29" s="89">
        <f>AVERAGE(R8:R27)</f>
        <v>7.8909249999999984</v>
      </c>
      <c r="S29" s="90"/>
    </row>
    <row r="30" spans="1:19" x14ac:dyDescent="0.3">
      <c r="A30" s="87" t="s">
        <v>28</v>
      </c>
      <c r="B30" s="88"/>
      <c r="C30" s="88"/>
      <c r="D30" s="89">
        <f>MIN(D8:D27)</f>
        <v>-0.6663</v>
      </c>
      <c r="E30" s="88"/>
      <c r="F30" s="89">
        <f>MIN(F8:F27)</f>
        <v>2.4422999999999999</v>
      </c>
      <c r="G30" s="88"/>
      <c r="H30" s="89">
        <f>MIN(H8:H27)</f>
        <v>2.891</v>
      </c>
      <c r="I30" s="88"/>
      <c r="J30" s="89">
        <f>MIN(J8:J27)</f>
        <v>2.2932999999999999</v>
      </c>
      <c r="K30" s="88"/>
      <c r="L30" s="89">
        <f>MIN(L8:L27)</f>
        <v>3.3216000000000001</v>
      </c>
      <c r="M30" s="88"/>
      <c r="N30" s="89">
        <f>MIN(N8:N27)</f>
        <v>5.8776999999999999</v>
      </c>
      <c r="O30" s="88"/>
      <c r="P30" s="89">
        <f>MIN(P8:P27)</f>
        <v>4.0727000000000002</v>
      </c>
      <c r="Q30" s="88"/>
      <c r="R30" s="89">
        <f>MIN(R8:R27)</f>
        <v>5.0133999999999999</v>
      </c>
      <c r="S30" s="90"/>
    </row>
    <row r="31" spans="1:19" ht="15" thickBot="1" x14ac:dyDescent="0.35">
      <c r="A31" s="91" t="s">
        <v>29</v>
      </c>
      <c r="B31" s="92"/>
      <c r="C31" s="92"/>
      <c r="D31" s="93">
        <f>MAX(D8:D27)</f>
        <v>4.2544000000000004</v>
      </c>
      <c r="E31" s="92"/>
      <c r="F31" s="93">
        <f>MAX(F8:F27)</f>
        <v>7.5377000000000001</v>
      </c>
      <c r="G31" s="92"/>
      <c r="H31" s="93">
        <f>MAX(H8:H27)</f>
        <v>6.0323000000000002</v>
      </c>
      <c r="I31" s="92"/>
      <c r="J31" s="93">
        <f>MAX(J8:J27)</f>
        <v>4.6224999999999996</v>
      </c>
      <c r="K31" s="92"/>
      <c r="L31" s="93">
        <f>MAX(L8:L27)</f>
        <v>7.2222</v>
      </c>
      <c r="M31" s="92"/>
      <c r="N31" s="93">
        <f>MAX(N8:N27)</f>
        <v>9.3960000000000008</v>
      </c>
      <c r="O31" s="92"/>
      <c r="P31" s="93">
        <f>MAX(P8:P27)</f>
        <v>10.497299999999999</v>
      </c>
      <c r="Q31" s="92"/>
      <c r="R31" s="93">
        <f>MAX(R8:R27)</f>
        <v>9.5452999999999992</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Data'!$B$7:$R$2292,3,0)</f>
        <v>44477</v>
      </c>
      <c r="C8" s="65">
        <f>VLOOKUP($A8,'Return Data'!$B$7:$R$2292,4,0)</f>
        <v>4287.0551999999998</v>
      </c>
      <c r="D8" s="65">
        <f>VLOOKUP($A8,'Return Data'!$B$7:$R$2292,9,0)</f>
        <v>-6.6695000000000002</v>
      </c>
      <c r="E8" s="66">
        <f>RANK(D8,D$8:D$18,0)</f>
        <v>4</v>
      </c>
      <c r="F8" s="65">
        <f>VLOOKUP($A8,'Return Data'!$B$7:$R$2292,10,0)</f>
        <v>-9.5794999999999995</v>
      </c>
      <c r="G8" s="66">
        <f>RANK(F8,F$8:F$18,0)</f>
        <v>3</v>
      </c>
      <c r="H8" s="65">
        <f>VLOOKUP($A8,'Return Data'!$B$7:$R$2292,11,0)</f>
        <v>3.4424999999999999</v>
      </c>
      <c r="I8" s="66">
        <f>RANK(H8,H$8:H$18,0)</f>
        <v>2</v>
      </c>
      <c r="J8" s="65">
        <f>VLOOKUP($A8,'Return Data'!$B$7:$R$2292,12,0)</f>
        <v>-9.4301999999999992</v>
      </c>
      <c r="K8" s="66">
        <f>RANK(J8,J$8:J$18,0)</f>
        <v>3</v>
      </c>
      <c r="L8" s="65">
        <f>VLOOKUP($A8,'Return Data'!$B$7:$R$2292,13,0)</f>
        <v>-7.1989000000000001</v>
      </c>
      <c r="M8" s="66">
        <f>RANK(L8,L$8:L$18,0)</f>
        <v>4</v>
      </c>
      <c r="N8" s="65">
        <f>VLOOKUP($A8,'Return Data'!$B$7:$R$2292,17,0)</f>
        <v>9.5992999999999995</v>
      </c>
      <c r="O8" s="66">
        <f>RANK(N8,N$8:N$18,0)</f>
        <v>1</v>
      </c>
      <c r="P8" s="65">
        <f>VLOOKUP($A8,'Return Data'!$B$7:$R$2292,14,0)</f>
        <v>13.7294</v>
      </c>
      <c r="Q8" s="66">
        <f>RANK(P8,P$8:P$18,0)</f>
        <v>2</v>
      </c>
      <c r="R8" s="65">
        <f>VLOOKUP($A8,'Return Data'!$B$7:$R$2292,16,0)</f>
        <v>6.4831000000000003</v>
      </c>
      <c r="S8" s="67">
        <f>RANK(R8,R$8:R$18,0)</f>
        <v>10</v>
      </c>
    </row>
    <row r="9" spans="1:19" x14ac:dyDescent="0.3">
      <c r="A9" s="82" t="s">
        <v>878</v>
      </c>
      <c r="B9" s="64">
        <f>VLOOKUP($A9,'Return Data'!$B$7:$R$2292,3,0)</f>
        <v>44477</v>
      </c>
      <c r="C9" s="65">
        <f>VLOOKUP($A9,'Return Data'!$B$7:$R$2292,4,0)</f>
        <v>40.643300000000004</v>
      </c>
      <c r="D9" s="65">
        <f>VLOOKUP($A9,'Return Data'!$B$7:$R$2292,9,0)</f>
        <v>-6.7309000000000001</v>
      </c>
      <c r="E9" s="66">
        <f t="shared" ref="E9:E18" si="0">RANK(D9,D$8:D$18,0)</f>
        <v>8</v>
      </c>
      <c r="F9" s="65">
        <f>VLOOKUP($A9,'Return Data'!$B$7:$R$2292,10,0)</f>
        <v>-9.5856999999999992</v>
      </c>
      <c r="G9" s="66">
        <f t="shared" ref="G9:G18" si="1">RANK(F9,F$8:F$18,0)</f>
        <v>4</v>
      </c>
      <c r="H9" s="65">
        <f>VLOOKUP($A9,'Return Data'!$B$7:$R$2292,11,0)</f>
        <v>3.3441000000000001</v>
      </c>
      <c r="I9" s="66">
        <f t="shared" ref="I9:I18" si="2">RANK(H9,H$8:H$18,0)</f>
        <v>5</v>
      </c>
      <c r="J9" s="65">
        <f>VLOOKUP($A9,'Return Data'!$B$7:$R$2292,12,0)</f>
        <v>-9.3706999999999994</v>
      </c>
      <c r="K9" s="66">
        <f t="shared" ref="K9:K18" si="3">RANK(J9,J$8:J$18,0)</f>
        <v>2</v>
      </c>
      <c r="L9" s="65">
        <f>VLOOKUP($A9,'Return Data'!$B$7:$R$2292,13,0)</f>
        <v>-7.1517999999999997</v>
      </c>
      <c r="M9" s="66">
        <f t="shared" ref="M9:M18" si="4">RANK(L9,L$8:L$18,0)</f>
        <v>2</v>
      </c>
      <c r="N9" s="65">
        <f>VLOOKUP($A9,'Return Data'!$B$7:$R$2292,17,0)</f>
        <v>9.3104999999999993</v>
      </c>
      <c r="O9" s="66">
        <f t="shared" ref="O9:O18" si="5">RANK(N9,N$8:N$18,0)</f>
        <v>5</v>
      </c>
      <c r="P9" s="65">
        <f>VLOOKUP($A9,'Return Data'!$B$7:$R$2292,14,0)</f>
        <v>13.682499999999999</v>
      </c>
      <c r="Q9" s="66">
        <f t="shared" ref="Q9:Q18" si="6">RANK(P9,P$8:P$18,0)</f>
        <v>3</v>
      </c>
      <c r="R9" s="65">
        <f>VLOOKUP($A9,'Return Data'!$B$7:$R$2292,16,0)</f>
        <v>6.5801999999999996</v>
      </c>
      <c r="S9" s="67">
        <f t="shared" ref="S9:S18" si="7">RANK(R9,R$8:R$18,0)</f>
        <v>9</v>
      </c>
    </row>
    <row r="10" spans="1:19" x14ac:dyDescent="0.3">
      <c r="A10" s="82" t="s">
        <v>881</v>
      </c>
      <c r="B10" s="64">
        <f>VLOOKUP($A10,'Return Data'!$B$7:$R$2292,3,0)</f>
        <v>44477</v>
      </c>
      <c r="C10" s="65">
        <f>VLOOKUP($A10,'Return Data'!$B$7:$R$2292,4,0)</f>
        <v>41.758699999999997</v>
      </c>
      <c r="D10" s="65">
        <f>VLOOKUP($A10,'Return Data'!$B$7:$R$2292,9,0)</f>
        <v>-6.7308000000000003</v>
      </c>
      <c r="E10" s="66">
        <f t="shared" si="0"/>
        <v>7</v>
      </c>
      <c r="F10" s="65">
        <f>VLOOKUP($A10,'Return Data'!$B$7:$R$2292,10,0)</f>
        <v>-9.6371000000000002</v>
      </c>
      <c r="G10" s="66">
        <f t="shared" si="1"/>
        <v>8</v>
      </c>
      <c r="H10" s="65">
        <f>VLOOKUP($A10,'Return Data'!$B$7:$R$2292,11,0)</f>
        <v>3.3001999999999998</v>
      </c>
      <c r="I10" s="66">
        <f t="shared" si="2"/>
        <v>8</v>
      </c>
      <c r="J10" s="65">
        <f>VLOOKUP($A10,'Return Data'!$B$7:$R$2292,12,0)</f>
        <v>-9.5238999999999994</v>
      </c>
      <c r="K10" s="66">
        <f t="shared" si="3"/>
        <v>7</v>
      </c>
      <c r="L10" s="65">
        <f>VLOOKUP($A10,'Return Data'!$B$7:$R$2292,13,0)</f>
        <v>-7.2911999999999999</v>
      </c>
      <c r="M10" s="66">
        <f t="shared" si="4"/>
        <v>8</v>
      </c>
      <c r="N10" s="65">
        <f>VLOOKUP($A10,'Return Data'!$B$7:$R$2292,17,0)</f>
        <v>9.2062000000000008</v>
      </c>
      <c r="O10" s="66">
        <f t="shared" si="5"/>
        <v>7</v>
      </c>
      <c r="P10" s="65">
        <f>VLOOKUP($A10,'Return Data'!$B$7:$R$2292,14,0)</f>
        <v>13.374499999999999</v>
      </c>
      <c r="Q10" s="66">
        <f t="shared" si="6"/>
        <v>10</v>
      </c>
      <c r="R10" s="65">
        <f>VLOOKUP($A10,'Return Data'!$B$7:$R$2292,16,0)</f>
        <v>7.8292999999999999</v>
      </c>
      <c r="S10" s="67">
        <f t="shared" si="7"/>
        <v>7</v>
      </c>
    </row>
    <row r="11" spans="1:19" x14ac:dyDescent="0.3">
      <c r="A11" s="82" t="s">
        <v>883</v>
      </c>
      <c r="B11" s="64">
        <f>VLOOKUP($A11,'Return Data'!$B$7:$R$2292,3,0)</f>
        <v>44477</v>
      </c>
      <c r="C11" s="65">
        <f>VLOOKUP($A11,'Return Data'!$B$7:$R$2292,4,0)</f>
        <v>41.670999999999999</v>
      </c>
      <c r="D11" s="65">
        <f>VLOOKUP($A11,'Return Data'!$B$7:$R$2292,9,0)</f>
        <v>-6.6409000000000002</v>
      </c>
      <c r="E11" s="66">
        <f t="shared" si="0"/>
        <v>3</v>
      </c>
      <c r="F11" s="65">
        <f>VLOOKUP($A11,'Return Data'!$B$7:$R$2292,10,0)</f>
        <v>-9.5688999999999993</v>
      </c>
      <c r="G11" s="66">
        <f t="shared" si="1"/>
        <v>2</v>
      </c>
      <c r="H11" s="65">
        <f>VLOOKUP($A11,'Return Data'!$B$7:$R$2292,11,0)</f>
        <v>3.3167</v>
      </c>
      <c r="I11" s="66">
        <f t="shared" si="2"/>
        <v>7</v>
      </c>
      <c r="J11" s="65">
        <f>VLOOKUP($A11,'Return Data'!$B$7:$R$2292,12,0)</f>
        <v>-9.5448000000000004</v>
      </c>
      <c r="K11" s="66">
        <f t="shared" si="3"/>
        <v>8</v>
      </c>
      <c r="L11" s="65">
        <f>VLOOKUP($A11,'Return Data'!$B$7:$R$2292,13,0)</f>
        <v>-7.2830000000000004</v>
      </c>
      <c r="M11" s="66">
        <f t="shared" si="4"/>
        <v>7</v>
      </c>
      <c r="N11" s="65">
        <f>VLOOKUP($A11,'Return Data'!$B$7:$R$2292,17,0)</f>
        <v>9.0653000000000006</v>
      </c>
      <c r="O11" s="66">
        <f t="shared" si="5"/>
        <v>10</v>
      </c>
      <c r="P11" s="65">
        <f>VLOOKUP($A11,'Return Data'!$B$7:$R$2292,14,0)</f>
        <v>13.398999999999999</v>
      </c>
      <c r="Q11" s="66">
        <f t="shared" si="6"/>
        <v>8</v>
      </c>
      <c r="R11" s="65">
        <f>VLOOKUP($A11,'Return Data'!$B$7:$R$2292,16,0)</f>
        <v>7.3484999999999996</v>
      </c>
      <c r="S11" s="67">
        <f t="shared" si="7"/>
        <v>8</v>
      </c>
    </row>
    <row r="12" spans="1:19" x14ac:dyDescent="0.3">
      <c r="A12" s="82" t="s">
        <v>885</v>
      </c>
      <c r="B12" s="64">
        <f>VLOOKUP($A12,'Return Data'!$B$7:$R$2292,3,0)</f>
        <v>44477</v>
      </c>
      <c r="C12" s="65">
        <f>VLOOKUP($A12,'Return Data'!$B$7:$R$2292,4,0)</f>
        <v>4327.9044999999996</v>
      </c>
      <c r="D12" s="65">
        <f>VLOOKUP($A12,'Return Data'!$B$7:$R$2292,9,0)</f>
        <v>-6.5858999999999996</v>
      </c>
      <c r="E12" s="66">
        <f t="shared" si="0"/>
        <v>2</v>
      </c>
      <c r="F12" s="65">
        <f>VLOOKUP($A12,'Return Data'!$B$7:$R$2292,10,0)</f>
        <v>-9.5184999999999995</v>
      </c>
      <c r="G12" s="66">
        <f t="shared" si="1"/>
        <v>1</v>
      </c>
      <c r="H12" s="65">
        <f>VLOOKUP($A12,'Return Data'!$B$7:$R$2292,11,0)</f>
        <v>3.6082999999999998</v>
      </c>
      <c r="I12" s="66">
        <f t="shared" si="2"/>
        <v>1</v>
      </c>
      <c r="J12" s="65">
        <f>VLOOKUP($A12,'Return Data'!$B$7:$R$2292,12,0)</f>
        <v>-9.3523999999999994</v>
      </c>
      <c r="K12" s="66">
        <f t="shared" si="3"/>
        <v>1</v>
      </c>
      <c r="L12" s="65">
        <f>VLOOKUP($A12,'Return Data'!$B$7:$R$2292,13,0)</f>
        <v>-7.1041999999999996</v>
      </c>
      <c r="M12" s="66">
        <f t="shared" si="4"/>
        <v>1</v>
      </c>
      <c r="N12" s="65">
        <f>VLOOKUP($A12,'Return Data'!$B$7:$R$2292,17,0)</f>
        <v>9.2746999999999993</v>
      </c>
      <c r="O12" s="66">
        <f t="shared" si="5"/>
        <v>6</v>
      </c>
      <c r="P12" s="65">
        <f>VLOOKUP($A12,'Return Data'!$B$7:$R$2292,14,0)</f>
        <v>13.578799999999999</v>
      </c>
      <c r="Q12" s="66">
        <f t="shared" si="6"/>
        <v>6</v>
      </c>
      <c r="R12" s="65">
        <f>VLOOKUP($A12,'Return Data'!$B$7:$R$2292,16,0)</f>
        <v>4.1127000000000002</v>
      </c>
      <c r="S12" s="67">
        <f t="shared" si="7"/>
        <v>11</v>
      </c>
    </row>
    <row r="13" spans="1:19" x14ac:dyDescent="0.3">
      <c r="A13" s="82" t="s">
        <v>887</v>
      </c>
      <c r="B13" s="64">
        <f>VLOOKUP($A13,'Return Data'!$B$7:$R$2292,3,0)</f>
        <v>44477</v>
      </c>
      <c r="C13" s="65">
        <f>VLOOKUP($A13,'Return Data'!$B$7:$R$2292,4,0)</f>
        <v>4229.5703000000003</v>
      </c>
      <c r="D13" s="65">
        <f>VLOOKUP($A13,'Return Data'!$B$7:$R$2292,9,0)</f>
        <v>-6.7366000000000001</v>
      </c>
      <c r="E13" s="66">
        <f t="shared" si="0"/>
        <v>9</v>
      </c>
      <c r="F13" s="65">
        <f>VLOOKUP($A13,'Return Data'!$B$7:$R$2292,10,0)</f>
        <v>-9.6295999999999999</v>
      </c>
      <c r="G13" s="66">
        <f t="shared" si="1"/>
        <v>7</v>
      </c>
      <c r="H13" s="65">
        <f>VLOOKUP($A13,'Return Data'!$B$7:$R$2292,11,0)</f>
        <v>3.4296000000000002</v>
      </c>
      <c r="I13" s="66">
        <f t="shared" si="2"/>
        <v>3</v>
      </c>
      <c r="J13" s="65">
        <f>VLOOKUP($A13,'Return Data'!$B$7:$R$2292,12,0)</f>
        <v>-9.4442000000000004</v>
      </c>
      <c r="K13" s="66">
        <f t="shared" si="3"/>
        <v>4</v>
      </c>
      <c r="L13" s="65">
        <f>VLOOKUP($A13,'Return Data'!$B$7:$R$2292,13,0)</f>
        <v>-7.1957000000000004</v>
      </c>
      <c r="M13" s="66">
        <f t="shared" si="4"/>
        <v>3</v>
      </c>
      <c r="N13" s="65">
        <f>VLOOKUP($A13,'Return Data'!$B$7:$R$2292,17,0)</f>
        <v>9.5174000000000003</v>
      </c>
      <c r="O13" s="66">
        <f t="shared" si="5"/>
        <v>2</v>
      </c>
      <c r="P13" s="65">
        <f>VLOOKUP($A13,'Return Data'!$B$7:$R$2292,14,0)</f>
        <v>13.7621</v>
      </c>
      <c r="Q13" s="66">
        <f t="shared" si="6"/>
        <v>1</v>
      </c>
      <c r="R13" s="65">
        <f>VLOOKUP($A13,'Return Data'!$B$7:$R$2292,16,0)</f>
        <v>8.2789000000000001</v>
      </c>
      <c r="S13" s="67">
        <f t="shared" si="7"/>
        <v>6</v>
      </c>
    </row>
    <row r="14" spans="1:19" x14ac:dyDescent="0.3">
      <c r="A14" s="82" t="s">
        <v>889</v>
      </c>
      <c r="B14" s="64">
        <f>VLOOKUP($A14,'Return Data'!$B$7:$R$2292,3,0)</f>
        <v>44477</v>
      </c>
      <c r="C14" s="65">
        <f>VLOOKUP($A14,'Return Data'!$B$7:$R$2292,4,0)</f>
        <v>40.744199999999999</v>
      </c>
      <c r="D14" s="65">
        <f>VLOOKUP($A14,'Return Data'!$B$7:$R$2292,9,0)</f>
        <v>-6.7114000000000003</v>
      </c>
      <c r="E14" s="66">
        <f t="shared" si="0"/>
        <v>6</v>
      </c>
      <c r="F14" s="65">
        <f>VLOOKUP($A14,'Return Data'!$B$7:$R$2292,10,0)</f>
        <v>-9.6060999999999996</v>
      </c>
      <c r="G14" s="66">
        <f t="shared" si="1"/>
        <v>5</v>
      </c>
      <c r="H14" s="65">
        <f>VLOOKUP($A14,'Return Data'!$B$7:$R$2292,11,0)</f>
        <v>3.3384</v>
      </c>
      <c r="I14" s="66">
        <f t="shared" si="2"/>
        <v>6</v>
      </c>
      <c r="J14" s="65">
        <f>VLOOKUP($A14,'Return Data'!$B$7:$R$2292,12,0)</f>
        <v>-9.4785000000000004</v>
      </c>
      <c r="K14" s="66">
        <f t="shared" si="3"/>
        <v>5</v>
      </c>
      <c r="L14" s="65">
        <f>VLOOKUP($A14,'Return Data'!$B$7:$R$2292,13,0)</f>
        <v>-7.2495000000000003</v>
      </c>
      <c r="M14" s="66">
        <f t="shared" si="4"/>
        <v>6</v>
      </c>
      <c r="N14" s="65">
        <f>VLOOKUP($A14,'Return Data'!$B$7:$R$2292,17,0)</f>
        <v>9.3823000000000008</v>
      </c>
      <c r="O14" s="66">
        <f t="shared" si="5"/>
        <v>4</v>
      </c>
      <c r="P14" s="65">
        <f>VLOOKUP($A14,'Return Data'!$B$7:$R$2292,14,0)</f>
        <v>13.627800000000001</v>
      </c>
      <c r="Q14" s="66">
        <f t="shared" si="6"/>
        <v>5</v>
      </c>
      <c r="R14" s="65">
        <f>VLOOKUP($A14,'Return Data'!$B$7:$R$2292,16,0)</f>
        <v>11.3874</v>
      </c>
      <c r="S14" s="67">
        <f t="shared" si="7"/>
        <v>1</v>
      </c>
    </row>
    <row r="15" spans="1:19" x14ac:dyDescent="0.3">
      <c r="A15" s="82" t="s">
        <v>891</v>
      </c>
      <c r="B15" s="64">
        <f>VLOOKUP($A15,'Return Data'!$B$7:$R$2292,3,0)</f>
        <v>44477</v>
      </c>
      <c r="C15" s="65">
        <f>VLOOKUP($A15,'Return Data'!$B$7:$R$2292,4,0)</f>
        <v>40.709800000000001</v>
      </c>
      <c r="D15" s="65">
        <f>VLOOKUP($A15,'Return Data'!$B$7:$R$2292,9,0)</f>
        <v>-5.7941000000000003</v>
      </c>
      <c r="E15" s="66">
        <f t="shared" si="0"/>
        <v>1</v>
      </c>
      <c r="F15" s="65">
        <f>VLOOKUP($A15,'Return Data'!$B$7:$R$2292,10,0)</f>
        <v>-11.451700000000001</v>
      </c>
      <c r="G15" s="66">
        <f t="shared" si="1"/>
        <v>11</v>
      </c>
      <c r="H15" s="65">
        <f>VLOOKUP($A15,'Return Data'!$B$7:$R$2292,11,0)</f>
        <v>1.7551000000000001</v>
      </c>
      <c r="I15" s="66">
        <f t="shared" si="2"/>
        <v>11</v>
      </c>
      <c r="J15" s="65">
        <f>VLOOKUP($A15,'Return Data'!$B$7:$R$2292,12,0)</f>
        <v>-9.8832000000000004</v>
      </c>
      <c r="K15" s="66">
        <f t="shared" si="3"/>
        <v>10</v>
      </c>
      <c r="L15" s="65">
        <f>VLOOKUP($A15,'Return Data'!$B$7:$R$2292,13,0)</f>
        <v>-7.4486999999999997</v>
      </c>
      <c r="M15" s="66">
        <f t="shared" si="4"/>
        <v>9</v>
      </c>
      <c r="N15" s="65">
        <f>VLOOKUP($A15,'Return Data'!$B$7:$R$2292,17,0)</f>
        <v>9.1730999999999998</v>
      </c>
      <c r="O15" s="66">
        <f t="shared" si="5"/>
        <v>8</v>
      </c>
      <c r="P15" s="65">
        <f>VLOOKUP($A15,'Return Data'!$B$7:$R$2292,14,0)</f>
        <v>13.436400000000001</v>
      </c>
      <c r="Q15" s="66">
        <f t="shared" si="6"/>
        <v>7</v>
      </c>
      <c r="R15" s="65">
        <f>VLOOKUP($A15,'Return Data'!$B$7:$R$2292,16,0)</f>
        <v>10.516500000000001</v>
      </c>
      <c r="S15" s="67">
        <f t="shared" si="7"/>
        <v>3</v>
      </c>
    </row>
    <row r="16" spans="1:19" x14ac:dyDescent="0.3">
      <c r="A16" s="82" t="s">
        <v>893</v>
      </c>
      <c r="B16" s="64">
        <f>VLOOKUP($A16,'Return Data'!$B$7:$R$2292,3,0)</f>
        <v>44477</v>
      </c>
      <c r="C16" s="65">
        <f>VLOOKUP($A16,'Return Data'!$B$7:$R$2292,4,0)</f>
        <v>2022.5707</v>
      </c>
      <c r="D16" s="65">
        <f>VLOOKUP($A16,'Return Data'!$B$7:$R$2292,9,0)</f>
        <v>-7.0006000000000004</v>
      </c>
      <c r="E16" s="66">
        <f t="shared" si="0"/>
        <v>10</v>
      </c>
      <c r="F16" s="65">
        <f>VLOOKUP($A16,'Return Data'!$B$7:$R$2292,10,0)</f>
        <v>-9.9123999999999999</v>
      </c>
      <c r="G16" s="66">
        <f t="shared" si="1"/>
        <v>9</v>
      </c>
      <c r="H16" s="65">
        <f>VLOOKUP($A16,'Return Data'!$B$7:$R$2292,11,0)</f>
        <v>3.1446000000000001</v>
      </c>
      <c r="I16" s="66">
        <f t="shared" si="2"/>
        <v>9</v>
      </c>
      <c r="J16" s="65">
        <f>VLOOKUP($A16,'Return Data'!$B$7:$R$2292,12,0)</f>
        <v>-9.7220999999999993</v>
      </c>
      <c r="K16" s="66">
        <f t="shared" si="3"/>
        <v>9</v>
      </c>
      <c r="L16" s="65">
        <f>VLOOKUP($A16,'Return Data'!$B$7:$R$2292,13,0)</f>
        <v>-7.4743000000000004</v>
      </c>
      <c r="M16" s="66">
        <f t="shared" si="4"/>
        <v>10</v>
      </c>
      <c r="N16" s="65">
        <f>VLOOKUP($A16,'Return Data'!$B$7:$R$2292,17,0)</f>
        <v>9.1143999999999998</v>
      </c>
      <c r="O16" s="66">
        <f t="shared" si="5"/>
        <v>9</v>
      </c>
      <c r="P16" s="65">
        <f>VLOOKUP($A16,'Return Data'!$B$7:$R$2292,14,0)</f>
        <v>13.376899999999999</v>
      </c>
      <c r="Q16" s="66">
        <f t="shared" si="6"/>
        <v>9</v>
      </c>
      <c r="R16" s="65">
        <f>VLOOKUP($A16,'Return Data'!$B$7:$R$2292,16,0)</f>
        <v>9.4169</v>
      </c>
      <c r="S16" s="67">
        <f t="shared" si="7"/>
        <v>4</v>
      </c>
    </row>
    <row r="17" spans="1:19" x14ac:dyDescent="0.3">
      <c r="A17" s="82" t="s">
        <v>896</v>
      </c>
      <c r="B17" s="64">
        <f>VLOOKUP($A17,'Return Data'!$B$7:$R$2292,3,0)</f>
        <v>44477</v>
      </c>
      <c r="C17" s="65">
        <f>VLOOKUP($A17,'Return Data'!$B$7:$R$2292,4,0)</f>
        <v>4181.6535999999996</v>
      </c>
      <c r="D17" s="65">
        <f>VLOOKUP($A17,'Return Data'!$B$7:$R$2292,9,0)</f>
        <v>-6.7047999999999996</v>
      </c>
      <c r="E17" s="66">
        <f t="shared" si="0"/>
        <v>5</v>
      </c>
      <c r="F17" s="65">
        <f>VLOOKUP($A17,'Return Data'!$B$7:$R$2292,10,0)</f>
        <v>-9.6175999999999995</v>
      </c>
      <c r="G17" s="66">
        <f t="shared" si="1"/>
        <v>6</v>
      </c>
      <c r="H17" s="65">
        <f>VLOOKUP($A17,'Return Data'!$B$7:$R$2292,11,0)</f>
        <v>3.3645</v>
      </c>
      <c r="I17" s="66">
        <f t="shared" si="2"/>
        <v>4</v>
      </c>
      <c r="J17" s="65">
        <f>VLOOKUP($A17,'Return Data'!$B$7:$R$2292,12,0)</f>
        <v>-9.4894999999999996</v>
      </c>
      <c r="K17" s="66">
        <f t="shared" si="3"/>
        <v>6</v>
      </c>
      <c r="L17" s="65">
        <f>VLOOKUP($A17,'Return Data'!$B$7:$R$2292,13,0)</f>
        <v>-7.2484000000000002</v>
      </c>
      <c r="M17" s="66">
        <f t="shared" si="4"/>
        <v>5</v>
      </c>
      <c r="N17" s="65">
        <f>VLOOKUP($A17,'Return Data'!$B$7:$R$2292,17,0)</f>
        <v>9.4273000000000007</v>
      </c>
      <c r="O17" s="66">
        <f t="shared" si="5"/>
        <v>3</v>
      </c>
      <c r="P17" s="65">
        <f>VLOOKUP($A17,'Return Data'!$B$7:$R$2292,14,0)</f>
        <v>13.6372</v>
      </c>
      <c r="Q17" s="66">
        <f t="shared" si="6"/>
        <v>4</v>
      </c>
      <c r="R17" s="65">
        <f>VLOOKUP($A17,'Return Data'!$B$7:$R$2292,16,0)</f>
        <v>8.8379999999999992</v>
      </c>
      <c r="S17" s="67">
        <f t="shared" si="7"/>
        <v>5</v>
      </c>
    </row>
    <row r="18" spans="1:19" x14ac:dyDescent="0.3">
      <c r="A18" s="82" t="s">
        <v>897</v>
      </c>
      <c r="B18" s="64">
        <f>VLOOKUP($A18,'Return Data'!$B$7:$R$2292,3,0)</f>
        <v>44477</v>
      </c>
      <c r="C18" s="65">
        <f>VLOOKUP($A18,'Return Data'!$B$7:$R$2292,4,0)</f>
        <v>40.758299999999998</v>
      </c>
      <c r="D18" s="65">
        <f>VLOOKUP($A18,'Return Data'!$B$7:$R$2292,9,0)</f>
        <v>-7.4436999999999998</v>
      </c>
      <c r="E18" s="66">
        <f t="shared" si="0"/>
        <v>11</v>
      </c>
      <c r="F18" s="65">
        <f>VLOOKUP($A18,'Return Data'!$B$7:$R$2292,10,0)</f>
        <v>-10.377000000000001</v>
      </c>
      <c r="G18" s="66">
        <f t="shared" si="1"/>
        <v>10</v>
      </c>
      <c r="H18" s="65">
        <f>VLOOKUP($A18,'Return Data'!$B$7:$R$2292,11,0)</f>
        <v>2.8359000000000001</v>
      </c>
      <c r="I18" s="66">
        <f t="shared" si="2"/>
        <v>10</v>
      </c>
      <c r="J18" s="65">
        <f>VLOOKUP($A18,'Return Data'!$B$7:$R$2292,12,0)</f>
        <v>-10.1835</v>
      </c>
      <c r="K18" s="66">
        <f t="shared" si="3"/>
        <v>11</v>
      </c>
      <c r="L18" s="65">
        <f>VLOOKUP($A18,'Return Data'!$B$7:$R$2292,13,0)</f>
        <v>-7.9085999999999999</v>
      </c>
      <c r="M18" s="66">
        <f t="shared" si="4"/>
        <v>11</v>
      </c>
      <c r="N18" s="65">
        <f>VLOOKUP($A18,'Return Data'!$B$7:$R$2292,17,0)</f>
        <v>8.8195999999999994</v>
      </c>
      <c r="O18" s="66">
        <f t="shared" si="5"/>
        <v>11</v>
      </c>
      <c r="P18" s="65">
        <f>VLOOKUP($A18,'Return Data'!$B$7:$R$2292,14,0)</f>
        <v>13.2376</v>
      </c>
      <c r="Q18" s="66">
        <f t="shared" si="6"/>
        <v>11</v>
      </c>
      <c r="R18" s="65">
        <f>VLOOKUP($A18,'Return Data'!$B$7:$R$2292,16,0)</f>
        <v>10.601000000000001</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-6.7044727272727274</v>
      </c>
      <c r="E20" s="88"/>
      <c r="F20" s="89">
        <f>AVERAGE(F8:F18)</f>
        <v>-9.8621909090909092</v>
      </c>
      <c r="G20" s="88"/>
      <c r="H20" s="89">
        <f>AVERAGE(H8:H18)</f>
        <v>3.1709000000000005</v>
      </c>
      <c r="I20" s="88"/>
      <c r="J20" s="89">
        <f>AVERAGE(J8:J18)</f>
        <v>-9.5839090909090903</v>
      </c>
      <c r="K20" s="88"/>
      <c r="L20" s="89">
        <f>AVERAGE(L8:L18)</f>
        <v>-7.3231181818181827</v>
      </c>
      <c r="M20" s="88"/>
      <c r="N20" s="89">
        <f>AVERAGE(N8:N18)</f>
        <v>9.2627363636363658</v>
      </c>
      <c r="O20" s="88"/>
      <c r="P20" s="89">
        <f>AVERAGE(P8:P18)</f>
        <v>13.531109090909091</v>
      </c>
      <c r="Q20" s="88"/>
      <c r="R20" s="89">
        <f>AVERAGE(R8:R18)</f>
        <v>8.3084090909090911</v>
      </c>
      <c r="S20" s="90"/>
    </row>
    <row r="21" spans="1:19" x14ac:dyDescent="0.3">
      <c r="A21" s="87" t="s">
        <v>28</v>
      </c>
      <c r="B21" s="88"/>
      <c r="C21" s="88"/>
      <c r="D21" s="89">
        <f>MIN(D8:D18)</f>
        <v>-7.4436999999999998</v>
      </c>
      <c r="E21" s="88"/>
      <c r="F21" s="89">
        <f>MIN(F8:F18)</f>
        <v>-11.451700000000001</v>
      </c>
      <c r="G21" s="88"/>
      <c r="H21" s="89">
        <f>MIN(H8:H18)</f>
        <v>1.7551000000000001</v>
      </c>
      <c r="I21" s="88"/>
      <c r="J21" s="89">
        <f>MIN(J8:J18)</f>
        <v>-10.1835</v>
      </c>
      <c r="K21" s="88"/>
      <c r="L21" s="89">
        <f>MIN(L8:L18)</f>
        <v>-7.9085999999999999</v>
      </c>
      <c r="M21" s="88"/>
      <c r="N21" s="89">
        <f>MIN(N8:N18)</f>
        <v>8.8195999999999994</v>
      </c>
      <c r="O21" s="88"/>
      <c r="P21" s="89">
        <f>MIN(P8:P18)</f>
        <v>13.2376</v>
      </c>
      <c r="Q21" s="88"/>
      <c r="R21" s="89">
        <f>MIN(R8:R18)</f>
        <v>4.1127000000000002</v>
      </c>
      <c r="S21" s="90"/>
    </row>
    <row r="22" spans="1:19" ht="15" thickBot="1" x14ac:dyDescent="0.35">
      <c r="A22" s="91" t="s">
        <v>29</v>
      </c>
      <c r="B22" s="92"/>
      <c r="C22" s="92"/>
      <c r="D22" s="93">
        <f>MAX(D8:D18)</f>
        <v>-5.7941000000000003</v>
      </c>
      <c r="E22" s="92"/>
      <c r="F22" s="93">
        <f>MAX(F8:F18)</f>
        <v>-9.5184999999999995</v>
      </c>
      <c r="G22" s="92"/>
      <c r="H22" s="93">
        <f>MAX(H8:H18)</f>
        <v>3.6082999999999998</v>
      </c>
      <c r="I22" s="92"/>
      <c r="J22" s="93">
        <f>MAX(J8:J18)</f>
        <v>-9.3523999999999994</v>
      </c>
      <c r="K22" s="92"/>
      <c r="L22" s="93">
        <f>MAX(L8:L18)</f>
        <v>-7.1041999999999996</v>
      </c>
      <c r="M22" s="92"/>
      <c r="N22" s="93">
        <f>MAX(N8:N18)</f>
        <v>9.5992999999999995</v>
      </c>
      <c r="O22" s="92"/>
      <c r="P22" s="93">
        <f>MAX(P8:P18)</f>
        <v>13.7621</v>
      </c>
      <c r="Q22" s="92"/>
      <c r="R22" s="93">
        <f>MAX(R8:R18)</f>
        <v>11.3874</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Data'!$B$7:$R$2292,3,0)</f>
        <v>44477</v>
      </c>
      <c r="C8" s="65">
        <f>VLOOKUP($A8,'Return Data'!$B$7:$R$2292,4,0)</f>
        <v>14.4308</v>
      </c>
      <c r="D8" s="65">
        <f>VLOOKUP($A8,'Return Data'!$B$7:$R$2292,9,0)</f>
        <v>-4.8201999999999998</v>
      </c>
      <c r="E8" s="66">
        <f>RANK(D8,D$8:D$18,0)</f>
        <v>1</v>
      </c>
      <c r="F8" s="65">
        <f>VLOOKUP($A8,'Return Data'!$B$7:$R$2292,10,0)</f>
        <v>-9.1638000000000002</v>
      </c>
      <c r="G8" s="66">
        <f>RANK(F8,F$8:F$18,0)</f>
        <v>1</v>
      </c>
      <c r="H8" s="65">
        <f>VLOOKUP($A8,'Return Data'!$B$7:$R$2292,11,0)</f>
        <v>2.6156999999999999</v>
      </c>
      <c r="I8" s="66">
        <f>RANK(H8,H$8:H$18,0)</f>
        <v>2</v>
      </c>
      <c r="J8" s="65">
        <f>VLOOKUP($A8,'Return Data'!$B$7:$R$2292,12,0)</f>
        <v>-9.5119000000000007</v>
      </c>
      <c r="K8" s="66">
        <f>RANK(J8,J$8:J$18,0)</f>
        <v>2</v>
      </c>
      <c r="L8" s="65">
        <f>VLOOKUP($A8,'Return Data'!$B$7:$R$2292,13,0)</f>
        <v>-7.4088000000000003</v>
      </c>
      <c r="M8" s="66">
        <f>RANK(L8,L$8:L$18,0)</f>
        <v>3</v>
      </c>
      <c r="N8" s="65">
        <f>VLOOKUP($A8,'Return Data'!$B$7:$R$2292,17,0)</f>
        <v>8.9722000000000008</v>
      </c>
      <c r="O8" s="66">
        <f>RANK(N8,N$8:N$18,0)</f>
        <v>9</v>
      </c>
      <c r="P8" s="65">
        <f>VLOOKUP($A8,'Return Data'!$B$7:$R$2292,14,0)</f>
        <v>12.540900000000001</v>
      </c>
      <c r="Q8" s="66">
        <f>RANK(P8,P$8:P$18,0)</f>
        <v>10</v>
      </c>
      <c r="R8" s="65">
        <f>VLOOKUP($A8,'Return Data'!$B$7:$R$2292,16,0)</f>
        <v>3.9116</v>
      </c>
      <c r="S8" s="67">
        <f>RANK(R8,R$8:R$18,0)</f>
        <v>6</v>
      </c>
    </row>
    <row r="9" spans="1:19" x14ac:dyDescent="0.3">
      <c r="A9" s="82" t="s">
        <v>879</v>
      </c>
      <c r="B9" s="64">
        <f>VLOOKUP($A9,'Return Data'!$B$7:$R$2292,3,0)</f>
        <v>44477</v>
      </c>
      <c r="C9" s="65">
        <f>VLOOKUP($A9,'Return Data'!$B$7:$R$2292,4,0)</f>
        <v>14.378399999999999</v>
      </c>
      <c r="D9" s="65">
        <f>VLOOKUP($A9,'Return Data'!$B$7:$R$2292,9,0)</f>
        <v>-10.0451</v>
      </c>
      <c r="E9" s="66">
        <f t="shared" ref="E9:E18" si="0">RANK(D9,D$8:D$18,0)</f>
        <v>5</v>
      </c>
      <c r="F9" s="65">
        <f>VLOOKUP($A9,'Return Data'!$B$7:$R$2292,10,0)</f>
        <v>-10.4848</v>
      </c>
      <c r="G9" s="66">
        <f t="shared" ref="G9:G18" si="1">RANK(F9,F$8:F$18,0)</f>
        <v>3</v>
      </c>
      <c r="H9" s="65">
        <f>VLOOKUP($A9,'Return Data'!$B$7:$R$2292,11,0)</f>
        <v>0.79659999999999997</v>
      </c>
      <c r="I9" s="66">
        <f t="shared" ref="I9:I18" si="2">RANK(H9,H$8:H$18,0)</f>
        <v>8</v>
      </c>
      <c r="J9" s="65">
        <f>VLOOKUP($A9,'Return Data'!$B$7:$R$2292,12,0)</f>
        <v>-10.092499999999999</v>
      </c>
      <c r="K9" s="66">
        <f t="shared" ref="K9:K18" si="3">RANK(J9,J$8:J$18,0)</f>
        <v>5</v>
      </c>
      <c r="L9" s="65">
        <f>VLOOKUP($A9,'Return Data'!$B$7:$R$2292,13,0)</f>
        <v>-7.6388999999999996</v>
      </c>
      <c r="M9" s="66">
        <f t="shared" ref="M9:M18" si="4">RANK(L9,L$8:L$18,0)</f>
        <v>4</v>
      </c>
      <c r="N9" s="65">
        <f>VLOOKUP($A9,'Return Data'!$B$7:$R$2292,17,0)</f>
        <v>9.5304000000000002</v>
      </c>
      <c r="O9" s="66">
        <f t="shared" ref="O9:O18" si="5">RANK(N9,N$8:N$18,0)</f>
        <v>6</v>
      </c>
      <c r="P9" s="65">
        <f>VLOOKUP($A9,'Return Data'!$B$7:$R$2292,14,0)</f>
        <v>13.530099999999999</v>
      </c>
      <c r="Q9" s="66">
        <f t="shared" ref="Q9:Q18" si="6">RANK(P9,P$8:P$18,0)</f>
        <v>3</v>
      </c>
      <c r="R9" s="65">
        <f>VLOOKUP($A9,'Return Data'!$B$7:$R$2292,16,0)</f>
        <v>3.7075</v>
      </c>
      <c r="S9" s="67">
        <f t="shared" ref="S9:S18" si="7">RANK(R9,R$8:R$18,0)</f>
        <v>8</v>
      </c>
    </row>
    <row r="10" spans="1:19" x14ac:dyDescent="0.3">
      <c r="A10" s="82" t="s">
        <v>880</v>
      </c>
      <c r="B10" s="64">
        <f>VLOOKUP($A10,'Return Data'!$B$7:$R$2292,3,0)</f>
        <v>44477</v>
      </c>
      <c r="C10" s="65">
        <f>VLOOKUP($A10,'Return Data'!$B$7:$R$2292,4,0)</f>
        <v>16.976199999999999</v>
      </c>
      <c r="D10" s="65">
        <f>VLOOKUP($A10,'Return Data'!$B$7:$R$2292,9,0)</f>
        <v>-10.212400000000001</v>
      </c>
      <c r="E10" s="66">
        <f t="shared" si="0"/>
        <v>6</v>
      </c>
      <c r="F10" s="65">
        <f>VLOOKUP($A10,'Return Data'!$B$7:$R$2292,10,0)</f>
        <v>-25.970500000000001</v>
      </c>
      <c r="G10" s="66">
        <f t="shared" si="1"/>
        <v>11</v>
      </c>
      <c r="H10" s="65">
        <f>VLOOKUP($A10,'Return Data'!$B$7:$R$2292,11,0)</f>
        <v>-16.4849</v>
      </c>
      <c r="I10" s="66">
        <f t="shared" si="2"/>
        <v>11</v>
      </c>
      <c r="J10" s="65">
        <f>VLOOKUP($A10,'Return Data'!$B$7:$R$2292,12,0)</f>
        <v>-17.896799999999999</v>
      </c>
      <c r="K10" s="66">
        <f t="shared" si="3"/>
        <v>11</v>
      </c>
      <c r="L10" s="65">
        <f>VLOOKUP($A10,'Return Data'!$B$7:$R$2292,13,0)</f>
        <v>-16.3841</v>
      </c>
      <c r="M10" s="66">
        <f t="shared" si="4"/>
        <v>11</v>
      </c>
      <c r="N10" s="65">
        <f>VLOOKUP($A10,'Return Data'!$B$7:$R$2292,17,0)</f>
        <v>10.196099999999999</v>
      </c>
      <c r="O10" s="66">
        <f t="shared" si="5"/>
        <v>1</v>
      </c>
      <c r="P10" s="65">
        <f>VLOOKUP($A10,'Return Data'!$B$7:$R$2292,14,0)</f>
        <v>16.859000000000002</v>
      </c>
      <c r="Q10" s="66">
        <f t="shared" si="6"/>
        <v>1</v>
      </c>
      <c r="R10" s="65">
        <f>VLOOKUP($A10,'Return Data'!$B$7:$R$2292,16,0)</f>
        <v>3.8311999999999999</v>
      </c>
      <c r="S10" s="67">
        <f t="shared" si="7"/>
        <v>7</v>
      </c>
    </row>
    <row r="11" spans="1:19" x14ac:dyDescent="0.3">
      <c r="A11" s="82" t="s">
        <v>882</v>
      </c>
      <c r="B11" s="64">
        <f>VLOOKUP($A11,'Return Data'!$B$7:$R$2292,3,0)</f>
        <v>44477</v>
      </c>
      <c r="C11" s="65">
        <f>VLOOKUP($A11,'Return Data'!$B$7:$R$2292,4,0)</f>
        <v>14.774100000000001</v>
      </c>
      <c r="D11" s="65">
        <f>VLOOKUP($A11,'Return Data'!$B$7:$R$2292,9,0)</f>
        <v>-11.2189</v>
      </c>
      <c r="E11" s="66">
        <f t="shared" si="0"/>
        <v>9</v>
      </c>
      <c r="F11" s="65">
        <f>VLOOKUP($A11,'Return Data'!$B$7:$R$2292,10,0)</f>
        <v>-11.823</v>
      </c>
      <c r="G11" s="66">
        <f t="shared" si="1"/>
        <v>8</v>
      </c>
      <c r="H11" s="65">
        <f>VLOOKUP($A11,'Return Data'!$B$7:$R$2292,11,0)</f>
        <v>0.58079999999999998</v>
      </c>
      <c r="I11" s="66">
        <f t="shared" si="2"/>
        <v>9</v>
      </c>
      <c r="J11" s="65">
        <f>VLOOKUP($A11,'Return Data'!$B$7:$R$2292,12,0)</f>
        <v>-10.8543</v>
      </c>
      <c r="K11" s="66">
        <f t="shared" si="3"/>
        <v>9</v>
      </c>
      <c r="L11" s="65">
        <f>VLOOKUP($A11,'Return Data'!$B$7:$R$2292,13,0)</f>
        <v>-8.0863999999999994</v>
      </c>
      <c r="M11" s="66">
        <f t="shared" si="4"/>
        <v>9</v>
      </c>
      <c r="N11" s="65">
        <f>VLOOKUP($A11,'Return Data'!$B$7:$R$2292,17,0)</f>
        <v>9.5511999999999997</v>
      </c>
      <c r="O11" s="66">
        <f t="shared" si="5"/>
        <v>5</v>
      </c>
      <c r="P11" s="65">
        <f>VLOOKUP($A11,'Return Data'!$B$7:$R$2292,14,0)</f>
        <v>13.0451</v>
      </c>
      <c r="Q11" s="66">
        <f t="shared" si="6"/>
        <v>8</v>
      </c>
      <c r="R11" s="65">
        <f>VLOOKUP($A11,'Return Data'!$B$7:$R$2292,16,0)</f>
        <v>4.0035999999999996</v>
      </c>
      <c r="S11" s="67">
        <f t="shared" si="7"/>
        <v>5</v>
      </c>
    </row>
    <row r="12" spans="1:19" x14ac:dyDescent="0.3">
      <c r="A12" s="82" t="s">
        <v>884</v>
      </c>
      <c r="B12" s="64">
        <f>VLOOKUP($A12,'Return Data'!$B$7:$R$2292,3,0)</f>
        <v>44477</v>
      </c>
      <c r="C12" s="65">
        <f>VLOOKUP($A12,'Return Data'!$B$7:$R$2292,4,0)</f>
        <v>15.322699999999999</v>
      </c>
      <c r="D12" s="65">
        <f>VLOOKUP($A12,'Return Data'!$B$7:$R$2292,9,0)</f>
        <v>-6.1306000000000003</v>
      </c>
      <c r="E12" s="66">
        <f t="shared" si="0"/>
        <v>2</v>
      </c>
      <c r="F12" s="65">
        <f>VLOOKUP($A12,'Return Data'!$B$7:$R$2292,10,0)</f>
        <v>-10.5037</v>
      </c>
      <c r="G12" s="66">
        <f t="shared" si="1"/>
        <v>4</v>
      </c>
      <c r="H12" s="65">
        <f>VLOOKUP($A12,'Return Data'!$B$7:$R$2292,11,0)</f>
        <v>1.2890999999999999</v>
      </c>
      <c r="I12" s="66">
        <f t="shared" si="2"/>
        <v>4</v>
      </c>
      <c r="J12" s="65">
        <f>VLOOKUP($A12,'Return Data'!$B$7:$R$2292,12,0)</f>
        <v>-10.245200000000001</v>
      </c>
      <c r="K12" s="66">
        <f t="shared" si="3"/>
        <v>6</v>
      </c>
      <c r="L12" s="65">
        <f>VLOOKUP($A12,'Return Data'!$B$7:$R$2292,13,0)</f>
        <v>-7.8478000000000003</v>
      </c>
      <c r="M12" s="66">
        <f t="shared" si="4"/>
        <v>6</v>
      </c>
      <c r="N12" s="65">
        <f>VLOOKUP($A12,'Return Data'!$B$7:$R$2292,17,0)</f>
        <v>9.4558</v>
      </c>
      <c r="O12" s="66">
        <f t="shared" si="5"/>
        <v>8</v>
      </c>
      <c r="P12" s="65">
        <f>VLOOKUP($A12,'Return Data'!$B$7:$R$2292,14,0)</f>
        <v>12.9046</v>
      </c>
      <c r="Q12" s="66">
        <f t="shared" si="6"/>
        <v>9</v>
      </c>
      <c r="R12" s="65">
        <f>VLOOKUP($A12,'Return Data'!$B$7:$R$2292,16,0)</f>
        <v>4.3598999999999997</v>
      </c>
      <c r="S12" s="67">
        <f t="shared" si="7"/>
        <v>4</v>
      </c>
    </row>
    <row r="13" spans="1:19" x14ac:dyDescent="0.3">
      <c r="A13" s="82" t="s">
        <v>886</v>
      </c>
      <c r="B13" s="64">
        <f>VLOOKUP($A13,'Return Data'!$B$7:$R$2292,3,0)</f>
        <v>44477</v>
      </c>
      <c r="C13" s="65">
        <f>VLOOKUP($A13,'Return Data'!$B$7:$R$2292,4,0)</f>
        <v>12.7913</v>
      </c>
      <c r="D13" s="65">
        <f>VLOOKUP($A13,'Return Data'!$B$7:$R$2292,9,0)</f>
        <v>-12.9488</v>
      </c>
      <c r="E13" s="66">
        <f t="shared" si="0"/>
        <v>10</v>
      </c>
      <c r="F13" s="65">
        <f>VLOOKUP($A13,'Return Data'!$B$7:$R$2292,10,0)</f>
        <v>-12.1732</v>
      </c>
      <c r="G13" s="66">
        <f t="shared" si="1"/>
        <v>9</v>
      </c>
      <c r="H13" s="65">
        <f>VLOOKUP($A13,'Return Data'!$B$7:$R$2292,11,0)</f>
        <v>2.8917000000000002</v>
      </c>
      <c r="I13" s="66">
        <f t="shared" si="2"/>
        <v>1</v>
      </c>
      <c r="J13" s="65">
        <f>VLOOKUP($A13,'Return Data'!$B$7:$R$2292,12,0)</f>
        <v>-9.9627999999999997</v>
      </c>
      <c r="K13" s="66">
        <f t="shared" si="3"/>
        <v>3</v>
      </c>
      <c r="L13" s="65">
        <f>VLOOKUP($A13,'Return Data'!$B$7:$R$2292,13,0)</f>
        <v>-6.0631000000000004</v>
      </c>
      <c r="M13" s="66">
        <f t="shared" si="4"/>
        <v>1</v>
      </c>
      <c r="N13" s="65">
        <f>VLOOKUP($A13,'Return Data'!$B$7:$R$2292,17,0)</f>
        <v>8.4099000000000004</v>
      </c>
      <c r="O13" s="66">
        <f t="shared" si="5"/>
        <v>11</v>
      </c>
      <c r="P13" s="65">
        <f>VLOOKUP($A13,'Return Data'!$B$7:$R$2292,14,0)</f>
        <v>12.475099999999999</v>
      </c>
      <c r="Q13" s="66">
        <f t="shared" si="6"/>
        <v>11</v>
      </c>
      <c r="R13" s="65">
        <f>VLOOKUP($A13,'Return Data'!$B$7:$R$2292,16,0)</f>
        <v>2.7252000000000001</v>
      </c>
      <c r="S13" s="67">
        <f t="shared" si="7"/>
        <v>11</v>
      </c>
    </row>
    <row r="14" spans="1:19" x14ac:dyDescent="0.3">
      <c r="A14" s="82" t="s">
        <v>888</v>
      </c>
      <c r="B14" s="64">
        <f>VLOOKUP($A14,'Return Data'!$B$7:$R$2292,3,0)</f>
        <v>44477</v>
      </c>
      <c r="C14" s="65">
        <f>VLOOKUP($A14,'Return Data'!$B$7:$R$2292,4,0)</f>
        <v>13.9298</v>
      </c>
      <c r="D14" s="65">
        <f>VLOOKUP($A14,'Return Data'!$B$7:$R$2292,9,0)</f>
        <v>-16.745699999999999</v>
      </c>
      <c r="E14" s="66">
        <f t="shared" si="0"/>
        <v>11</v>
      </c>
      <c r="F14" s="65">
        <f>VLOOKUP($A14,'Return Data'!$B$7:$R$2292,10,0)</f>
        <v>-15.0144</v>
      </c>
      <c r="G14" s="66">
        <f t="shared" si="1"/>
        <v>10</v>
      </c>
      <c r="H14" s="65">
        <f>VLOOKUP($A14,'Return Data'!$B$7:$R$2292,11,0)</f>
        <v>-3.0914000000000001</v>
      </c>
      <c r="I14" s="66">
        <f t="shared" si="2"/>
        <v>10</v>
      </c>
      <c r="J14" s="65">
        <f>VLOOKUP($A14,'Return Data'!$B$7:$R$2292,12,0)</f>
        <v>-13.311199999999999</v>
      </c>
      <c r="K14" s="66">
        <f t="shared" si="3"/>
        <v>10</v>
      </c>
      <c r="L14" s="65">
        <f>VLOOKUP($A14,'Return Data'!$B$7:$R$2292,13,0)</f>
        <v>-7.9593999999999996</v>
      </c>
      <c r="M14" s="66">
        <f t="shared" si="4"/>
        <v>8</v>
      </c>
      <c r="N14" s="65">
        <f>VLOOKUP($A14,'Return Data'!$B$7:$R$2292,17,0)</f>
        <v>8.7306000000000008</v>
      </c>
      <c r="O14" s="66">
        <f t="shared" si="5"/>
        <v>10</v>
      </c>
      <c r="P14" s="65">
        <f>VLOOKUP($A14,'Return Data'!$B$7:$R$2292,14,0)</f>
        <v>13.3674</v>
      </c>
      <c r="Q14" s="66">
        <f t="shared" si="6"/>
        <v>4</v>
      </c>
      <c r="R14" s="65">
        <f>VLOOKUP($A14,'Return Data'!$B$7:$R$2292,16,0)</f>
        <v>3.4224000000000001</v>
      </c>
      <c r="S14" s="67">
        <f t="shared" si="7"/>
        <v>10</v>
      </c>
    </row>
    <row r="15" spans="1:19" x14ac:dyDescent="0.3">
      <c r="A15" s="82" t="s">
        <v>890</v>
      </c>
      <c r="B15" s="64">
        <f>VLOOKUP($A15,'Return Data'!$B$7:$R$2292,3,0)</f>
        <v>44477</v>
      </c>
      <c r="C15" s="65">
        <f>VLOOKUP($A15,'Return Data'!$B$7:$R$2292,4,0)</f>
        <v>19.2607</v>
      </c>
      <c r="D15" s="65">
        <f>VLOOKUP($A15,'Return Data'!$B$7:$R$2292,9,0)</f>
        <v>-10.2597</v>
      </c>
      <c r="E15" s="66">
        <f t="shared" si="0"/>
        <v>7</v>
      </c>
      <c r="F15" s="65">
        <f>VLOOKUP($A15,'Return Data'!$B$7:$R$2292,10,0)</f>
        <v>-10.613099999999999</v>
      </c>
      <c r="G15" s="66">
        <f t="shared" si="1"/>
        <v>5</v>
      </c>
      <c r="H15" s="65">
        <f>VLOOKUP($A15,'Return Data'!$B$7:$R$2292,11,0)</f>
        <v>1.0105999999999999</v>
      </c>
      <c r="I15" s="66">
        <f t="shared" si="2"/>
        <v>5</v>
      </c>
      <c r="J15" s="65">
        <f>VLOOKUP($A15,'Return Data'!$B$7:$R$2292,12,0)</f>
        <v>-9.4583999999999993</v>
      </c>
      <c r="K15" s="66">
        <f t="shared" si="3"/>
        <v>1</v>
      </c>
      <c r="L15" s="65">
        <f>VLOOKUP($A15,'Return Data'!$B$7:$R$2292,13,0)</f>
        <v>-7.2015000000000002</v>
      </c>
      <c r="M15" s="66">
        <f t="shared" si="4"/>
        <v>2</v>
      </c>
      <c r="N15" s="65">
        <f>VLOOKUP($A15,'Return Data'!$B$7:$R$2292,17,0)</f>
        <v>9.6163000000000007</v>
      </c>
      <c r="O15" s="66">
        <f t="shared" si="5"/>
        <v>3</v>
      </c>
      <c r="P15" s="65">
        <f>VLOOKUP($A15,'Return Data'!$B$7:$R$2292,14,0)</f>
        <v>13.847200000000001</v>
      </c>
      <c r="Q15" s="66">
        <f t="shared" si="6"/>
        <v>2</v>
      </c>
      <c r="R15" s="65">
        <f>VLOOKUP($A15,'Return Data'!$B$7:$R$2292,16,0)</f>
        <v>6.4115000000000002</v>
      </c>
      <c r="S15" s="67">
        <f t="shared" si="7"/>
        <v>1</v>
      </c>
    </row>
    <row r="16" spans="1:19" x14ac:dyDescent="0.3">
      <c r="A16" s="82" t="s">
        <v>892</v>
      </c>
      <c r="B16" s="64">
        <f>VLOOKUP($A16,'Return Data'!$B$7:$R$2292,3,0)</f>
        <v>44477</v>
      </c>
      <c r="C16" s="65">
        <f>VLOOKUP($A16,'Return Data'!$B$7:$R$2292,4,0)</f>
        <v>18.981000000000002</v>
      </c>
      <c r="D16" s="65">
        <f>VLOOKUP($A16,'Return Data'!$B$7:$R$2292,9,0)</f>
        <v>-10.5167</v>
      </c>
      <c r="E16" s="66">
        <f t="shared" si="0"/>
        <v>8</v>
      </c>
      <c r="F16" s="65">
        <f>VLOOKUP($A16,'Return Data'!$B$7:$R$2292,10,0)</f>
        <v>-11.7774</v>
      </c>
      <c r="G16" s="66">
        <f t="shared" si="1"/>
        <v>7</v>
      </c>
      <c r="H16" s="65">
        <f>VLOOKUP($A16,'Return Data'!$B$7:$R$2292,11,0)</f>
        <v>0.89829999999999999</v>
      </c>
      <c r="I16" s="66">
        <f t="shared" si="2"/>
        <v>7</v>
      </c>
      <c r="J16" s="65">
        <f>VLOOKUP($A16,'Return Data'!$B$7:$R$2292,12,0)</f>
        <v>-10.3748</v>
      </c>
      <c r="K16" s="66">
        <f t="shared" si="3"/>
        <v>8</v>
      </c>
      <c r="L16" s="65">
        <f>VLOOKUP($A16,'Return Data'!$B$7:$R$2292,13,0)</f>
        <v>-8.1960999999999995</v>
      </c>
      <c r="M16" s="66">
        <f t="shared" si="4"/>
        <v>10</v>
      </c>
      <c r="N16" s="65">
        <f>VLOOKUP($A16,'Return Data'!$B$7:$R$2292,17,0)</f>
        <v>9.4612999999999996</v>
      </c>
      <c r="O16" s="66">
        <f t="shared" si="5"/>
        <v>7</v>
      </c>
      <c r="P16" s="65">
        <f>VLOOKUP($A16,'Return Data'!$B$7:$R$2292,14,0)</f>
        <v>13.066700000000001</v>
      </c>
      <c r="Q16" s="66">
        <f t="shared" si="6"/>
        <v>7</v>
      </c>
      <c r="R16" s="65">
        <f>VLOOKUP($A16,'Return Data'!$B$7:$R$2292,16,0)</f>
        <v>6.2339000000000002</v>
      </c>
      <c r="S16" s="67">
        <f t="shared" si="7"/>
        <v>2</v>
      </c>
    </row>
    <row r="17" spans="1:19" x14ac:dyDescent="0.3">
      <c r="A17" s="82" t="s">
        <v>894</v>
      </c>
      <c r="B17" s="64">
        <f>VLOOKUP($A17,'Return Data'!$B$7:$R$2292,3,0)</f>
        <v>44477</v>
      </c>
      <c r="C17" s="65">
        <f>VLOOKUP($A17,'Return Data'!$B$7:$R$2292,4,0)</f>
        <v>18.7408</v>
      </c>
      <c r="D17" s="65">
        <f>VLOOKUP($A17,'Return Data'!$B$7:$R$2292,9,0)</f>
        <v>-7.3305999999999996</v>
      </c>
      <c r="E17" s="66">
        <f t="shared" si="0"/>
        <v>3</v>
      </c>
      <c r="F17" s="65">
        <f>VLOOKUP($A17,'Return Data'!$B$7:$R$2292,10,0)</f>
        <v>-10.6309</v>
      </c>
      <c r="G17" s="66">
        <f t="shared" si="1"/>
        <v>6</v>
      </c>
      <c r="H17" s="65">
        <f>VLOOKUP($A17,'Return Data'!$B$7:$R$2292,11,0)</f>
        <v>1.6839</v>
      </c>
      <c r="I17" s="66">
        <f t="shared" si="2"/>
        <v>3</v>
      </c>
      <c r="J17" s="65">
        <f>VLOOKUP($A17,'Return Data'!$B$7:$R$2292,12,0)</f>
        <v>-10.0145</v>
      </c>
      <c r="K17" s="66">
        <f t="shared" si="3"/>
        <v>4</v>
      </c>
      <c r="L17" s="65">
        <f>VLOOKUP($A17,'Return Data'!$B$7:$R$2292,13,0)</f>
        <v>-7.7538999999999998</v>
      </c>
      <c r="M17" s="66">
        <f t="shared" si="4"/>
        <v>5</v>
      </c>
      <c r="N17" s="65">
        <f>VLOOKUP($A17,'Return Data'!$B$7:$R$2292,17,0)</f>
        <v>9.5536999999999992</v>
      </c>
      <c r="O17" s="66">
        <f t="shared" si="5"/>
        <v>4</v>
      </c>
      <c r="P17" s="65">
        <f>VLOOKUP($A17,'Return Data'!$B$7:$R$2292,14,0)</f>
        <v>13.3208</v>
      </c>
      <c r="Q17" s="66">
        <f t="shared" si="6"/>
        <v>5</v>
      </c>
      <c r="R17" s="65">
        <f>VLOOKUP($A17,'Return Data'!$B$7:$R$2292,16,0)</f>
        <v>6.2274000000000003</v>
      </c>
      <c r="S17" s="67">
        <f t="shared" si="7"/>
        <v>3</v>
      </c>
    </row>
    <row r="18" spans="1:19" x14ac:dyDescent="0.3">
      <c r="A18" s="82" t="s">
        <v>895</v>
      </c>
      <c r="B18" s="64">
        <f>VLOOKUP($A18,'Return Data'!$B$7:$R$2292,3,0)</f>
        <v>44477</v>
      </c>
      <c r="C18" s="65">
        <f>VLOOKUP($A18,'Return Data'!$B$7:$R$2292,4,0)</f>
        <v>14.4018</v>
      </c>
      <c r="D18" s="65">
        <f>VLOOKUP($A18,'Return Data'!$B$7:$R$2292,9,0)</f>
        <v>-9.6133000000000006</v>
      </c>
      <c r="E18" s="66">
        <f t="shared" si="0"/>
        <v>4</v>
      </c>
      <c r="F18" s="65">
        <f>VLOOKUP($A18,'Return Data'!$B$7:$R$2292,10,0)</f>
        <v>-10.413399999999999</v>
      </c>
      <c r="G18" s="66">
        <f t="shared" si="1"/>
        <v>2</v>
      </c>
      <c r="H18" s="65">
        <f>VLOOKUP($A18,'Return Data'!$B$7:$R$2292,11,0)</f>
        <v>0.96579999999999999</v>
      </c>
      <c r="I18" s="66">
        <f t="shared" si="2"/>
        <v>6</v>
      </c>
      <c r="J18" s="65">
        <f>VLOOKUP($A18,'Return Data'!$B$7:$R$2292,12,0)</f>
        <v>-10.277100000000001</v>
      </c>
      <c r="K18" s="66">
        <f t="shared" si="3"/>
        <v>7</v>
      </c>
      <c r="L18" s="65">
        <f>VLOOKUP($A18,'Return Data'!$B$7:$R$2292,13,0)</f>
        <v>-7.9303999999999997</v>
      </c>
      <c r="M18" s="66">
        <f t="shared" si="4"/>
        <v>7</v>
      </c>
      <c r="N18" s="65">
        <f>VLOOKUP($A18,'Return Data'!$B$7:$R$2292,17,0)</f>
        <v>9.68</v>
      </c>
      <c r="O18" s="66">
        <f t="shared" si="5"/>
        <v>2</v>
      </c>
      <c r="P18" s="65">
        <f>VLOOKUP($A18,'Return Data'!$B$7:$R$2292,14,0)</f>
        <v>13.3126</v>
      </c>
      <c r="Q18" s="66">
        <f t="shared" si="6"/>
        <v>6</v>
      </c>
      <c r="R18" s="65">
        <f>VLOOKUP($A18,'Return Data'!$B$7:$R$2292,16,0)</f>
        <v>3.6852</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-9.9856363636363632</v>
      </c>
      <c r="E20" s="88"/>
      <c r="F20" s="89">
        <f>AVERAGE(F8:F18)</f>
        <v>-12.59710909090909</v>
      </c>
      <c r="G20" s="88"/>
      <c r="H20" s="89">
        <f>AVERAGE(H8:H18)</f>
        <v>-0.62216363636363636</v>
      </c>
      <c r="I20" s="88"/>
      <c r="J20" s="89">
        <f>AVERAGE(J8:J18)</f>
        <v>-11.090863636363636</v>
      </c>
      <c r="K20" s="88"/>
      <c r="L20" s="89">
        <f>AVERAGE(L8:L18)</f>
        <v>-8.4064000000000014</v>
      </c>
      <c r="M20" s="88"/>
      <c r="N20" s="89">
        <f>AVERAGE(N8:N18)</f>
        <v>9.3779545454545445</v>
      </c>
      <c r="O20" s="88"/>
      <c r="P20" s="89">
        <f>AVERAGE(P8:P18)</f>
        <v>13.479045454545455</v>
      </c>
      <c r="Q20" s="88"/>
      <c r="R20" s="89">
        <f>AVERAGE(R8:R18)</f>
        <v>4.410854545454546</v>
      </c>
      <c r="S20" s="90"/>
    </row>
    <row r="21" spans="1:19" x14ac:dyDescent="0.3">
      <c r="A21" s="87" t="s">
        <v>28</v>
      </c>
      <c r="B21" s="88"/>
      <c r="C21" s="88"/>
      <c r="D21" s="89">
        <f>MIN(D8:D18)</f>
        <v>-16.745699999999999</v>
      </c>
      <c r="E21" s="88"/>
      <c r="F21" s="89">
        <f>MIN(F8:F18)</f>
        <v>-25.970500000000001</v>
      </c>
      <c r="G21" s="88"/>
      <c r="H21" s="89">
        <f>MIN(H8:H18)</f>
        <v>-16.4849</v>
      </c>
      <c r="I21" s="88"/>
      <c r="J21" s="89">
        <f>MIN(J8:J18)</f>
        <v>-17.896799999999999</v>
      </c>
      <c r="K21" s="88"/>
      <c r="L21" s="89">
        <f>MIN(L8:L18)</f>
        <v>-16.3841</v>
      </c>
      <c r="M21" s="88"/>
      <c r="N21" s="89">
        <f>MIN(N8:N18)</f>
        <v>8.4099000000000004</v>
      </c>
      <c r="O21" s="88"/>
      <c r="P21" s="89">
        <f>MIN(P8:P18)</f>
        <v>12.475099999999999</v>
      </c>
      <c r="Q21" s="88"/>
      <c r="R21" s="89">
        <f>MIN(R8:R18)</f>
        <v>2.7252000000000001</v>
      </c>
      <c r="S21" s="90"/>
    </row>
    <row r="22" spans="1:19" ht="15" thickBot="1" x14ac:dyDescent="0.35">
      <c r="A22" s="91" t="s">
        <v>29</v>
      </c>
      <c r="B22" s="92"/>
      <c r="C22" s="92"/>
      <c r="D22" s="93">
        <f>MAX(D8:D18)</f>
        <v>-4.8201999999999998</v>
      </c>
      <c r="E22" s="92"/>
      <c r="F22" s="93">
        <f>MAX(F8:F18)</f>
        <v>-9.1638000000000002</v>
      </c>
      <c r="G22" s="92"/>
      <c r="H22" s="93">
        <f>MAX(H8:H18)</f>
        <v>2.8917000000000002</v>
      </c>
      <c r="I22" s="92"/>
      <c r="J22" s="93">
        <f>MAX(J8:J18)</f>
        <v>-9.4583999999999993</v>
      </c>
      <c r="K22" s="92"/>
      <c r="L22" s="93">
        <f>MAX(L8:L18)</f>
        <v>-6.0631000000000004</v>
      </c>
      <c r="M22" s="92"/>
      <c r="N22" s="93">
        <f>MAX(N8:N18)</f>
        <v>10.196099999999999</v>
      </c>
      <c r="O22" s="92"/>
      <c r="P22" s="93">
        <f>MAX(P8:P18)</f>
        <v>16.859000000000002</v>
      </c>
      <c r="Q22" s="92"/>
      <c r="R22" s="93">
        <f>MAX(R8:R18)</f>
        <v>6.4115000000000002</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Data'!$B$7:$R$2292,3,0)</f>
        <v>44477</v>
      </c>
      <c r="C8" s="65">
        <f>VLOOKUP($A8,'Return Data'!$B$7:$R$2292,4,0)</f>
        <v>16.8294</v>
      </c>
      <c r="D8" s="65">
        <f>VLOOKUP($A8,'Return Data'!$B$7:$R$2292,9,0)</f>
        <v>4.0038</v>
      </c>
      <c r="E8" s="66">
        <f t="shared" ref="E8:E27" si="0">RANK(D8,D$8:D$27,0)</f>
        <v>12</v>
      </c>
      <c r="F8" s="65">
        <f>VLOOKUP($A8,'Return Data'!$B$7:$R$2292,10,0)</f>
        <v>6.8051000000000004</v>
      </c>
      <c r="G8" s="66">
        <f t="shared" ref="G8:G27" si="1">RANK(F8,F$8:F$27,0)</f>
        <v>14</v>
      </c>
      <c r="H8" s="65">
        <f>VLOOKUP($A8,'Return Data'!$B$7:$R$2292,11,0)</f>
        <v>7.2502000000000004</v>
      </c>
      <c r="I8" s="66">
        <f t="shared" ref="I8:I27" si="2">RANK(H8,H$8:H$27,0)</f>
        <v>16</v>
      </c>
      <c r="J8" s="65">
        <f>VLOOKUP($A8,'Return Data'!$B$7:$R$2292,12,0)</f>
        <v>7.3901000000000003</v>
      </c>
      <c r="K8" s="66">
        <f t="shared" ref="K8:K27" si="3">RANK(J8,J$8:J$27,0)</f>
        <v>10</v>
      </c>
      <c r="L8" s="65">
        <f>VLOOKUP($A8,'Return Data'!$B$7:$R$2292,13,0)</f>
        <v>8.9612999999999996</v>
      </c>
      <c r="M8" s="66">
        <f t="shared" ref="M8:M27" si="4">RANK(L8,L$8:L$27,0)</f>
        <v>9</v>
      </c>
      <c r="N8" s="65">
        <f>VLOOKUP($A8,'Return Data'!$B$7:$R$2292,17,0)</f>
        <v>7.1973000000000003</v>
      </c>
      <c r="O8" s="66">
        <f>RANK(N8,N$8:N$27,0)</f>
        <v>8</v>
      </c>
      <c r="P8" s="65">
        <f>VLOOKUP($A8,'Return Data'!$B$7:$R$2292,14,0)</f>
        <v>7.3240999999999996</v>
      </c>
      <c r="Q8" s="66">
        <f>RANK(P8,P$8:P$27,0)</f>
        <v>8</v>
      </c>
      <c r="R8" s="65">
        <f>VLOOKUP($A8,'Return Data'!$B$7:$R$2292,16,0)</f>
        <v>8.3496000000000006</v>
      </c>
      <c r="S8" s="67">
        <f t="shared" ref="S8:S27" si="5">RANK(R8,R$8:R$27,0)</f>
        <v>8</v>
      </c>
    </row>
    <row r="9" spans="1:19" x14ac:dyDescent="0.3">
      <c r="A9" s="82" t="s">
        <v>654</v>
      </c>
      <c r="B9" s="64">
        <f>VLOOKUP($A9,'Return Data'!$B$7:$R$2292,3,0)</f>
        <v>44477</v>
      </c>
      <c r="C9" s="65">
        <f>VLOOKUP($A9,'Return Data'!$B$7:$R$2292,4,0)</f>
        <v>0.41570000000000001</v>
      </c>
      <c r="D9" s="65">
        <f>VLOOKUP($A9,'Return Data'!$B$7:$R$2292,9,0)</f>
        <v>0</v>
      </c>
      <c r="E9" s="66">
        <f t="shared" si="0"/>
        <v>20</v>
      </c>
      <c r="F9" s="65">
        <f>VLOOKUP($A9,'Return Data'!$B$7:$R$2292,10,0)</f>
        <v>0</v>
      </c>
      <c r="G9" s="66">
        <f t="shared" si="1"/>
        <v>20</v>
      </c>
      <c r="H9" s="65">
        <f>VLOOKUP($A9,'Return Data'!$B$7:$R$2292,11,0)</f>
        <v>0</v>
      </c>
      <c r="I9" s="66">
        <f t="shared" si="2"/>
        <v>20</v>
      </c>
      <c r="J9" s="65">
        <f>VLOOKUP($A9,'Return Data'!$B$7:$R$2292,12,0)</f>
        <v>0</v>
      </c>
      <c r="K9" s="66">
        <f t="shared" si="3"/>
        <v>18</v>
      </c>
      <c r="L9" s="65">
        <f>VLOOKUP($A9,'Return Data'!$B$7:$R$2292,13,0)</f>
        <v>0</v>
      </c>
      <c r="M9" s="66">
        <f t="shared" si="4"/>
        <v>18</v>
      </c>
      <c r="N9" s="65"/>
      <c r="O9" s="66"/>
      <c r="P9" s="65"/>
      <c r="Q9" s="66"/>
      <c r="R9" s="65">
        <f>VLOOKUP($A9,'Return Data'!$B$7:$R$2292,16,0)</f>
        <v>-13.6013</v>
      </c>
      <c r="S9" s="67">
        <f t="shared" si="5"/>
        <v>19</v>
      </c>
    </row>
    <row r="10" spans="1:19" x14ac:dyDescent="0.3">
      <c r="A10" s="82" t="s">
        <v>656</v>
      </c>
      <c r="B10" s="64">
        <f>VLOOKUP($A10,'Return Data'!$B$7:$R$2292,3,0)</f>
        <v>44477</v>
      </c>
      <c r="C10" s="65">
        <f>VLOOKUP($A10,'Return Data'!$B$7:$R$2292,4,0)</f>
        <v>18.319400000000002</v>
      </c>
      <c r="D10" s="65">
        <f>VLOOKUP($A10,'Return Data'!$B$7:$R$2292,9,0)</f>
        <v>4.4661</v>
      </c>
      <c r="E10" s="66">
        <f t="shared" si="0"/>
        <v>10</v>
      </c>
      <c r="F10" s="65">
        <f>VLOOKUP($A10,'Return Data'!$B$7:$R$2292,10,0)</f>
        <v>7.6870000000000003</v>
      </c>
      <c r="G10" s="66">
        <f t="shared" si="1"/>
        <v>12</v>
      </c>
      <c r="H10" s="65">
        <f>VLOOKUP($A10,'Return Data'!$B$7:$R$2292,11,0)</f>
        <v>7.6830999999999996</v>
      </c>
      <c r="I10" s="66">
        <f t="shared" si="2"/>
        <v>14</v>
      </c>
      <c r="J10" s="65">
        <f>VLOOKUP($A10,'Return Data'!$B$7:$R$2292,12,0)</f>
        <v>7.5084999999999997</v>
      </c>
      <c r="K10" s="66">
        <f t="shared" si="3"/>
        <v>9</v>
      </c>
      <c r="L10" s="65">
        <f>VLOOKUP($A10,'Return Data'!$B$7:$R$2292,13,0)</f>
        <v>8.3892000000000007</v>
      </c>
      <c r="M10" s="66">
        <f t="shared" si="4"/>
        <v>10</v>
      </c>
      <c r="N10" s="65">
        <f>VLOOKUP($A10,'Return Data'!$B$7:$R$2292,17,0)</f>
        <v>8.8696999999999999</v>
      </c>
      <c r="O10" s="66">
        <f t="shared" ref="O10:O22" si="6">RANK(N10,N$8:N$27,0)</f>
        <v>4</v>
      </c>
      <c r="P10" s="65">
        <f>VLOOKUP($A10,'Return Data'!$B$7:$R$2292,14,0)</f>
        <v>7.8204000000000002</v>
      </c>
      <c r="Q10" s="66">
        <f t="shared" ref="Q10:Q22" si="7">RANK(P10,P$8:P$27,0)</f>
        <v>7</v>
      </c>
      <c r="R10" s="65">
        <f>VLOOKUP($A10,'Return Data'!$B$7:$R$2292,16,0)</f>
        <v>8.7231000000000005</v>
      </c>
      <c r="S10" s="67">
        <f t="shared" si="5"/>
        <v>7</v>
      </c>
    </row>
    <row r="11" spans="1:19" x14ac:dyDescent="0.3">
      <c r="A11" s="82" t="s">
        <v>660</v>
      </c>
      <c r="B11" s="64">
        <f>VLOOKUP($A11,'Return Data'!$B$7:$R$2292,3,0)</f>
        <v>44477</v>
      </c>
      <c r="C11" s="65">
        <f>VLOOKUP($A11,'Return Data'!$B$7:$R$2292,4,0)</f>
        <v>18.506799999999998</v>
      </c>
      <c r="D11" s="65">
        <f>VLOOKUP($A11,'Return Data'!$B$7:$R$2292,9,0)</f>
        <v>97.718800000000002</v>
      </c>
      <c r="E11" s="66">
        <f t="shared" si="0"/>
        <v>3</v>
      </c>
      <c r="F11" s="65">
        <f>VLOOKUP($A11,'Return Data'!$B$7:$R$2292,10,0)</f>
        <v>40.564500000000002</v>
      </c>
      <c r="G11" s="66">
        <f t="shared" si="1"/>
        <v>3</v>
      </c>
      <c r="H11" s="65">
        <f>VLOOKUP($A11,'Return Data'!$B$7:$R$2292,11,0)</f>
        <v>23.215199999999999</v>
      </c>
      <c r="I11" s="66">
        <f t="shared" si="2"/>
        <v>3</v>
      </c>
      <c r="J11" s="65">
        <f>VLOOKUP($A11,'Return Data'!$B$7:$R$2292,12,0)</f>
        <v>24.476700000000001</v>
      </c>
      <c r="K11" s="66">
        <f t="shared" si="3"/>
        <v>2</v>
      </c>
      <c r="L11" s="65">
        <f>VLOOKUP($A11,'Return Data'!$B$7:$R$2292,13,0)</f>
        <v>21.851500000000001</v>
      </c>
      <c r="M11" s="66">
        <f t="shared" si="4"/>
        <v>2</v>
      </c>
      <c r="N11" s="65">
        <f>VLOOKUP($A11,'Return Data'!$B$7:$R$2292,17,0)</f>
        <v>11.182</v>
      </c>
      <c r="O11" s="66">
        <f t="shared" si="6"/>
        <v>1</v>
      </c>
      <c r="P11" s="65">
        <f>VLOOKUP($A11,'Return Data'!$B$7:$R$2292,14,0)</f>
        <v>8.8721999999999994</v>
      </c>
      <c r="Q11" s="66">
        <f t="shared" si="7"/>
        <v>3</v>
      </c>
      <c r="R11" s="65">
        <f>VLOOKUP($A11,'Return Data'!$B$7:$R$2292,16,0)</f>
        <v>9.6041000000000007</v>
      </c>
      <c r="S11" s="67">
        <f t="shared" si="5"/>
        <v>2</v>
      </c>
    </row>
    <row r="12" spans="1:19" x14ac:dyDescent="0.3">
      <c r="A12" s="82" t="s">
        <v>662</v>
      </c>
      <c r="B12" s="64">
        <f>VLOOKUP($A12,'Return Data'!$B$7:$R$2292,3,0)</f>
        <v>44477</v>
      </c>
      <c r="C12" s="65">
        <f>VLOOKUP($A12,'Return Data'!$B$7:$R$2292,4,0)</f>
        <v>4.3777999999999997</v>
      </c>
      <c r="D12" s="65">
        <f>VLOOKUP($A12,'Return Data'!$B$7:$R$2292,9,0)</f>
        <v>3.5398000000000001</v>
      </c>
      <c r="E12" s="66">
        <f t="shared" si="0"/>
        <v>14</v>
      </c>
      <c r="F12" s="65">
        <f>VLOOKUP($A12,'Return Data'!$B$7:$R$2292,10,0)</f>
        <v>5.569</v>
      </c>
      <c r="G12" s="66">
        <f t="shared" si="1"/>
        <v>17</v>
      </c>
      <c r="H12" s="65">
        <f>VLOOKUP($A12,'Return Data'!$B$7:$R$2292,11,0)</f>
        <v>9.6382999999999992</v>
      </c>
      <c r="I12" s="66">
        <f t="shared" si="2"/>
        <v>9</v>
      </c>
      <c r="J12" s="65">
        <f>VLOOKUP($A12,'Return Data'!$B$7:$R$2292,12,0)</f>
        <v>12.157500000000001</v>
      </c>
      <c r="K12" s="66">
        <f t="shared" si="3"/>
        <v>6</v>
      </c>
      <c r="L12" s="65">
        <f>VLOOKUP($A12,'Return Data'!$B$7:$R$2292,13,0)</f>
        <v>10.693099999999999</v>
      </c>
      <c r="M12" s="66">
        <f t="shared" si="4"/>
        <v>7</v>
      </c>
      <c r="N12" s="65">
        <f>VLOOKUP($A12,'Return Data'!$B$7:$R$2292,17,0)</f>
        <v>-21.0138</v>
      </c>
      <c r="O12" s="66">
        <f t="shared" si="6"/>
        <v>17</v>
      </c>
      <c r="P12" s="65">
        <f>VLOOKUP($A12,'Return Data'!$B$7:$R$2292,14,0)</f>
        <v>-30.190799999999999</v>
      </c>
      <c r="Q12" s="66">
        <f t="shared" si="7"/>
        <v>17</v>
      </c>
      <c r="R12" s="65">
        <f>VLOOKUP($A12,'Return Data'!$B$7:$R$2292,16,0)</f>
        <v>-11.736800000000001</v>
      </c>
      <c r="S12" s="67">
        <f t="shared" si="5"/>
        <v>18</v>
      </c>
    </row>
    <row r="13" spans="1:19" x14ac:dyDescent="0.3">
      <c r="A13" s="82" t="s">
        <v>664</v>
      </c>
      <c r="B13" s="64">
        <f>VLOOKUP($A13,'Return Data'!$B$7:$R$2292,3,0)</f>
        <v>44477</v>
      </c>
      <c r="C13" s="65">
        <f>VLOOKUP($A13,'Return Data'!$B$7:$R$2292,4,0)</f>
        <v>32.530099999999997</v>
      </c>
      <c r="D13" s="65">
        <f>VLOOKUP($A13,'Return Data'!$B$7:$R$2292,9,0)</f>
        <v>0.95069999999999999</v>
      </c>
      <c r="E13" s="66">
        <f t="shared" si="0"/>
        <v>19</v>
      </c>
      <c r="F13" s="65">
        <f>VLOOKUP($A13,'Return Data'!$B$7:$R$2292,10,0)</f>
        <v>2.2654999999999998</v>
      </c>
      <c r="G13" s="66">
        <f t="shared" si="1"/>
        <v>19</v>
      </c>
      <c r="H13" s="65">
        <f>VLOOKUP($A13,'Return Data'!$B$7:$R$2292,11,0)</f>
        <v>3.6112000000000002</v>
      </c>
      <c r="I13" s="66">
        <f t="shared" si="2"/>
        <v>19</v>
      </c>
      <c r="J13" s="65">
        <f>VLOOKUP($A13,'Return Data'!$B$7:$R$2292,12,0)</f>
        <v>3.9426999999999999</v>
      </c>
      <c r="K13" s="66">
        <f t="shared" si="3"/>
        <v>16</v>
      </c>
      <c r="L13" s="65">
        <f>VLOOKUP($A13,'Return Data'!$B$7:$R$2292,13,0)</f>
        <v>4.3253000000000004</v>
      </c>
      <c r="M13" s="66">
        <f t="shared" si="4"/>
        <v>17</v>
      </c>
      <c r="N13" s="65">
        <f>VLOOKUP($A13,'Return Data'!$B$7:$R$2292,17,0)</f>
        <v>5.3441999999999998</v>
      </c>
      <c r="O13" s="66">
        <f t="shared" si="6"/>
        <v>12</v>
      </c>
      <c r="P13" s="65">
        <f>VLOOKUP($A13,'Return Data'!$B$7:$R$2292,14,0)</f>
        <v>3.8027000000000002</v>
      </c>
      <c r="Q13" s="66">
        <f t="shared" si="7"/>
        <v>13</v>
      </c>
      <c r="R13" s="65">
        <f>VLOOKUP($A13,'Return Data'!$B$7:$R$2292,16,0)</f>
        <v>6.8434999999999997</v>
      </c>
      <c r="S13" s="67">
        <f t="shared" si="5"/>
        <v>13</v>
      </c>
    </row>
    <row r="14" spans="1:19" x14ac:dyDescent="0.3">
      <c r="A14" s="82" t="s">
        <v>667</v>
      </c>
      <c r="B14" s="64">
        <f>VLOOKUP($A14,'Return Data'!$B$7:$R$2292,3,0)</f>
        <v>44477</v>
      </c>
      <c r="C14" s="65">
        <f>VLOOKUP($A14,'Return Data'!$B$7:$R$2292,4,0)</f>
        <v>23.788</v>
      </c>
      <c r="D14" s="65">
        <f>VLOOKUP($A14,'Return Data'!$B$7:$R$2292,9,0)</f>
        <v>41.596499999999999</v>
      </c>
      <c r="E14" s="66">
        <f t="shared" si="0"/>
        <v>4</v>
      </c>
      <c r="F14" s="65">
        <f>VLOOKUP($A14,'Return Data'!$B$7:$R$2292,10,0)</f>
        <v>28.32</v>
      </c>
      <c r="G14" s="66">
        <f t="shared" si="1"/>
        <v>4</v>
      </c>
      <c r="H14" s="65">
        <f>VLOOKUP($A14,'Return Data'!$B$7:$R$2292,11,0)</f>
        <v>14.2691</v>
      </c>
      <c r="I14" s="66">
        <f t="shared" si="2"/>
        <v>5</v>
      </c>
      <c r="J14" s="65">
        <f>VLOOKUP($A14,'Return Data'!$B$7:$R$2292,12,0)</f>
        <v>15.549200000000001</v>
      </c>
      <c r="K14" s="66">
        <f t="shared" si="3"/>
        <v>5</v>
      </c>
      <c r="L14" s="65">
        <f>VLOOKUP($A14,'Return Data'!$B$7:$R$2292,13,0)</f>
        <v>19.043600000000001</v>
      </c>
      <c r="M14" s="66">
        <f t="shared" si="4"/>
        <v>3</v>
      </c>
      <c r="N14" s="65">
        <f>VLOOKUP($A14,'Return Data'!$B$7:$R$2292,17,0)</f>
        <v>6.7747999999999999</v>
      </c>
      <c r="O14" s="66">
        <f t="shared" si="6"/>
        <v>10</v>
      </c>
      <c r="P14" s="65">
        <f>VLOOKUP($A14,'Return Data'!$B$7:$R$2292,14,0)</f>
        <v>6.9702999999999999</v>
      </c>
      <c r="Q14" s="66">
        <f t="shared" si="7"/>
        <v>9</v>
      </c>
      <c r="R14" s="65">
        <f>VLOOKUP($A14,'Return Data'!$B$7:$R$2292,16,0)</f>
        <v>8.8318999999999992</v>
      </c>
      <c r="S14" s="67">
        <f t="shared" si="5"/>
        <v>6</v>
      </c>
    </row>
    <row r="15" spans="1:19" x14ac:dyDescent="0.3">
      <c r="A15" s="82" t="s">
        <v>675</v>
      </c>
      <c r="B15" s="64">
        <f>VLOOKUP($A15,'Return Data'!$B$7:$R$2292,3,0)</f>
        <v>44477</v>
      </c>
      <c r="C15" s="65">
        <f>VLOOKUP($A15,'Return Data'!$B$7:$R$2292,4,0)</f>
        <v>20.128599999999999</v>
      </c>
      <c r="D15" s="65">
        <f>VLOOKUP($A15,'Return Data'!$B$7:$R$2292,9,0)</f>
        <v>3.5706000000000002</v>
      </c>
      <c r="E15" s="66">
        <f t="shared" si="0"/>
        <v>13</v>
      </c>
      <c r="F15" s="65">
        <f>VLOOKUP($A15,'Return Data'!$B$7:$R$2292,10,0)</f>
        <v>7.8982999999999999</v>
      </c>
      <c r="G15" s="66">
        <f t="shared" si="1"/>
        <v>10</v>
      </c>
      <c r="H15" s="65">
        <f>VLOOKUP($A15,'Return Data'!$B$7:$R$2292,11,0)</f>
        <v>9.1760000000000002</v>
      </c>
      <c r="I15" s="66">
        <f t="shared" si="2"/>
        <v>10</v>
      </c>
      <c r="J15" s="65">
        <f>VLOOKUP($A15,'Return Data'!$B$7:$R$2292,12,0)</f>
        <v>7.8211000000000004</v>
      </c>
      <c r="K15" s="66">
        <f t="shared" si="3"/>
        <v>8</v>
      </c>
      <c r="L15" s="65">
        <f>VLOOKUP($A15,'Return Data'!$B$7:$R$2292,13,0)</f>
        <v>10.2774</v>
      </c>
      <c r="M15" s="66">
        <f t="shared" si="4"/>
        <v>8</v>
      </c>
      <c r="N15" s="65">
        <f>VLOOKUP($A15,'Return Data'!$B$7:$R$2292,17,0)</f>
        <v>10.0588</v>
      </c>
      <c r="O15" s="66">
        <f t="shared" si="6"/>
        <v>2</v>
      </c>
      <c r="P15" s="65">
        <f>VLOOKUP($A15,'Return Data'!$B$7:$R$2292,14,0)</f>
        <v>9.8315999999999999</v>
      </c>
      <c r="Q15" s="66">
        <f t="shared" si="7"/>
        <v>1</v>
      </c>
      <c r="R15" s="65">
        <f>VLOOKUP($A15,'Return Data'!$B$7:$R$2292,16,0)</f>
        <v>9.7149000000000001</v>
      </c>
      <c r="S15" s="67">
        <f t="shared" si="5"/>
        <v>1</v>
      </c>
    </row>
    <row r="16" spans="1:19" x14ac:dyDescent="0.3">
      <c r="A16" s="82" t="s">
        <v>677</v>
      </c>
      <c r="B16" s="64">
        <f>VLOOKUP($A16,'Return Data'!$B$7:$R$2292,3,0)</f>
        <v>44477</v>
      </c>
      <c r="C16" s="65">
        <f>VLOOKUP($A16,'Return Data'!$B$7:$R$2292,4,0)</f>
        <v>26.372599999999998</v>
      </c>
      <c r="D16" s="65">
        <f>VLOOKUP($A16,'Return Data'!$B$7:$R$2292,9,0)</f>
        <v>1.9176</v>
      </c>
      <c r="E16" s="66">
        <f t="shared" si="0"/>
        <v>17</v>
      </c>
      <c r="F16" s="65">
        <f>VLOOKUP($A16,'Return Data'!$B$7:$R$2292,10,0)</f>
        <v>6.2125000000000004</v>
      </c>
      <c r="G16" s="66">
        <f t="shared" si="1"/>
        <v>16</v>
      </c>
      <c r="H16" s="65">
        <f>VLOOKUP($A16,'Return Data'!$B$7:$R$2292,11,0)</f>
        <v>8.1179000000000006</v>
      </c>
      <c r="I16" s="66">
        <f t="shared" si="2"/>
        <v>12</v>
      </c>
      <c r="J16" s="65">
        <f>VLOOKUP($A16,'Return Data'!$B$7:$R$2292,12,0)</f>
        <v>7.0002000000000004</v>
      </c>
      <c r="K16" s="66">
        <f t="shared" si="3"/>
        <v>11</v>
      </c>
      <c r="L16" s="65">
        <f>VLOOKUP($A16,'Return Data'!$B$7:$R$2292,13,0)</f>
        <v>8.2535000000000007</v>
      </c>
      <c r="M16" s="66">
        <f t="shared" si="4"/>
        <v>11</v>
      </c>
      <c r="N16" s="65">
        <f>VLOOKUP($A16,'Return Data'!$B$7:$R$2292,17,0)</f>
        <v>9.4406999999999996</v>
      </c>
      <c r="O16" s="66">
        <f t="shared" si="6"/>
        <v>3</v>
      </c>
      <c r="P16" s="65">
        <f>VLOOKUP($A16,'Return Data'!$B$7:$R$2292,14,0)</f>
        <v>9.5442999999999998</v>
      </c>
      <c r="Q16" s="66">
        <f t="shared" si="7"/>
        <v>2</v>
      </c>
      <c r="R16" s="65">
        <f>VLOOKUP($A16,'Return Data'!$B$7:$R$2292,16,0)</f>
        <v>9.4003999999999994</v>
      </c>
      <c r="S16" s="67">
        <f t="shared" si="5"/>
        <v>3</v>
      </c>
    </row>
    <row r="17" spans="1:19" x14ac:dyDescent="0.3">
      <c r="A17" s="82" t="s">
        <v>679</v>
      </c>
      <c r="B17" s="64">
        <f>VLOOKUP($A17,'Return Data'!$B$7:$R$2292,3,0)</f>
        <v>44477</v>
      </c>
      <c r="C17" s="65">
        <f>VLOOKUP($A17,'Return Data'!$B$7:$R$2292,4,0)</f>
        <v>15.9382</v>
      </c>
      <c r="D17" s="65">
        <f>VLOOKUP($A17,'Return Data'!$B$7:$R$2292,9,0)</f>
        <v>118.6138</v>
      </c>
      <c r="E17" s="66">
        <f t="shared" si="0"/>
        <v>2</v>
      </c>
      <c r="F17" s="65">
        <f>VLOOKUP($A17,'Return Data'!$B$7:$R$2292,10,0)</f>
        <v>46.5289</v>
      </c>
      <c r="G17" s="66">
        <f t="shared" si="1"/>
        <v>2</v>
      </c>
      <c r="H17" s="65">
        <f>VLOOKUP($A17,'Return Data'!$B$7:$R$2292,11,0)</f>
        <v>27.698899999999998</v>
      </c>
      <c r="I17" s="66">
        <f t="shared" si="2"/>
        <v>2</v>
      </c>
      <c r="J17" s="65">
        <f>VLOOKUP($A17,'Return Data'!$B$7:$R$2292,12,0)</f>
        <v>18.3935</v>
      </c>
      <c r="K17" s="66">
        <f t="shared" si="3"/>
        <v>3</v>
      </c>
      <c r="L17" s="65">
        <f>VLOOKUP($A17,'Return Data'!$B$7:$R$2292,13,0)</f>
        <v>18.562200000000001</v>
      </c>
      <c r="M17" s="66">
        <f t="shared" si="4"/>
        <v>4</v>
      </c>
      <c r="N17" s="65">
        <f>VLOOKUP($A17,'Return Data'!$B$7:$R$2292,17,0)</f>
        <v>4.2496999999999998</v>
      </c>
      <c r="O17" s="66">
        <f t="shared" si="6"/>
        <v>14</v>
      </c>
      <c r="P17" s="65">
        <f>VLOOKUP($A17,'Return Data'!$B$7:$R$2292,14,0)</f>
        <v>2.9841000000000002</v>
      </c>
      <c r="Q17" s="66">
        <f t="shared" si="7"/>
        <v>15</v>
      </c>
      <c r="R17" s="65">
        <f>VLOOKUP($A17,'Return Data'!$B$7:$R$2292,16,0)</f>
        <v>6.3205999999999998</v>
      </c>
      <c r="S17" s="67">
        <f t="shared" si="5"/>
        <v>15</v>
      </c>
    </row>
    <row r="18" spans="1:19" x14ac:dyDescent="0.3">
      <c r="A18" s="82" t="s">
        <v>680</v>
      </c>
      <c r="B18" s="64">
        <f>VLOOKUP($A18,'Return Data'!$B$7:$R$2292,3,0)</f>
        <v>44477</v>
      </c>
      <c r="C18" s="65">
        <f>VLOOKUP($A18,'Return Data'!$B$7:$R$2292,4,0)</f>
        <v>14.039</v>
      </c>
      <c r="D18" s="65">
        <f>VLOOKUP($A18,'Return Data'!$B$7:$R$2292,9,0)</f>
        <v>2.3792</v>
      </c>
      <c r="E18" s="66">
        <f t="shared" si="0"/>
        <v>16</v>
      </c>
      <c r="F18" s="65">
        <f>VLOOKUP($A18,'Return Data'!$B$7:$R$2292,10,0)</f>
        <v>6.6342999999999996</v>
      </c>
      <c r="G18" s="66">
        <f t="shared" si="1"/>
        <v>15</v>
      </c>
      <c r="H18" s="65">
        <f>VLOOKUP($A18,'Return Data'!$B$7:$R$2292,11,0)</f>
        <v>6.3564999999999996</v>
      </c>
      <c r="I18" s="66">
        <f t="shared" si="2"/>
        <v>17</v>
      </c>
      <c r="J18" s="65">
        <f>VLOOKUP($A18,'Return Data'!$B$7:$R$2292,12,0)</f>
        <v>4.8986999999999998</v>
      </c>
      <c r="K18" s="66">
        <f t="shared" si="3"/>
        <v>15</v>
      </c>
      <c r="L18" s="65">
        <f>VLOOKUP($A18,'Return Data'!$B$7:$R$2292,13,0)</f>
        <v>6.5545999999999998</v>
      </c>
      <c r="M18" s="66">
        <f t="shared" si="4"/>
        <v>15</v>
      </c>
      <c r="N18" s="65">
        <f>VLOOKUP($A18,'Return Data'!$B$7:$R$2292,17,0)</f>
        <v>7.4165999999999999</v>
      </c>
      <c r="O18" s="66">
        <f t="shared" si="6"/>
        <v>7</v>
      </c>
      <c r="P18" s="65">
        <f>VLOOKUP($A18,'Return Data'!$B$7:$R$2292,14,0)</f>
        <v>8.2916000000000007</v>
      </c>
      <c r="Q18" s="66">
        <f t="shared" si="7"/>
        <v>5</v>
      </c>
      <c r="R18" s="65">
        <f>VLOOKUP($A18,'Return Data'!$B$7:$R$2292,16,0)</f>
        <v>7.6490999999999998</v>
      </c>
      <c r="S18" s="67">
        <f t="shared" si="5"/>
        <v>9</v>
      </c>
    </row>
    <row r="19" spans="1:19" x14ac:dyDescent="0.3">
      <c r="A19" s="82" t="s">
        <v>683</v>
      </c>
      <c r="B19" s="64">
        <f>VLOOKUP($A19,'Return Data'!$B$7:$R$2292,3,0)</f>
        <v>44477</v>
      </c>
      <c r="C19" s="65">
        <f>VLOOKUP($A19,'Return Data'!$B$7:$R$2292,4,0)</f>
        <v>1571.6205</v>
      </c>
      <c r="D19" s="65">
        <f>VLOOKUP($A19,'Return Data'!$B$7:$R$2292,9,0)</f>
        <v>1.5730999999999999</v>
      </c>
      <c r="E19" s="66">
        <f t="shared" si="0"/>
        <v>18</v>
      </c>
      <c r="F19" s="65">
        <f>VLOOKUP($A19,'Return Data'!$B$7:$R$2292,10,0)</f>
        <v>5.0820999999999996</v>
      </c>
      <c r="G19" s="66">
        <f t="shared" si="1"/>
        <v>18</v>
      </c>
      <c r="H19" s="65">
        <f>VLOOKUP($A19,'Return Data'!$B$7:$R$2292,11,0)</f>
        <v>5.1931000000000003</v>
      </c>
      <c r="I19" s="66">
        <f t="shared" si="2"/>
        <v>18</v>
      </c>
      <c r="J19" s="65">
        <f>VLOOKUP($A19,'Return Data'!$B$7:$R$2292,12,0)</f>
        <v>3.851</v>
      </c>
      <c r="K19" s="66">
        <f t="shared" si="3"/>
        <v>17</v>
      </c>
      <c r="L19" s="65">
        <f>VLOOKUP($A19,'Return Data'!$B$7:$R$2292,13,0)</f>
        <v>4.7385000000000002</v>
      </c>
      <c r="M19" s="66">
        <f t="shared" si="4"/>
        <v>16</v>
      </c>
      <c r="N19" s="65">
        <f>VLOOKUP($A19,'Return Data'!$B$7:$R$2292,17,0)</f>
        <v>7.016</v>
      </c>
      <c r="O19" s="66">
        <f t="shared" si="6"/>
        <v>9</v>
      </c>
      <c r="P19" s="65">
        <f>VLOOKUP($A19,'Return Data'!$B$7:$R$2292,14,0)</f>
        <v>3.7898999999999998</v>
      </c>
      <c r="Q19" s="66">
        <f t="shared" si="7"/>
        <v>14</v>
      </c>
      <c r="R19" s="65">
        <f>VLOOKUP($A19,'Return Data'!$B$7:$R$2292,16,0)</f>
        <v>6.5761000000000003</v>
      </c>
      <c r="S19" s="67">
        <f t="shared" si="5"/>
        <v>14</v>
      </c>
    </row>
    <row r="20" spans="1:19" x14ac:dyDescent="0.3">
      <c r="A20" s="82" t="s">
        <v>685</v>
      </c>
      <c r="B20" s="64">
        <f>VLOOKUP($A20,'Return Data'!$B$7:$R$2292,3,0)</f>
        <v>44477</v>
      </c>
      <c r="C20" s="65">
        <f>VLOOKUP($A20,'Return Data'!$B$7:$R$2292,4,0)</f>
        <v>26.2727</v>
      </c>
      <c r="D20" s="65">
        <f>VLOOKUP($A20,'Return Data'!$B$7:$R$2292,9,0)</f>
        <v>4.3407</v>
      </c>
      <c r="E20" s="66">
        <f t="shared" si="0"/>
        <v>11</v>
      </c>
      <c r="F20" s="65">
        <f>VLOOKUP($A20,'Return Data'!$B$7:$R$2292,10,0)</f>
        <v>7.8963000000000001</v>
      </c>
      <c r="G20" s="66">
        <f t="shared" si="1"/>
        <v>11</v>
      </c>
      <c r="H20" s="65">
        <f>VLOOKUP($A20,'Return Data'!$B$7:$R$2292,11,0)</f>
        <v>8.1089000000000002</v>
      </c>
      <c r="I20" s="66">
        <f t="shared" si="2"/>
        <v>13</v>
      </c>
      <c r="J20" s="65">
        <f>VLOOKUP($A20,'Return Data'!$B$7:$R$2292,12,0)</f>
        <v>6.7793999999999999</v>
      </c>
      <c r="K20" s="66">
        <f t="shared" si="3"/>
        <v>13</v>
      </c>
      <c r="L20" s="65">
        <f>VLOOKUP($A20,'Return Data'!$B$7:$R$2292,13,0)</f>
        <v>7.4236000000000004</v>
      </c>
      <c r="M20" s="66">
        <f t="shared" si="4"/>
        <v>13</v>
      </c>
      <c r="N20" s="65">
        <f>VLOOKUP($A20,'Return Data'!$B$7:$R$2292,17,0)</f>
        <v>7.7896999999999998</v>
      </c>
      <c r="O20" s="66">
        <f t="shared" si="6"/>
        <v>6</v>
      </c>
      <c r="P20" s="65">
        <f>VLOOKUP($A20,'Return Data'!$B$7:$R$2292,14,0)</f>
        <v>8.4506999999999994</v>
      </c>
      <c r="Q20" s="66">
        <f t="shared" si="7"/>
        <v>4</v>
      </c>
      <c r="R20" s="65">
        <f>VLOOKUP($A20,'Return Data'!$B$7:$R$2292,16,0)</f>
        <v>9.0683000000000007</v>
      </c>
      <c r="S20" s="67">
        <f t="shared" si="5"/>
        <v>5</v>
      </c>
    </row>
    <row r="21" spans="1:19" x14ac:dyDescent="0.3">
      <c r="A21" s="82" t="s">
        <v>687</v>
      </c>
      <c r="B21" s="64">
        <f>VLOOKUP($A21,'Return Data'!$B$7:$R$2292,3,0)</f>
        <v>44477</v>
      </c>
      <c r="C21" s="65">
        <f>VLOOKUP($A21,'Return Data'!$B$7:$R$2292,4,0)</f>
        <v>24.445399999999999</v>
      </c>
      <c r="D21" s="65">
        <f>VLOOKUP($A21,'Return Data'!$B$7:$R$2292,9,0)</f>
        <v>20.0595</v>
      </c>
      <c r="E21" s="66">
        <f t="shared" si="0"/>
        <v>6</v>
      </c>
      <c r="F21" s="65">
        <f>VLOOKUP($A21,'Return Data'!$B$7:$R$2292,10,0)</f>
        <v>12.093299999999999</v>
      </c>
      <c r="G21" s="66">
        <f t="shared" si="1"/>
        <v>6</v>
      </c>
      <c r="H21" s="65">
        <f>VLOOKUP($A21,'Return Data'!$B$7:$R$2292,11,0)</f>
        <v>8.7620000000000005</v>
      </c>
      <c r="I21" s="66">
        <f t="shared" si="2"/>
        <v>11</v>
      </c>
      <c r="J21" s="65">
        <f>VLOOKUP($A21,'Return Data'!$B$7:$R$2292,12,0)</f>
        <v>6.798</v>
      </c>
      <c r="K21" s="66">
        <f t="shared" si="3"/>
        <v>12</v>
      </c>
      <c r="L21" s="65">
        <f>VLOOKUP($A21,'Return Data'!$B$7:$R$2292,13,0)</f>
        <v>7.3914</v>
      </c>
      <c r="M21" s="66">
        <f t="shared" si="4"/>
        <v>14</v>
      </c>
      <c r="N21" s="65">
        <f>VLOOKUP($A21,'Return Data'!$B$7:$R$2292,17,0)</f>
        <v>6.5176999999999996</v>
      </c>
      <c r="O21" s="66">
        <f t="shared" si="6"/>
        <v>11</v>
      </c>
      <c r="P21" s="65">
        <f>VLOOKUP($A21,'Return Data'!$B$7:$R$2292,14,0)</f>
        <v>5.5098000000000003</v>
      </c>
      <c r="Q21" s="66">
        <f t="shared" si="7"/>
        <v>10</v>
      </c>
      <c r="R21" s="65">
        <f>VLOOKUP($A21,'Return Data'!$B$7:$R$2292,16,0)</f>
        <v>7.5914999999999999</v>
      </c>
      <c r="S21" s="67">
        <f t="shared" si="5"/>
        <v>10</v>
      </c>
    </row>
    <row r="22" spans="1:19" x14ac:dyDescent="0.3">
      <c r="A22" s="82" t="s">
        <v>689</v>
      </c>
      <c r="B22" s="64">
        <f>VLOOKUP($A22,'Return Data'!$B$7:$R$2292,3,0)</f>
        <v>44477</v>
      </c>
      <c r="C22" s="65">
        <f>VLOOKUP($A22,'Return Data'!$B$7:$R$2292,4,0)</f>
        <v>29.065799999999999</v>
      </c>
      <c r="D22" s="65">
        <f>VLOOKUP($A22,'Return Data'!$B$7:$R$2292,9,0)</f>
        <v>5.3056000000000001</v>
      </c>
      <c r="E22" s="66">
        <f t="shared" si="0"/>
        <v>9</v>
      </c>
      <c r="F22" s="65">
        <f>VLOOKUP($A22,'Return Data'!$B$7:$R$2292,10,0)</f>
        <v>8.5760000000000005</v>
      </c>
      <c r="G22" s="66">
        <f t="shared" si="1"/>
        <v>9</v>
      </c>
      <c r="H22" s="65">
        <f>VLOOKUP($A22,'Return Data'!$B$7:$R$2292,11,0)</f>
        <v>20.582000000000001</v>
      </c>
      <c r="I22" s="66">
        <f t="shared" si="2"/>
        <v>4</v>
      </c>
      <c r="J22" s="65">
        <f>VLOOKUP($A22,'Return Data'!$B$7:$R$2292,12,0)</f>
        <v>16.518599999999999</v>
      </c>
      <c r="K22" s="66">
        <f t="shared" si="3"/>
        <v>4</v>
      </c>
      <c r="L22" s="65">
        <f>VLOOKUP($A22,'Return Data'!$B$7:$R$2292,13,0)</f>
        <v>15.754300000000001</v>
      </c>
      <c r="M22" s="66">
        <f t="shared" si="4"/>
        <v>5</v>
      </c>
      <c r="N22" s="65">
        <f>VLOOKUP($A22,'Return Data'!$B$7:$R$2292,17,0)</f>
        <v>3.5314000000000001</v>
      </c>
      <c r="O22" s="66">
        <f t="shared" si="6"/>
        <v>15</v>
      </c>
      <c r="P22" s="65">
        <f>VLOOKUP($A22,'Return Data'!$B$7:$R$2292,14,0)</f>
        <v>3.8285</v>
      </c>
      <c r="Q22" s="66">
        <f t="shared" si="7"/>
        <v>12</v>
      </c>
      <c r="R22" s="65">
        <f>VLOOKUP($A22,'Return Data'!$B$7:$R$2292,16,0)</f>
        <v>7.4283000000000001</v>
      </c>
      <c r="S22" s="67">
        <f t="shared" si="5"/>
        <v>12</v>
      </c>
    </row>
    <row r="23" spans="1:19" x14ac:dyDescent="0.3">
      <c r="A23" s="82" t="s">
        <v>691</v>
      </c>
      <c r="B23" s="64">
        <f>VLOOKUP($A23,'Return Data'!$B$7:$R$2292,3,0)</f>
        <v>44477</v>
      </c>
      <c r="C23" s="65">
        <f>VLOOKUP($A23,'Return Data'!$B$7:$R$2292,4,0)</f>
        <v>0.13109999999999999</v>
      </c>
      <c r="D23" s="65">
        <f>VLOOKUP($A23,'Return Data'!$B$7:$R$2292,9,0)</f>
        <v>10.2949</v>
      </c>
      <c r="E23" s="66">
        <f t="shared" si="0"/>
        <v>8</v>
      </c>
      <c r="F23" s="65">
        <f>VLOOKUP($A23,'Return Data'!$B$7:$R$2292,10,0)</f>
        <v>10.882300000000001</v>
      </c>
      <c r="G23" s="66">
        <f t="shared" si="1"/>
        <v>8</v>
      </c>
      <c r="H23" s="65">
        <f>VLOOKUP($A23,'Return Data'!$B$7:$R$2292,11,0)</f>
        <v>11.250400000000001</v>
      </c>
      <c r="I23" s="66">
        <f t="shared" si="2"/>
        <v>6</v>
      </c>
      <c r="J23" s="65">
        <f>VLOOKUP($A23,'Return Data'!$B$7:$R$2292,12,0)</f>
        <v>-24.422699999999999</v>
      </c>
      <c r="K23" s="66">
        <f t="shared" si="3"/>
        <v>20</v>
      </c>
      <c r="L23" s="65">
        <f>VLOOKUP($A23,'Return Data'!$B$7:$R$2292,13,0)</f>
        <v>-16.4968</v>
      </c>
      <c r="M23" s="66">
        <f t="shared" si="4"/>
        <v>20</v>
      </c>
      <c r="N23" s="65"/>
      <c r="O23" s="66"/>
      <c r="P23" s="65"/>
      <c r="Q23" s="66"/>
      <c r="R23" s="65">
        <f>VLOOKUP($A23,'Return Data'!$B$7:$R$2292,16,0)</f>
        <v>-9.5944000000000003</v>
      </c>
      <c r="S23" s="67">
        <f t="shared" si="5"/>
        <v>17</v>
      </c>
    </row>
    <row r="24" spans="1:19" x14ac:dyDescent="0.3">
      <c r="A24" s="82" t="s">
        <v>694</v>
      </c>
      <c r="B24" s="64">
        <f>VLOOKUP($A24,'Return Data'!$B$7:$R$2292,3,0)</f>
        <v>44477</v>
      </c>
      <c r="C24" s="65">
        <f>VLOOKUP($A24,'Return Data'!$B$7:$R$2292,4,0)</f>
        <v>16.640799999999999</v>
      </c>
      <c r="D24" s="65">
        <f>VLOOKUP($A24,'Return Data'!$B$7:$R$2292,9,0)</f>
        <v>37.712499999999999</v>
      </c>
      <c r="E24" s="66">
        <f t="shared" si="0"/>
        <v>5</v>
      </c>
      <c r="F24" s="65">
        <f>VLOOKUP($A24,'Return Data'!$B$7:$R$2292,10,0)</f>
        <v>16.1036</v>
      </c>
      <c r="G24" s="66">
        <f t="shared" si="1"/>
        <v>5</v>
      </c>
      <c r="H24" s="65">
        <f>VLOOKUP($A24,'Return Data'!$B$7:$R$2292,11,0)</f>
        <v>10.372299999999999</v>
      </c>
      <c r="I24" s="66">
        <f t="shared" si="2"/>
        <v>8</v>
      </c>
      <c r="J24" s="65">
        <f>VLOOKUP($A24,'Return Data'!$B$7:$R$2292,12,0)</f>
        <v>11.356400000000001</v>
      </c>
      <c r="K24" s="66">
        <f t="shared" si="3"/>
        <v>7</v>
      </c>
      <c r="L24" s="65">
        <f>VLOOKUP($A24,'Return Data'!$B$7:$R$2292,13,0)</f>
        <v>12.5238</v>
      </c>
      <c r="M24" s="66">
        <f t="shared" si="4"/>
        <v>6</v>
      </c>
      <c r="N24" s="65">
        <f>VLOOKUP($A24,'Return Data'!$B$7:$R$2292,17,0)</f>
        <v>4.5555000000000003</v>
      </c>
      <c r="O24" s="66">
        <f>RANK(N24,N$8:N$27,0)</f>
        <v>13</v>
      </c>
      <c r="P24" s="65">
        <f>VLOOKUP($A24,'Return Data'!$B$7:$R$2292,14,0)</f>
        <v>4.5784000000000002</v>
      </c>
      <c r="Q24" s="66">
        <f>RANK(P24,P$8:P$27,0)</f>
        <v>11</v>
      </c>
      <c r="R24" s="65">
        <f>VLOOKUP($A24,'Return Data'!$B$7:$R$2292,16,0)</f>
        <v>7.5129999999999999</v>
      </c>
      <c r="S24" s="67">
        <f t="shared" si="5"/>
        <v>11</v>
      </c>
    </row>
    <row r="25" spans="1:19" x14ac:dyDescent="0.3">
      <c r="A25" s="82" t="s">
        <v>700</v>
      </c>
      <c r="B25" s="64">
        <f>VLOOKUP($A25,'Return Data'!$B$7:$R$2292,3,0)</f>
        <v>44477</v>
      </c>
      <c r="C25" s="65">
        <f>VLOOKUP($A25,'Return Data'!$B$7:$R$2292,4,0)</f>
        <v>37.418599999999998</v>
      </c>
      <c r="D25" s="65">
        <f>VLOOKUP($A25,'Return Data'!$B$7:$R$2292,9,0)</f>
        <v>3.1916000000000002</v>
      </c>
      <c r="E25" s="66">
        <f t="shared" si="0"/>
        <v>15</v>
      </c>
      <c r="F25" s="65">
        <f>VLOOKUP($A25,'Return Data'!$B$7:$R$2292,10,0)</f>
        <v>7.4027000000000003</v>
      </c>
      <c r="G25" s="66">
        <f t="shared" si="1"/>
        <v>13</v>
      </c>
      <c r="H25" s="65">
        <f>VLOOKUP($A25,'Return Data'!$B$7:$R$2292,11,0)</f>
        <v>7.4032999999999998</v>
      </c>
      <c r="I25" s="66">
        <f t="shared" si="2"/>
        <v>15</v>
      </c>
      <c r="J25" s="65">
        <f>VLOOKUP($A25,'Return Data'!$B$7:$R$2292,12,0)</f>
        <v>5.7819000000000003</v>
      </c>
      <c r="K25" s="66">
        <f t="shared" si="3"/>
        <v>14</v>
      </c>
      <c r="L25" s="65">
        <f>VLOOKUP($A25,'Return Data'!$B$7:$R$2292,13,0)</f>
        <v>7.4551999999999996</v>
      </c>
      <c r="M25" s="66">
        <f t="shared" si="4"/>
        <v>12</v>
      </c>
      <c r="N25" s="65">
        <f>VLOOKUP($A25,'Return Data'!$B$7:$R$2292,17,0)</f>
        <v>8.3278999999999996</v>
      </c>
      <c r="O25" s="66">
        <f>RANK(N25,N$8:N$27,0)</f>
        <v>5</v>
      </c>
      <c r="P25" s="65">
        <f>VLOOKUP($A25,'Return Data'!$B$7:$R$2292,14,0)</f>
        <v>8.2043999999999997</v>
      </c>
      <c r="Q25" s="66">
        <f>RANK(P25,P$8:P$27,0)</f>
        <v>6</v>
      </c>
      <c r="R25" s="65">
        <f>VLOOKUP($A25,'Return Data'!$B$7:$R$2292,16,0)</f>
        <v>9.1166</v>
      </c>
      <c r="S25" s="67">
        <f t="shared" si="5"/>
        <v>4</v>
      </c>
    </row>
    <row r="26" spans="1:19" x14ac:dyDescent="0.3">
      <c r="A26" s="82" t="s">
        <v>708</v>
      </c>
      <c r="B26" s="64">
        <f>VLOOKUP($A26,'Return Data'!$B$7:$R$2292,3,0)</f>
        <v>44477</v>
      </c>
      <c r="C26" s="65">
        <f>VLOOKUP($A26,'Return Data'!$B$7:$R$2292,4,0)</f>
        <v>0.66</v>
      </c>
      <c r="D26" s="65">
        <f>VLOOKUP($A26,'Return Data'!$B$7:$R$2292,9,0)</f>
        <v>10.5991</v>
      </c>
      <c r="E26" s="66">
        <f t="shared" si="0"/>
        <v>7</v>
      </c>
      <c r="F26" s="65">
        <f>VLOOKUP($A26,'Return Data'!$B$7:$R$2292,10,0)</f>
        <v>10.933</v>
      </c>
      <c r="G26" s="66">
        <f t="shared" si="1"/>
        <v>7</v>
      </c>
      <c r="H26" s="65">
        <f>VLOOKUP($A26,'Return Data'!$B$7:$R$2292,11,0)</f>
        <v>11.236800000000001</v>
      </c>
      <c r="I26" s="66">
        <f t="shared" si="2"/>
        <v>7</v>
      </c>
      <c r="J26" s="65">
        <f>VLOOKUP($A26,'Return Data'!$B$7:$R$2292,12,0)</f>
        <v>-23.672499999999999</v>
      </c>
      <c r="K26" s="66">
        <f t="shared" si="3"/>
        <v>19</v>
      </c>
      <c r="L26" s="65">
        <f>VLOOKUP($A26,'Return Data'!$B$7:$R$2292,13,0)</f>
        <v>-15.9343</v>
      </c>
      <c r="M26" s="66">
        <f t="shared" si="4"/>
        <v>19</v>
      </c>
      <c r="N26" s="65"/>
      <c r="O26" s="66"/>
      <c r="P26" s="65"/>
      <c r="Q26" s="66"/>
      <c r="R26" s="65">
        <f>VLOOKUP($A26,'Return Data'!$B$7:$R$2292,16,0)</f>
        <v>-39.79</v>
      </c>
      <c r="S26" s="67">
        <f t="shared" si="5"/>
        <v>20</v>
      </c>
    </row>
    <row r="27" spans="1:19" x14ac:dyDescent="0.3">
      <c r="A27" s="82" t="s">
        <v>710</v>
      </c>
      <c r="B27" s="64">
        <f>VLOOKUP($A27,'Return Data'!$B$7:$R$2292,3,0)</f>
        <v>44477</v>
      </c>
      <c r="C27" s="65">
        <f>VLOOKUP($A27,'Return Data'!$B$7:$R$2292,4,0)</f>
        <v>14.877800000000001</v>
      </c>
      <c r="D27" s="65">
        <f>VLOOKUP($A27,'Return Data'!$B$7:$R$2292,9,0)</f>
        <v>191.9418</v>
      </c>
      <c r="E27" s="66">
        <f t="shared" si="0"/>
        <v>1</v>
      </c>
      <c r="F27" s="65">
        <f>VLOOKUP($A27,'Return Data'!$B$7:$R$2292,10,0)</f>
        <v>68.498199999999997</v>
      </c>
      <c r="G27" s="66">
        <f t="shared" si="1"/>
        <v>1</v>
      </c>
      <c r="H27" s="65">
        <f>VLOOKUP($A27,'Return Data'!$B$7:$R$2292,11,0)</f>
        <v>37.939</v>
      </c>
      <c r="I27" s="66">
        <f t="shared" si="2"/>
        <v>1</v>
      </c>
      <c r="J27" s="65">
        <f>VLOOKUP($A27,'Return Data'!$B$7:$R$2292,12,0)</f>
        <v>26.935099999999998</v>
      </c>
      <c r="K27" s="66">
        <f t="shared" si="3"/>
        <v>1</v>
      </c>
      <c r="L27" s="65">
        <f>VLOOKUP($A27,'Return Data'!$B$7:$R$2292,13,0)</f>
        <v>22.849399999999999</v>
      </c>
      <c r="M27" s="66">
        <f t="shared" si="4"/>
        <v>1</v>
      </c>
      <c r="N27" s="65">
        <f>VLOOKUP($A27,'Return Data'!$B$7:$R$2292,17,0)</f>
        <v>-6.0168999999999997</v>
      </c>
      <c r="O27" s="66">
        <f>RANK(N27,N$8:N$27,0)</f>
        <v>16</v>
      </c>
      <c r="P27" s="65">
        <f>VLOOKUP($A27,'Return Data'!$B$7:$R$2292,14,0)</f>
        <v>-4.8802000000000003</v>
      </c>
      <c r="Q27" s="66">
        <f>RANK(P27,P$8:P$27,0)</f>
        <v>16</v>
      </c>
      <c r="R27" s="65">
        <f>VLOOKUP($A27,'Return Data'!$B$7:$R$2292,16,0)</f>
        <v>4.4874999999999998</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28.188785000000006</v>
      </c>
      <c r="E29" s="88"/>
      <c r="F29" s="89">
        <f>AVERAGE(F8:F27)</f>
        <v>15.297630000000002</v>
      </c>
      <c r="G29" s="88"/>
      <c r="H29" s="89">
        <f>AVERAGE(H8:H27)</f>
        <v>11.89321</v>
      </c>
      <c r="I29" s="88"/>
      <c r="J29" s="89">
        <f>AVERAGE(J8:J27)</f>
        <v>6.9531700000000018</v>
      </c>
      <c r="K29" s="88"/>
      <c r="L29" s="89">
        <f>AVERAGE(L8:L27)</f>
        <v>8.1308399999999992</v>
      </c>
      <c r="M29" s="88"/>
      <c r="N29" s="89">
        <f>AVERAGE(N8:N27)</f>
        <v>4.7789000000000001</v>
      </c>
      <c r="O29" s="88"/>
      <c r="P29" s="89">
        <f>AVERAGE(P8:P27)</f>
        <v>3.8077647058823527</v>
      </c>
      <c r="Q29" s="88"/>
      <c r="R29" s="89">
        <f>AVERAGE(R8:R27)</f>
        <v>2.6247999999999996</v>
      </c>
      <c r="S29" s="90"/>
    </row>
    <row r="30" spans="1:19" x14ac:dyDescent="0.3">
      <c r="A30" s="87" t="s">
        <v>28</v>
      </c>
      <c r="B30" s="88"/>
      <c r="C30" s="88"/>
      <c r="D30" s="89">
        <f>MIN(D8:D27)</f>
        <v>0</v>
      </c>
      <c r="E30" s="88"/>
      <c r="F30" s="89">
        <f>MIN(F8:F27)</f>
        <v>0</v>
      </c>
      <c r="G30" s="88"/>
      <c r="H30" s="89">
        <f>MIN(H8:H27)</f>
        <v>0</v>
      </c>
      <c r="I30" s="88"/>
      <c r="J30" s="89">
        <f>MIN(J8:J27)</f>
        <v>-24.422699999999999</v>
      </c>
      <c r="K30" s="88"/>
      <c r="L30" s="89">
        <f>MIN(L8:L27)</f>
        <v>-16.4968</v>
      </c>
      <c r="M30" s="88"/>
      <c r="N30" s="89">
        <f>MIN(N8:N27)</f>
        <v>-21.0138</v>
      </c>
      <c r="O30" s="88"/>
      <c r="P30" s="89">
        <f>MIN(P8:P27)</f>
        <v>-30.190799999999999</v>
      </c>
      <c r="Q30" s="88"/>
      <c r="R30" s="89">
        <f>MIN(R8:R27)</f>
        <v>-39.79</v>
      </c>
      <c r="S30" s="90"/>
    </row>
    <row r="31" spans="1:19" ht="15" thickBot="1" x14ac:dyDescent="0.35">
      <c r="A31" s="91" t="s">
        <v>29</v>
      </c>
      <c r="B31" s="92"/>
      <c r="C31" s="92"/>
      <c r="D31" s="93">
        <f>MAX(D8:D27)</f>
        <v>191.9418</v>
      </c>
      <c r="E31" s="92"/>
      <c r="F31" s="93">
        <f>MAX(F8:F27)</f>
        <v>68.498199999999997</v>
      </c>
      <c r="G31" s="92"/>
      <c r="H31" s="93">
        <f>MAX(H8:H27)</f>
        <v>37.939</v>
      </c>
      <c r="I31" s="92"/>
      <c r="J31" s="93">
        <f>MAX(J8:J27)</f>
        <v>26.935099999999998</v>
      </c>
      <c r="K31" s="92"/>
      <c r="L31" s="93">
        <f>MAX(L8:L27)</f>
        <v>22.849399999999999</v>
      </c>
      <c r="M31" s="92"/>
      <c r="N31" s="93">
        <f>MAX(N8:N27)</f>
        <v>11.182</v>
      </c>
      <c r="O31" s="92"/>
      <c r="P31" s="93">
        <f>MAX(P8:P27)</f>
        <v>9.8315999999999999</v>
      </c>
      <c r="Q31" s="92"/>
      <c r="R31" s="93">
        <f>MAX(R8:R27)</f>
        <v>9.7149000000000001</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Data'!$B$7:$R$2292,3,0)</f>
        <v>44477</v>
      </c>
      <c r="C8" s="65">
        <f>VLOOKUP($A8,'Return Data'!$B$7:$R$2292,4,0)</f>
        <v>15.8683</v>
      </c>
      <c r="D8" s="65">
        <f>VLOOKUP($A8,'Return Data'!$B$7:$R$2292,9,0)</f>
        <v>3.2288000000000001</v>
      </c>
      <c r="E8" s="66">
        <f t="shared" ref="E8:E27" si="0">RANK(D8,D$8:D$27,0)</f>
        <v>13</v>
      </c>
      <c r="F8" s="65">
        <f>VLOOKUP($A8,'Return Data'!$B$7:$R$2292,10,0)</f>
        <v>6.0334000000000003</v>
      </c>
      <c r="G8" s="66">
        <f t="shared" ref="G8:G27" si="1">RANK(F8,F$8:F$27,0)</f>
        <v>14</v>
      </c>
      <c r="H8" s="65">
        <f>VLOOKUP($A8,'Return Data'!$B$7:$R$2292,11,0)</f>
        <v>6.3632</v>
      </c>
      <c r="I8" s="66">
        <f t="shared" ref="I8:I27" si="2">RANK(H8,H$8:H$27,0)</f>
        <v>16</v>
      </c>
      <c r="J8" s="65">
        <f>VLOOKUP($A8,'Return Data'!$B$7:$R$2292,12,0)</f>
        <v>6.5010000000000003</v>
      </c>
      <c r="K8" s="66">
        <f t="shared" ref="K8:K27" si="3">RANK(J8,J$8:J$27,0)</f>
        <v>9</v>
      </c>
      <c r="L8" s="65">
        <f>VLOOKUP($A8,'Return Data'!$B$7:$R$2292,13,0)</f>
        <v>8.0703999999999994</v>
      </c>
      <c r="M8" s="66">
        <f t="shared" ref="M8:M27" si="4">RANK(L8,L$8:L$27,0)</f>
        <v>9</v>
      </c>
      <c r="N8" s="65">
        <f>VLOOKUP($A8,'Return Data'!$B$7:$R$2292,17,0)</f>
        <v>6.3250000000000002</v>
      </c>
      <c r="O8" s="66">
        <f>RANK(N8,N$8:N$27,0)</f>
        <v>8</v>
      </c>
      <c r="P8" s="65">
        <f>VLOOKUP($A8,'Return Data'!$B$7:$R$2292,14,0)</f>
        <v>6.4046000000000003</v>
      </c>
      <c r="Q8" s="66">
        <f>RANK(P8,P$8:P$27,0)</f>
        <v>8</v>
      </c>
      <c r="R8" s="65">
        <f>VLOOKUP($A8,'Return Data'!$B$7:$R$2292,16,0)</f>
        <v>7.3710000000000004</v>
      </c>
      <c r="S8" s="67">
        <f t="shared" ref="S8:S27" si="5">RANK(R8,R$8:R$27,0)</f>
        <v>8</v>
      </c>
    </row>
    <row r="9" spans="1:19" x14ac:dyDescent="0.3">
      <c r="A9" s="82" t="s">
        <v>655</v>
      </c>
      <c r="B9" s="64">
        <f>VLOOKUP($A9,'Return Data'!$B$7:$R$2292,3,0)</f>
        <v>44477</v>
      </c>
      <c r="C9" s="65">
        <f>VLOOKUP($A9,'Return Data'!$B$7:$R$2292,4,0)</f>
        <v>0.39800000000000002</v>
      </c>
      <c r="D9" s="65">
        <f>VLOOKUP($A9,'Return Data'!$B$7:$R$2292,9,0)</f>
        <v>0</v>
      </c>
      <c r="E9" s="66">
        <f t="shared" si="0"/>
        <v>20</v>
      </c>
      <c r="F9" s="65">
        <f>VLOOKUP($A9,'Return Data'!$B$7:$R$2292,10,0)</f>
        <v>0</v>
      </c>
      <c r="G9" s="66">
        <f t="shared" si="1"/>
        <v>20</v>
      </c>
      <c r="H9" s="65">
        <f>VLOOKUP($A9,'Return Data'!$B$7:$R$2292,11,0)</f>
        <v>0</v>
      </c>
      <c r="I9" s="66">
        <f t="shared" si="2"/>
        <v>20</v>
      </c>
      <c r="J9" s="65">
        <f>VLOOKUP($A9,'Return Data'!$B$7:$R$2292,12,0)</f>
        <v>0</v>
      </c>
      <c r="K9" s="66">
        <f t="shared" si="3"/>
        <v>18</v>
      </c>
      <c r="L9" s="65">
        <f>VLOOKUP($A9,'Return Data'!$B$7:$R$2292,13,0)</f>
        <v>0</v>
      </c>
      <c r="M9" s="66">
        <f t="shared" si="4"/>
        <v>18</v>
      </c>
      <c r="N9" s="65"/>
      <c r="O9" s="66"/>
      <c r="P9" s="65"/>
      <c r="Q9" s="66"/>
      <c r="R9" s="65">
        <f>VLOOKUP($A9,'Return Data'!$B$7:$R$2292,16,0)</f>
        <v>-13.598599999999999</v>
      </c>
      <c r="S9" s="67">
        <f t="shared" si="5"/>
        <v>19</v>
      </c>
    </row>
    <row r="10" spans="1:19" x14ac:dyDescent="0.3">
      <c r="A10" s="82" t="s">
        <v>657</v>
      </c>
      <c r="B10" s="64">
        <f>VLOOKUP($A10,'Return Data'!$B$7:$R$2292,3,0)</f>
        <v>44477</v>
      </c>
      <c r="C10" s="65">
        <f>VLOOKUP($A10,'Return Data'!$B$7:$R$2292,4,0)</f>
        <v>16.878399999999999</v>
      </c>
      <c r="D10" s="65">
        <f>VLOOKUP($A10,'Return Data'!$B$7:$R$2292,9,0)</f>
        <v>3.5859000000000001</v>
      </c>
      <c r="E10" s="66">
        <f t="shared" si="0"/>
        <v>10</v>
      </c>
      <c r="F10" s="65">
        <f>VLOOKUP($A10,'Return Data'!$B$7:$R$2292,10,0)</f>
        <v>6.7728999999999999</v>
      </c>
      <c r="G10" s="66">
        <f t="shared" si="1"/>
        <v>12</v>
      </c>
      <c r="H10" s="65">
        <f>VLOOKUP($A10,'Return Data'!$B$7:$R$2292,11,0)</f>
        <v>6.6879999999999997</v>
      </c>
      <c r="I10" s="66">
        <f t="shared" si="2"/>
        <v>15</v>
      </c>
      <c r="J10" s="65">
        <f>VLOOKUP($A10,'Return Data'!$B$7:$R$2292,12,0)</f>
        <v>6.4519000000000002</v>
      </c>
      <c r="K10" s="66">
        <f t="shared" si="3"/>
        <v>10</v>
      </c>
      <c r="L10" s="65">
        <f>VLOOKUP($A10,'Return Data'!$B$7:$R$2292,13,0)</f>
        <v>7.2808999999999999</v>
      </c>
      <c r="M10" s="66">
        <f t="shared" si="4"/>
        <v>11</v>
      </c>
      <c r="N10" s="65">
        <f>VLOOKUP($A10,'Return Data'!$B$7:$R$2292,17,0)</f>
        <v>7.7274000000000003</v>
      </c>
      <c r="O10" s="66">
        <f t="shared" ref="O10:O22" si="6">RANK(N10,N$8:N$27,0)</f>
        <v>4</v>
      </c>
      <c r="P10" s="65">
        <f>VLOOKUP($A10,'Return Data'!$B$7:$R$2292,14,0)</f>
        <v>6.6348000000000003</v>
      </c>
      <c r="Q10" s="66">
        <f t="shared" ref="Q10:Q22" si="7">RANK(P10,P$8:P$27,0)</f>
        <v>7</v>
      </c>
      <c r="R10" s="65">
        <f>VLOOKUP($A10,'Return Data'!$B$7:$R$2292,16,0)</f>
        <v>7.4995000000000003</v>
      </c>
      <c r="S10" s="67">
        <f t="shared" si="5"/>
        <v>7</v>
      </c>
    </row>
    <row r="11" spans="1:19" x14ac:dyDescent="0.3">
      <c r="A11" s="82" t="s">
        <v>658</v>
      </c>
      <c r="B11" s="64">
        <f>VLOOKUP($A11,'Return Data'!$B$7:$R$2292,3,0)</f>
        <v>44477</v>
      </c>
      <c r="C11" s="65">
        <f>VLOOKUP($A11,'Return Data'!$B$7:$R$2292,4,0)</f>
        <v>17.319199999999999</v>
      </c>
      <c r="D11" s="65">
        <f>VLOOKUP($A11,'Return Data'!$B$7:$R$2292,9,0)</f>
        <v>96.931700000000006</v>
      </c>
      <c r="E11" s="66">
        <f t="shared" si="0"/>
        <v>3</v>
      </c>
      <c r="F11" s="65">
        <f>VLOOKUP($A11,'Return Data'!$B$7:$R$2292,10,0)</f>
        <v>39.832700000000003</v>
      </c>
      <c r="G11" s="66">
        <f t="shared" si="1"/>
        <v>3</v>
      </c>
      <c r="H11" s="65">
        <f>VLOOKUP($A11,'Return Data'!$B$7:$R$2292,11,0)</f>
        <v>22.472999999999999</v>
      </c>
      <c r="I11" s="66">
        <f t="shared" si="2"/>
        <v>3</v>
      </c>
      <c r="J11" s="65">
        <f>VLOOKUP($A11,'Return Data'!$B$7:$R$2292,12,0)</f>
        <v>23.673400000000001</v>
      </c>
      <c r="K11" s="66">
        <f t="shared" si="3"/>
        <v>2</v>
      </c>
      <c r="L11" s="65">
        <f>VLOOKUP($A11,'Return Data'!$B$7:$R$2292,13,0)</f>
        <v>21.011700000000001</v>
      </c>
      <c r="M11" s="66">
        <f t="shared" si="4"/>
        <v>2</v>
      </c>
      <c r="N11" s="65">
        <f>VLOOKUP($A11,'Return Data'!$B$7:$R$2292,17,0)</f>
        <v>10.367699999999999</v>
      </c>
      <c r="O11" s="66">
        <f t="shared" si="6"/>
        <v>1</v>
      </c>
      <c r="P11" s="65">
        <f>VLOOKUP($A11,'Return Data'!$B$7:$R$2292,14,0)</f>
        <v>8.0182000000000002</v>
      </c>
      <c r="Q11" s="66">
        <f t="shared" si="7"/>
        <v>3</v>
      </c>
      <c r="R11" s="65">
        <f>VLOOKUP($A11,'Return Data'!$B$7:$R$2292,16,0)</f>
        <v>8.5265000000000004</v>
      </c>
      <c r="S11" s="67">
        <f t="shared" si="5"/>
        <v>3</v>
      </c>
    </row>
    <row r="12" spans="1:19" x14ac:dyDescent="0.3">
      <c r="A12" s="82" t="s">
        <v>663</v>
      </c>
      <c r="B12" s="64">
        <f>VLOOKUP($A12,'Return Data'!$B$7:$R$2292,3,0)</f>
        <v>44477</v>
      </c>
      <c r="C12" s="65">
        <f>VLOOKUP($A12,'Return Data'!$B$7:$R$2292,4,0)</f>
        <v>4.3221999999999996</v>
      </c>
      <c r="D12" s="65">
        <f>VLOOKUP($A12,'Return Data'!$B$7:$R$2292,9,0)</f>
        <v>3.2740999999999998</v>
      </c>
      <c r="E12" s="66">
        <f t="shared" si="0"/>
        <v>12</v>
      </c>
      <c r="F12" s="65">
        <f>VLOOKUP($A12,'Return Data'!$B$7:$R$2292,10,0)</f>
        <v>5.2926000000000002</v>
      </c>
      <c r="G12" s="66">
        <f t="shared" si="1"/>
        <v>17</v>
      </c>
      <c r="H12" s="65">
        <f>VLOOKUP($A12,'Return Data'!$B$7:$R$2292,11,0)</f>
        <v>9.3477999999999994</v>
      </c>
      <c r="I12" s="66">
        <f t="shared" si="2"/>
        <v>8</v>
      </c>
      <c r="J12" s="65">
        <f>VLOOKUP($A12,'Return Data'!$B$7:$R$2292,12,0)</f>
        <v>11.853899999999999</v>
      </c>
      <c r="K12" s="66">
        <f t="shared" si="3"/>
        <v>6</v>
      </c>
      <c r="L12" s="65">
        <f>VLOOKUP($A12,'Return Data'!$B$7:$R$2292,13,0)</f>
        <v>10.3841</v>
      </c>
      <c r="M12" s="66">
        <f t="shared" si="4"/>
        <v>7</v>
      </c>
      <c r="N12" s="65">
        <f>VLOOKUP($A12,'Return Data'!$B$7:$R$2292,17,0)</f>
        <v>-21.234999999999999</v>
      </c>
      <c r="O12" s="66">
        <f t="shared" si="6"/>
        <v>17</v>
      </c>
      <c r="P12" s="65">
        <f>VLOOKUP($A12,'Return Data'!$B$7:$R$2292,14,0)</f>
        <v>-30.3765</v>
      </c>
      <c r="Q12" s="66">
        <f t="shared" si="7"/>
        <v>17</v>
      </c>
      <c r="R12" s="65">
        <f>VLOOKUP($A12,'Return Data'!$B$7:$R$2292,16,0)</f>
        <v>-11.9071</v>
      </c>
      <c r="S12" s="67">
        <f t="shared" si="5"/>
        <v>18</v>
      </c>
    </row>
    <row r="13" spans="1:19" x14ac:dyDescent="0.3">
      <c r="A13" s="82" t="s">
        <v>665</v>
      </c>
      <c r="B13" s="64">
        <f>VLOOKUP($A13,'Return Data'!$B$7:$R$2292,3,0)</f>
        <v>44477</v>
      </c>
      <c r="C13" s="65">
        <f>VLOOKUP($A13,'Return Data'!$B$7:$R$2292,4,0)</f>
        <v>30.708300000000001</v>
      </c>
      <c r="D13" s="65">
        <f>VLOOKUP($A13,'Return Data'!$B$7:$R$2292,9,0)</f>
        <v>0.107</v>
      </c>
      <c r="E13" s="66">
        <f t="shared" si="0"/>
        <v>19</v>
      </c>
      <c r="F13" s="65">
        <f>VLOOKUP($A13,'Return Data'!$B$7:$R$2292,10,0)</f>
        <v>1.4276</v>
      </c>
      <c r="G13" s="66">
        <f t="shared" si="1"/>
        <v>19</v>
      </c>
      <c r="H13" s="65">
        <f>VLOOKUP($A13,'Return Data'!$B$7:$R$2292,11,0)</f>
        <v>2.7831000000000001</v>
      </c>
      <c r="I13" s="66">
        <f t="shared" si="2"/>
        <v>19</v>
      </c>
      <c r="J13" s="65">
        <f>VLOOKUP($A13,'Return Data'!$B$7:$R$2292,12,0)</f>
        <v>3.1151</v>
      </c>
      <c r="K13" s="66">
        <f t="shared" si="3"/>
        <v>16</v>
      </c>
      <c r="L13" s="65">
        <f>VLOOKUP($A13,'Return Data'!$B$7:$R$2292,13,0)</f>
        <v>3.4918</v>
      </c>
      <c r="M13" s="66">
        <f t="shared" si="4"/>
        <v>17</v>
      </c>
      <c r="N13" s="65">
        <f>VLOOKUP($A13,'Return Data'!$B$7:$R$2292,17,0)</f>
        <v>4.5258000000000003</v>
      </c>
      <c r="O13" s="66">
        <f t="shared" si="6"/>
        <v>12</v>
      </c>
      <c r="P13" s="65">
        <f>VLOOKUP($A13,'Return Data'!$B$7:$R$2292,14,0)</f>
        <v>2.9580000000000002</v>
      </c>
      <c r="Q13" s="66">
        <f t="shared" si="7"/>
        <v>13</v>
      </c>
      <c r="R13" s="65">
        <f>VLOOKUP($A13,'Return Data'!$B$7:$R$2292,16,0)</f>
        <v>6.2805</v>
      </c>
      <c r="S13" s="67">
        <f t="shared" si="5"/>
        <v>12</v>
      </c>
    </row>
    <row r="14" spans="1:19" x14ac:dyDescent="0.3">
      <c r="A14" s="82" t="s">
        <v>666</v>
      </c>
      <c r="B14" s="64">
        <f>VLOOKUP($A14,'Return Data'!$B$7:$R$2292,3,0)</f>
        <v>44477</v>
      </c>
      <c r="C14" s="65">
        <f>VLOOKUP($A14,'Return Data'!$B$7:$R$2292,4,0)</f>
        <v>22.331800000000001</v>
      </c>
      <c r="D14" s="65">
        <f>VLOOKUP($A14,'Return Data'!$B$7:$R$2292,9,0)</f>
        <v>41.604700000000001</v>
      </c>
      <c r="E14" s="66">
        <f t="shared" si="0"/>
        <v>4</v>
      </c>
      <c r="F14" s="65">
        <f>VLOOKUP($A14,'Return Data'!$B$7:$R$2292,10,0)</f>
        <v>28.322500000000002</v>
      </c>
      <c r="G14" s="66">
        <f t="shared" si="1"/>
        <v>4</v>
      </c>
      <c r="H14" s="65">
        <f>VLOOKUP($A14,'Return Data'!$B$7:$R$2292,11,0)</f>
        <v>14.269399999999999</v>
      </c>
      <c r="I14" s="66">
        <f t="shared" si="2"/>
        <v>5</v>
      </c>
      <c r="J14" s="65">
        <f>VLOOKUP($A14,'Return Data'!$B$7:$R$2292,12,0)</f>
        <v>15.388999999999999</v>
      </c>
      <c r="K14" s="66">
        <f t="shared" si="3"/>
        <v>5</v>
      </c>
      <c r="L14" s="65">
        <f>VLOOKUP($A14,'Return Data'!$B$7:$R$2292,13,0)</f>
        <v>18.741299999999999</v>
      </c>
      <c r="M14" s="66">
        <f t="shared" si="4"/>
        <v>3</v>
      </c>
      <c r="N14" s="65">
        <f>VLOOKUP($A14,'Return Data'!$B$7:$R$2292,17,0)</f>
        <v>6.3056000000000001</v>
      </c>
      <c r="O14" s="66">
        <f t="shared" si="6"/>
        <v>9</v>
      </c>
      <c r="P14" s="65">
        <f>VLOOKUP($A14,'Return Data'!$B$7:$R$2292,14,0)</f>
        <v>6.4015000000000004</v>
      </c>
      <c r="Q14" s="66">
        <f t="shared" si="7"/>
        <v>9</v>
      </c>
      <c r="R14" s="65">
        <f>VLOOKUP($A14,'Return Data'!$B$7:$R$2292,16,0)</f>
        <v>8.5039999999999996</v>
      </c>
      <c r="S14" s="67">
        <f t="shared" si="5"/>
        <v>4</v>
      </c>
    </row>
    <row r="15" spans="1:19" x14ac:dyDescent="0.3">
      <c r="A15" s="82" t="s">
        <v>674</v>
      </c>
      <c r="B15" s="64">
        <f>VLOOKUP($A15,'Return Data'!$B$7:$R$2292,3,0)</f>
        <v>44477</v>
      </c>
      <c r="C15" s="65">
        <f>VLOOKUP($A15,'Return Data'!$B$7:$R$2292,4,0)</f>
        <v>19.061800000000002</v>
      </c>
      <c r="D15" s="65">
        <f>VLOOKUP($A15,'Return Data'!$B$7:$R$2292,9,0)</f>
        <v>3.0200999999999998</v>
      </c>
      <c r="E15" s="66">
        <f t="shared" si="0"/>
        <v>14</v>
      </c>
      <c r="F15" s="65">
        <f>VLOOKUP($A15,'Return Data'!$B$7:$R$2292,10,0)</f>
        <v>7.3410000000000002</v>
      </c>
      <c r="G15" s="66">
        <f t="shared" si="1"/>
        <v>10</v>
      </c>
      <c r="H15" s="65">
        <f>VLOOKUP($A15,'Return Data'!$B$7:$R$2292,11,0)</f>
        <v>8.6258999999999997</v>
      </c>
      <c r="I15" s="66">
        <f t="shared" si="2"/>
        <v>10</v>
      </c>
      <c r="J15" s="65">
        <f>VLOOKUP($A15,'Return Data'!$B$7:$R$2292,12,0)</f>
        <v>7.2493999999999996</v>
      </c>
      <c r="K15" s="66">
        <f t="shared" si="3"/>
        <v>8</v>
      </c>
      <c r="L15" s="65">
        <f>VLOOKUP($A15,'Return Data'!$B$7:$R$2292,13,0)</f>
        <v>9.7025000000000006</v>
      </c>
      <c r="M15" s="66">
        <f t="shared" si="4"/>
        <v>8</v>
      </c>
      <c r="N15" s="65">
        <f>VLOOKUP($A15,'Return Data'!$B$7:$R$2292,17,0)</f>
        <v>9.5287000000000006</v>
      </c>
      <c r="O15" s="66">
        <f t="shared" si="6"/>
        <v>2</v>
      </c>
      <c r="P15" s="65">
        <f>VLOOKUP($A15,'Return Data'!$B$7:$R$2292,14,0)</f>
        <v>9.3043999999999993</v>
      </c>
      <c r="Q15" s="66">
        <f t="shared" si="7"/>
        <v>1</v>
      </c>
      <c r="R15" s="65">
        <f>VLOOKUP($A15,'Return Data'!$B$7:$R$2292,16,0)</f>
        <v>8.9260000000000002</v>
      </c>
      <c r="S15" s="67">
        <f t="shared" si="5"/>
        <v>1</v>
      </c>
    </row>
    <row r="16" spans="1:19" x14ac:dyDescent="0.3">
      <c r="A16" s="82" t="s">
        <v>676</v>
      </c>
      <c r="B16" s="64">
        <f>VLOOKUP($A16,'Return Data'!$B$7:$R$2292,3,0)</f>
        <v>44477</v>
      </c>
      <c r="C16" s="65">
        <f>VLOOKUP($A16,'Return Data'!$B$7:$R$2292,4,0)</f>
        <v>24.527000000000001</v>
      </c>
      <c r="D16" s="65">
        <f>VLOOKUP($A16,'Return Data'!$B$7:$R$2292,9,0)</f>
        <v>1.2315</v>
      </c>
      <c r="E16" s="66">
        <f t="shared" si="0"/>
        <v>17</v>
      </c>
      <c r="F16" s="65">
        <f>VLOOKUP($A16,'Return Data'!$B$7:$R$2292,10,0)</f>
        <v>5.5304000000000002</v>
      </c>
      <c r="G16" s="66">
        <f t="shared" si="1"/>
        <v>16</v>
      </c>
      <c r="H16" s="65">
        <f>VLOOKUP($A16,'Return Data'!$B$7:$R$2292,11,0)</f>
        <v>7.4207000000000001</v>
      </c>
      <c r="I16" s="66">
        <f t="shared" si="2"/>
        <v>12</v>
      </c>
      <c r="J16" s="65">
        <f>VLOOKUP($A16,'Return Data'!$B$7:$R$2292,12,0)</f>
        <v>6.2962999999999996</v>
      </c>
      <c r="K16" s="66">
        <f t="shared" si="3"/>
        <v>11</v>
      </c>
      <c r="L16" s="65">
        <f>VLOOKUP($A16,'Return Data'!$B$7:$R$2292,13,0)</f>
        <v>7.5109000000000004</v>
      </c>
      <c r="M16" s="66">
        <f t="shared" si="4"/>
        <v>10</v>
      </c>
      <c r="N16" s="65">
        <f>VLOOKUP($A16,'Return Data'!$B$7:$R$2292,17,0)</f>
        <v>8.7460000000000004</v>
      </c>
      <c r="O16" s="66">
        <f t="shared" si="6"/>
        <v>3</v>
      </c>
      <c r="P16" s="65">
        <f>VLOOKUP($A16,'Return Data'!$B$7:$R$2292,14,0)</f>
        <v>8.8207000000000004</v>
      </c>
      <c r="Q16" s="66">
        <f t="shared" si="7"/>
        <v>2</v>
      </c>
      <c r="R16" s="65">
        <f>VLOOKUP($A16,'Return Data'!$B$7:$R$2292,16,0)</f>
        <v>8.6166</v>
      </c>
      <c r="S16" s="67">
        <f t="shared" si="5"/>
        <v>2</v>
      </c>
    </row>
    <row r="17" spans="1:19" x14ac:dyDescent="0.3">
      <c r="A17" s="82" t="s">
        <v>678</v>
      </c>
      <c r="B17" s="64">
        <f>VLOOKUP($A17,'Return Data'!$B$7:$R$2292,3,0)</f>
        <v>44477</v>
      </c>
      <c r="C17" s="65">
        <f>VLOOKUP($A17,'Return Data'!$B$7:$R$2292,4,0)</f>
        <v>14.9466</v>
      </c>
      <c r="D17" s="65">
        <f>VLOOKUP($A17,'Return Data'!$B$7:$R$2292,9,0)</f>
        <v>117.80880000000001</v>
      </c>
      <c r="E17" s="66">
        <f t="shared" si="0"/>
        <v>2</v>
      </c>
      <c r="F17" s="65">
        <f>VLOOKUP($A17,'Return Data'!$B$7:$R$2292,10,0)</f>
        <v>45.711599999999997</v>
      </c>
      <c r="G17" s="66">
        <f t="shared" si="1"/>
        <v>2</v>
      </c>
      <c r="H17" s="65">
        <f>VLOOKUP($A17,'Return Data'!$B$7:$R$2292,11,0)</f>
        <v>26.867999999999999</v>
      </c>
      <c r="I17" s="66">
        <f t="shared" si="2"/>
        <v>2</v>
      </c>
      <c r="J17" s="65">
        <f>VLOOKUP($A17,'Return Data'!$B$7:$R$2292,12,0)</f>
        <v>17.564800000000002</v>
      </c>
      <c r="K17" s="66">
        <f t="shared" si="3"/>
        <v>3</v>
      </c>
      <c r="L17" s="65">
        <f>VLOOKUP($A17,'Return Data'!$B$7:$R$2292,13,0)</f>
        <v>17.7194</v>
      </c>
      <c r="M17" s="66">
        <f t="shared" si="4"/>
        <v>4</v>
      </c>
      <c r="N17" s="65">
        <f>VLOOKUP($A17,'Return Data'!$B$7:$R$2292,17,0)</f>
        <v>3.5613999999999999</v>
      </c>
      <c r="O17" s="66">
        <f t="shared" si="6"/>
        <v>13</v>
      </c>
      <c r="P17" s="65">
        <f>VLOOKUP($A17,'Return Data'!$B$7:$R$2292,14,0)</f>
        <v>2.2763</v>
      </c>
      <c r="Q17" s="66">
        <f t="shared" si="7"/>
        <v>15</v>
      </c>
      <c r="R17" s="65">
        <f>VLOOKUP($A17,'Return Data'!$B$7:$R$2292,16,0)</f>
        <v>5.4264000000000001</v>
      </c>
      <c r="S17" s="67">
        <f t="shared" si="5"/>
        <v>15</v>
      </c>
    </row>
    <row r="18" spans="1:19" x14ac:dyDescent="0.3">
      <c r="A18" s="82" t="s">
        <v>681</v>
      </c>
      <c r="B18" s="64">
        <f>VLOOKUP($A18,'Return Data'!$B$7:$R$2292,3,0)</f>
        <v>44477</v>
      </c>
      <c r="C18" s="65">
        <f>VLOOKUP($A18,'Return Data'!$B$7:$R$2292,4,0)</f>
        <v>13.4099</v>
      </c>
      <c r="D18" s="65">
        <f>VLOOKUP($A18,'Return Data'!$B$7:$R$2292,9,0)</f>
        <v>1.4352</v>
      </c>
      <c r="E18" s="66">
        <f t="shared" si="0"/>
        <v>16</v>
      </c>
      <c r="F18" s="65">
        <f>VLOOKUP($A18,'Return Data'!$B$7:$R$2292,10,0)</f>
        <v>5.6745999999999999</v>
      </c>
      <c r="G18" s="66">
        <f t="shared" si="1"/>
        <v>15</v>
      </c>
      <c r="H18" s="65">
        <f>VLOOKUP($A18,'Return Data'!$B$7:$R$2292,11,0)</f>
        <v>5.3813000000000004</v>
      </c>
      <c r="I18" s="66">
        <f t="shared" si="2"/>
        <v>17</v>
      </c>
      <c r="J18" s="65">
        <f>VLOOKUP($A18,'Return Data'!$B$7:$R$2292,12,0)</f>
        <v>3.8748999999999998</v>
      </c>
      <c r="K18" s="66">
        <f t="shared" si="3"/>
        <v>15</v>
      </c>
      <c r="L18" s="65">
        <f>VLOOKUP($A18,'Return Data'!$B$7:$R$2292,13,0)</f>
        <v>5.5034000000000001</v>
      </c>
      <c r="M18" s="66">
        <f t="shared" si="4"/>
        <v>15</v>
      </c>
      <c r="N18" s="65">
        <f>VLOOKUP($A18,'Return Data'!$B$7:$R$2292,17,0)</f>
        <v>6.4138000000000002</v>
      </c>
      <c r="O18" s="66">
        <f t="shared" si="6"/>
        <v>7</v>
      </c>
      <c r="P18" s="65">
        <f>VLOOKUP($A18,'Return Data'!$B$7:$R$2292,14,0)</f>
        <v>7.2964000000000002</v>
      </c>
      <c r="Q18" s="66">
        <f t="shared" si="7"/>
        <v>6</v>
      </c>
      <c r="R18" s="65">
        <f>VLOOKUP($A18,'Return Data'!$B$7:$R$2292,16,0)</f>
        <v>6.5822000000000003</v>
      </c>
      <c r="S18" s="67">
        <f t="shared" si="5"/>
        <v>10</v>
      </c>
    </row>
    <row r="19" spans="1:19" x14ac:dyDescent="0.3">
      <c r="A19" s="82" t="s">
        <v>682</v>
      </c>
      <c r="B19" s="64">
        <f>VLOOKUP($A19,'Return Data'!$B$7:$R$2292,3,0)</f>
        <v>44477</v>
      </c>
      <c r="C19" s="65">
        <f>VLOOKUP($A19,'Return Data'!$B$7:$R$2292,4,0)</f>
        <v>1475.1406999999999</v>
      </c>
      <c r="D19" s="65">
        <f>VLOOKUP($A19,'Return Data'!$B$7:$R$2292,9,0)</f>
        <v>0.3921</v>
      </c>
      <c r="E19" s="66">
        <f t="shared" si="0"/>
        <v>18</v>
      </c>
      <c r="F19" s="65">
        <f>VLOOKUP($A19,'Return Data'!$B$7:$R$2292,10,0)</f>
        <v>3.8887999999999998</v>
      </c>
      <c r="G19" s="66">
        <f t="shared" si="1"/>
        <v>18</v>
      </c>
      <c r="H19" s="65">
        <f>VLOOKUP($A19,'Return Data'!$B$7:$R$2292,11,0)</f>
        <v>3.9922</v>
      </c>
      <c r="I19" s="66">
        <f t="shared" si="2"/>
        <v>18</v>
      </c>
      <c r="J19" s="65">
        <f>VLOOKUP($A19,'Return Data'!$B$7:$R$2292,12,0)</f>
        <v>2.6600999999999999</v>
      </c>
      <c r="K19" s="66">
        <f t="shared" si="3"/>
        <v>17</v>
      </c>
      <c r="L19" s="65">
        <f>VLOOKUP($A19,'Return Data'!$B$7:$R$2292,13,0)</f>
        <v>3.5335999999999999</v>
      </c>
      <c r="M19" s="66">
        <f t="shared" si="4"/>
        <v>16</v>
      </c>
      <c r="N19" s="65">
        <f>VLOOKUP($A19,'Return Data'!$B$7:$R$2292,17,0)</f>
        <v>5.7602000000000002</v>
      </c>
      <c r="O19" s="66">
        <f t="shared" si="6"/>
        <v>10</v>
      </c>
      <c r="P19" s="65">
        <f>VLOOKUP($A19,'Return Data'!$B$7:$R$2292,14,0)</f>
        <v>2.6677</v>
      </c>
      <c r="Q19" s="66">
        <f t="shared" si="7"/>
        <v>14</v>
      </c>
      <c r="R19" s="65">
        <f>VLOOKUP($A19,'Return Data'!$B$7:$R$2292,16,0)</f>
        <v>5.6292</v>
      </c>
      <c r="S19" s="67">
        <f t="shared" si="5"/>
        <v>14</v>
      </c>
    </row>
    <row r="20" spans="1:19" x14ac:dyDescent="0.3">
      <c r="A20" s="82" t="s">
        <v>684</v>
      </c>
      <c r="B20" s="64">
        <f>VLOOKUP($A20,'Return Data'!$B$7:$R$2292,3,0)</f>
        <v>44477</v>
      </c>
      <c r="C20" s="65">
        <f>VLOOKUP($A20,'Return Data'!$B$7:$R$2292,4,0)</f>
        <v>24.2028</v>
      </c>
      <c r="D20" s="65">
        <f>VLOOKUP($A20,'Return Data'!$B$7:$R$2292,9,0)</f>
        <v>3.3471000000000002</v>
      </c>
      <c r="E20" s="66">
        <f t="shared" si="0"/>
        <v>11</v>
      </c>
      <c r="F20" s="65">
        <f>VLOOKUP($A20,'Return Data'!$B$7:$R$2292,10,0)</f>
        <v>6.8925999999999998</v>
      </c>
      <c r="G20" s="66">
        <f t="shared" si="1"/>
        <v>11</v>
      </c>
      <c r="H20" s="65">
        <f>VLOOKUP($A20,'Return Data'!$B$7:$R$2292,11,0)</f>
        <v>7.0713999999999997</v>
      </c>
      <c r="I20" s="66">
        <f t="shared" si="2"/>
        <v>13</v>
      </c>
      <c r="J20" s="65">
        <f>VLOOKUP($A20,'Return Data'!$B$7:$R$2292,12,0)</f>
        <v>5.7153999999999998</v>
      </c>
      <c r="K20" s="66">
        <f t="shared" si="3"/>
        <v>13</v>
      </c>
      <c r="L20" s="65">
        <f>VLOOKUP($A20,'Return Data'!$B$7:$R$2292,13,0)</f>
        <v>6.3190999999999997</v>
      </c>
      <c r="M20" s="66">
        <f t="shared" si="4"/>
        <v>14</v>
      </c>
      <c r="N20" s="65">
        <f>VLOOKUP($A20,'Return Data'!$B$7:$R$2292,17,0)</f>
        <v>6.7153999999999998</v>
      </c>
      <c r="O20" s="66">
        <f t="shared" si="6"/>
        <v>6</v>
      </c>
      <c r="P20" s="65">
        <f>VLOOKUP($A20,'Return Data'!$B$7:$R$2292,14,0)</f>
        <v>7.3903999999999996</v>
      </c>
      <c r="Q20" s="66">
        <f t="shared" si="7"/>
        <v>5</v>
      </c>
      <c r="R20" s="65">
        <f>VLOOKUP($A20,'Return Data'!$B$7:$R$2292,16,0)</f>
        <v>8.0478000000000005</v>
      </c>
      <c r="S20" s="67">
        <f t="shared" si="5"/>
        <v>5</v>
      </c>
    </row>
    <row r="21" spans="1:19" x14ac:dyDescent="0.3">
      <c r="A21" s="82" t="s">
        <v>686</v>
      </c>
      <c r="B21" s="64">
        <f>VLOOKUP($A21,'Return Data'!$B$7:$R$2292,3,0)</f>
        <v>44477</v>
      </c>
      <c r="C21" s="65">
        <f>VLOOKUP($A21,'Return Data'!$B$7:$R$2292,4,0)</f>
        <v>23.234400000000001</v>
      </c>
      <c r="D21" s="65">
        <f>VLOOKUP($A21,'Return Data'!$B$7:$R$2292,9,0)</f>
        <v>19.2453</v>
      </c>
      <c r="E21" s="66">
        <f t="shared" si="0"/>
        <v>6</v>
      </c>
      <c r="F21" s="65">
        <f>VLOOKUP($A21,'Return Data'!$B$7:$R$2292,10,0)</f>
        <v>11.2704</v>
      </c>
      <c r="G21" s="66">
        <f t="shared" si="1"/>
        <v>6</v>
      </c>
      <c r="H21" s="65">
        <f>VLOOKUP($A21,'Return Data'!$B$7:$R$2292,11,0)</f>
        <v>7.9287000000000001</v>
      </c>
      <c r="I21" s="66">
        <f t="shared" si="2"/>
        <v>11</v>
      </c>
      <c r="J21" s="65">
        <f>VLOOKUP($A21,'Return Data'!$B$7:$R$2292,12,0)</f>
        <v>5.9622999999999999</v>
      </c>
      <c r="K21" s="66">
        <f t="shared" si="3"/>
        <v>12</v>
      </c>
      <c r="L21" s="65">
        <f>VLOOKUP($A21,'Return Data'!$B$7:$R$2292,13,0)</f>
        <v>6.5396999999999998</v>
      </c>
      <c r="M21" s="66">
        <f t="shared" si="4"/>
        <v>13</v>
      </c>
      <c r="N21" s="65">
        <f>VLOOKUP($A21,'Return Data'!$B$7:$R$2292,17,0)</f>
        <v>5.5757000000000003</v>
      </c>
      <c r="O21" s="66">
        <f t="shared" si="6"/>
        <v>11</v>
      </c>
      <c r="P21" s="65">
        <f>VLOOKUP($A21,'Return Data'!$B$7:$R$2292,14,0)</f>
        <v>4.6616999999999997</v>
      </c>
      <c r="Q21" s="66">
        <f t="shared" si="7"/>
        <v>10</v>
      </c>
      <c r="R21" s="65">
        <f>VLOOKUP($A21,'Return Data'!$B$7:$R$2292,16,0)</f>
        <v>7.2728999999999999</v>
      </c>
      <c r="S21" s="67">
        <f t="shared" si="5"/>
        <v>9</v>
      </c>
    </row>
    <row r="22" spans="1:19" x14ac:dyDescent="0.3">
      <c r="A22" s="82" t="s">
        <v>688</v>
      </c>
      <c r="B22" s="64">
        <f>VLOOKUP($A22,'Return Data'!$B$7:$R$2292,3,0)</f>
        <v>44477</v>
      </c>
      <c r="C22" s="65">
        <f>VLOOKUP($A22,'Return Data'!$B$7:$R$2292,4,0)</f>
        <v>27.124600000000001</v>
      </c>
      <c r="D22" s="65">
        <f>VLOOKUP($A22,'Return Data'!$B$7:$R$2292,9,0)</f>
        <v>4.6828000000000003</v>
      </c>
      <c r="E22" s="66">
        <f t="shared" si="0"/>
        <v>9</v>
      </c>
      <c r="F22" s="65">
        <f>VLOOKUP($A22,'Return Data'!$B$7:$R$2292,10,0)</f>
        <v>7.9385000000000003</v>
      </c>
      <c r="G22" s="66">
        <f t="shared" si="1"/>
        <v>9</v>
      </c>
      <c r="H22" s="65">
        <f>VLOOKUP($A22,'Return Data'!$B$7:$R$2292,11,0)</f>
        <v>19.898499999999999</v>
      </c>
      <c r="I22" s="66">
        <f t="shared" si="2"/>
        <v>4</v>
      </c>
      <c r="J22" s="65">
        <f>VLOOKUP($A22,'Return Data'!$B$7:$R$2292,12,0)</f>
        <v>15.823499999999999</v>
      </c>
      <c r="K22" s="66">
        <f t="shared" si="3"/>
        <v>4</v>
      </c>
      <c r="L22" s="65">
        <f>VLOOKUP($A22,'Return Data'!$B$7:$R$2292,13,0)</f>
        <v>15.04</v>
      </c>
      <c r="M22" s="66">
        <f t="shared" si="4"/>
        <v>5</v>
      </c>
      <c r="N22" s="65">
        <f>VLOOKUP($A22,'Return Data'!$B$7:$R$2292,17,0)</f>
        <v>2.8815</v>
      </c>
      <c r="O22" s="66">
        <f t="shared" si="6"/>
        <v>15</v>
      </c>
      <c r="P22" s="65">
        <f>VLOOKUP($A22,'Return Data'!$B$7:$R$2292,14,0)</f>
        <v>3.1619999999999999</v>
      </c>
      <c r="Q22" s="66">
        <f t="shared" si="7"/>
        <v>12</v>
      </c>
      <c r="R22" s="65">
        <f>VLOOKUP($A22,'Return Data'!$B$7:$R$2292,16,0)</f>
        <v>6.2788000000000004</v>
      </c>
      <c r="S22" s="67">
        <f t="shared" si="5"/>
        <v>13</v>
      </c>
    </row>
    <row r="23" spans="1:19" x14ac:dyDescent="0.3">
      <c r="A23" s="82" t="s">
        <v>690</v>
      </c>
      <c r="B23" s="64">
        <f>VLOOKUP($A23,'Return Data'!$B$7:$R$2292,3,0)</f>
        <v>44477</v>
      </c>
      <c r="C23" s="65">
        <f>VLOOKUP($A23,'Return Data'!$B$7:$R$2292,4,0)</f>
        <v>0.1236</v>
      </c>
      <c r="D23" s="65">
        <f>VLOOKUP($A23,'Return Data'!$B$7:$R$2292,9,0)</f>
        <v>10.9252</v>
      </c>
      <c r="E23" s="66">
        <f t="shared" si="0"/>
        <v>7</v>
      </c>
      <c r="F23" s="65">
        <f>VLOOKUP($A23,'Return Data'!$B$7:$R$2292,10,0)</f>
        <v>10.883100000000001</v>
      </c>
      <c r="G23" s="66">
        <f t="shared" si="1"/>
        <v>8</v>
      </c>
      <c r="H23" s="65">
        <f>VLOOKUP($A23,'Return Data'!$B$7:$R$2292,11,0)</f>
        <v>11.251200000000001</v>
      </c>
      <c r="I23" s="66">
        <f t="shared" si="2"/>
        <v>6</v>
      </c>
      <c r="J23" s="65">
        <f>VLOOKUP($A23,'Return Data'!$B$7:$R$2292,12,0)</f>
        <v>-24.477699999999999</v>
      </c>
      <c r="K23" s="66">
        <f t="shared" si="3"/>
        <v>20</v>
      </c>
      <c r="L23" s="65">
        <f>VLOOKUP($A23,'Return Data'!$B$7:$R$2292,13,0)</f>
        <v>-16.486499999999999</v>
      </c>
      <c r="M23" s="66">
        <f t="shared" si="4"/>
        <v>20</v>
      </c>
      <c r="N23" s="65"/>
      <c r="O23" s="66"/>
      <c r="P23" s="65"/>
      <c r="Q23" s="66"/>
      <c r="R23" s="65">
        <f>VLOOKUP($A23,'Return Data'!$B$7:$R$2292,16,0)</f>
        <v>-9.6133000000000006</v>
      </c>
      <c r="S23" s="67">
        <f t="shared" si="5"/>
        <v>17</v>
      </c>
    </row>
    <row r="24" spans="1:19" x14ac:dyDescent="0.3">
      <c r="A24" s="82" t="s">
        <v>695</v>
      </c>
      <c r="B24" s="64">
        <f>VLOOKUP($A24,'Return Data'!$B$7:$R$2292,3,0)</f>
        <v>44477</v>
      </c>
      <c r="C24" s="65">
        <f>VLOOKUP($A24,'Return Data'!$B$7:$R$2292,4,0)</f>
        <v>15.462199999999999</v>
      </c>
      <c r="D24" s="65">
        <f>VLOOKUP($A24,'Return Data'!$B$7:$R$2292,9,0)</f>
        <v>36.687399999999997</v>
      </c>
      <c r="E24" s="66">
        <f t="shared" si="0"/>
        <v>5</v>
      </c>
      <c r="F24" s="65">
        <f>VLOOKUP($A24,'Return Data'!$B$7:$R$2292,10,0)</f>
        <v>15.0829</v>
      </c>
      <c r="G24" s="66">
        <f t="shared" si="1"/>
        <v>5</v>
      </c>
      <c r="H24" s="65">
        <f>VLOOKUP($A24,'Return Data'!$B$7:$R$2292,11,0)</f>
        <v>9.2470999999999997</v>
      </c>
      <c r="I24" s="66">
        <f t="shared" si="2"/>
        <v>9</v>
      </c>
      <c r="J24" s="65">
        <f>VLOOKUP($A24,'Return Data'!$B$7:$R$2292,12,0)</f>
        <v>10.165900000000001</v>
      </c>
      <c r="K24" s="66">
        <f t="shared" si="3"/>
        <v>7</v>
      </c>
      <c r="L24" s="65">
        <f>VLOOKUP($A24,'Return Data'!$B$7:$R$2292,13,0)</f>
        <v>11.2845</v>
      </c>
      <c r="M24" s="66">
        <f t="shared" si="4"/>
        <v>6</v>
      </c>
      <c r="N24" s="65">
        <f>VLOOKUP($A24,'Return Data'!$B$7:$R$2292,17,0)</f>
        <v>3.3936000000000002</v>
      </c>
      <c r="O24" s="66">
        <f>RANK(N24,N$8:N$27,0)</f>
        <v>14</v>
      </c>
      <c r="P24" s="65">
        <f>VLOOKUP($A24,'Return Data'!$B$7:$R$2292,14,0)</f>
        <v>3.4657</v>
      </c>
      <c r="Q24" s="66">
        <f>RANK(P24,P$8:P$27,0)</f>
        <v>11</v>
      </c>
      <c r="R24" s="65">
        <f>VLOOKUP($A24,'Return Data'!$B$7:$R$2292,16,0)</f>
        <v>6.3954000000000004</v>
      </c>
      <c r="S24" s="67">
        <f t="shared" si="5"/>
        <v>11</v>
      </c>
    </row>
    <row r="25" spans="1:19" x14ac:dyDescent="0.3">
      <c r="A25" s="82" t="s">
        <v>701</v>
      </c>
      <c r="B25" s="64">
        <f>VLOOKUP($A25,'Return Data'!$B$7:$R$2292,3,0)</f>
        <v>44477</v>
      </c>
      <c r="C25" s="65">
        <f>VLOOKUP($A25,'Return Data'!$B$7:$R$2292,4,0)</f>
        <v>35.487400000000001</v>
      </c>
      <c r="D25" s="65">
        <f>VLOOKUP($A25,'Return Data'!$B$7:$R$2292,9,0)</f>
        <v>2.5630000000000002</v>
      </c>
      <c r="E25" s="66">
        <f t="shared" si="0"/>
        <v>15</v>
      </c>
      <c r="F25" s="65">
        <f>VLOOKUP($A25,'Return Data'!$B$7:$R$2292,10,0)</f>
        <v>6.7630999999999997</v>
      </c>
      <c r="G25" s="66">
        <f t="shared" si="1"/>
        <v>13</v>
      </c>
      <c r="H25" s="65">
        <f>VLOOKUP($A25,'Return Data'!$B$7:$R$2292,11,0)</f>
        <v>6.7519999999999998</v>
      </c>
      <c r="I25" s="66">
        <f t="shared" si="2"/>
        <v>14</v>
      </c>
      <c r="J25" s="65">
        <f>VLOOKUP($A25,'Return Data'!$B$7:$R$2292,12,0)</f>
        <v>5.1197999999999997</v>
      </c>
      <c r="K25" s="66">
        <f t="shared" si="3"/>
        <v>14</v>
      </c>
      <c r="L25" s="65">
        <f>VLOOKUP($A25,'Return Data'!$B$7:$R$2292,13,0)</f>
        <v>6.7755999999999998</v>
      </c>
      <c r="M25" s="66">
        <f t="shared" si="4"/>
        <v>12</v>
      </c>
      <c r="N25" s="65">
        <f>VLOOKUP($A25,'Return Data'!$B$7:$R$2292,17,0)</f>
        <v>7.6535000000000002</v>
      </c>
      <c r="O25" s="66">
        <f>RANK(N25,N$8:N$27,0)</f>
        <v>5</v>
      </c>
      <c r="P25" s="65">
        <f>VLOOKUP($A25,'Return Data'!$B$7:$R$2292,14,0)</f>
        <v>7.5290999999999997</v>
      </c>
      <c r="Q25" s="66">
        <f>RANK(P25,P$8:P$27,0)</f>
        <v>4</v>
      </c>
      <c r="R25" s="65">
        <f>VLOOKUP($A25,'Return Data'!$B$7:$R$2292,16,0)</f>
        <v>7.6204000000000001</v>
      </c>
      <c r="S25" s="67">
        <f t="shared" si="5"/>
        <v>6</v>
      </c>
    </row>
    <row r="26" spans="1:19" x14ac:dyDescent="0.3">
      <c r="A26" s="82" t="s">
        <v>709</v>
      </c>
      <c r="B26" s="64">
        <f>VLOOKUP($A26,'Return Data'!$B$7:$R$2292,3,0)</f>
        <v>44477</v>
      </c>
      <c r="C26" s="65">
        <f>VLOOKUP($A26,'Return Data'!$B$7:$R$2292,4,0)</f>
        <v>0.60140000000000005</v>
      </c>
      <c r="D26" s="65">
        <f>VLOOKUP($A26,'Return Data'!$B$7:$R$2292,9,0)</f>
        <v>10.611700000000001</v>
      </c>
      <c r="E26" s="66">
        <f t="shared" si="0"/>
        <v>8</v>
      </c>
      <c r="F26" s="65">
        <f>VLOOKUP($A26,'Return Data'!$B$7:$R$2292,10,0)</f>
        <v>10.9132</v>
      </c>
      <c r="G26" s="66">
        <f t="shared" si="1"/>
        <v>7</v>
      </c>
      <c r="H26" s="65">
        <f>VLOOKUP($A26,'Return Data'!$B$7:$R$2292,11,0)</f>
        <v>11.2462</v>
      </c>
      <c r="I26" s="66">
        <f t="shared" si="2"/>
        <v>7</v>
      </c>
      <c r="J26" s="65">
        <f>VLOOKUP($A26,'Return Data'!$B$7:$R$2292,12,0)</f>
        <v>-23.959</v>
      </c>
      <c r="K26" s="66">
        <f t="shared" si="3"/>
        <v>19</v>
      </c>
      <c r="L26" s="65">
        <f>VLOOKUP($A26,'Return Data'!$B$7:$R$2292,13,0)</f>
        <v>-16.157800000000002</v>
      </c>
      <c r="M26" s="66">
        <f t="shared" si="4"/>
        <v>19</v>
      </c>
      <c r="N26" s="65"/>
      <c r="O26" s="66"/>
      <c r="P26" s="65"/>
      <c r="Q26" s="66"/>
      <c r="R26" s="65">
        <f>VLOOKUP($A26,'Return Data'!$B$7:$R$2292,16,0)</f>
        <v>-40.188099999999999</v>
      </c>
      <c r="S26" s="67">
        <f t="shared" si="5"/>
        <v>20</v>
      </c>
    </row>
    <row r="27" spans="1:19" x14ac:dyDescent="0.3">
      <c r="A27" s="82" t="s">
        <v>711</v>
      </c>
      <c r="B27" s="64">
        <f>VLOOKUP($A27,'Return Data'!$B$7:$R$2292,3,0)</f>
        <v>44477</v>
      </c>
      <c r="C27" s="65">
        <f>VLOOKUP($A27,'Return Data'!$B$7:$R$2292,4,0)</f>
        <v>13.5284</v>
      </c>
      <c r="D27" s="65">
        <f>VLOOKUP($A27,'Return Data'!$B$7:$R$2292,9,0)</f>
        <v>191.3603</v>
      </c>
      <c r="E27" s="66">
        <f t="shared" si="0"/>
        <v>1</v>
      </c>
      <c r="F27" s="65">
        <f>VLOOKUP($A27,'Return Data'!$B$7:$R$2292,10,0)</f>
        <v>67.796599999999998</v>
      </c>
      <c r="G27" s="66">
        <f t="shared" si="1"/>
        <v>1</v>
      </c>
      <c r="H27" s="65">
        <f>VLOOKUP($A27,'Return Data'!$B$7:$R$2292,11,0)</f>
        <v>37.097200000000001</v>
      </c>
      <c r="I27" s="66">
        <f t="shared" si="2"/>
        <v>1</v>
      </c>
      <c r="J27" s="65">
        <f>VLOOKUP($A27,'Return Data'!$B$7:$R$2292,12,0)</f>
        <v>26.046500000000002</v>
      </c>
      <c r="K27" s="66">
        <f t="shared" si="3"/>
        <v>1</v>
      </c>
      <c r="L27" s="65">
        <f>VLOOKUP($A27,'Return Data'!$B$7:$R$2292,13,0)</f>
        <v>21.908200000000001</v>
      </c>
      <c r="M27" s="66">
        <f t="shared" si="4"/>
        <v>1</v>
      </c>
      <c r="N27" s="65">
        <f>VLOOKUP($A27,'Return Data'!$B$7:$R$2292,17,0)</f>
        <v>-6.7698</v>
      </c>
      <c r="O27" s="66">
        <f>RANK(N27,N$8:N$27,0)</f>
        <v>16</v>
      </c>
      <c r="P27" s="65">
        <f>VLOOKUP($A27,'Return Data'!$B$7:$R$2292,14,0)</f>
        <v>-5.7046000000000001</v>
      </c>
      <c r="Q27" s="66">
        <f>RANK(P27,P$8:P$27,0)</f>
        <v>16</v>
      </c>
      <c r="R27" s="65">
        <f>VLOOKUP($A27,'Return Data'!$B$7:$R$2292,16,0)</f>
        <v>3.4577</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27.602135000000004</v>
      </c>
      <c r="E29" s="88"/>
      <c r="F29" s="89">
        <f>AVERAGE(F8:F27)</f>
        <v>14.668424999999999</v>
      </c>
      <c r="G29" s="88"/>
      <c r="H29" s="89">
        <f>AVERAGE(H8:H27)</f>
        <v>11.235245000000001</v>
      </c>
      <c r="I29" s="88"/>
      <c r="J29" s="89">
        <f>AVERAGE(J8:J27)</f>
        <v>6.2513249999999996</v>
      </c>
      <c r="K29" s="88"/>
      <c r="L29" s="89">
        <f>AVERAGE(L8:L27)</f>
        <v>7.4086400000000001</v>
      </c>
      <c r="M29" s="88"/>
      <c r="N29" s="89">
        <f>AVERAGE(N8:N27)</f>
        <v>3.9692058823529415</v>
      </c>
      <c r="O29" s="88"/>
      <c r="P29" s="89">
        <f>AVERAGE(P8:P27)</f>
        <v>2.9947294117647054</v>
      </c>
      <c r="Q29" s="88"/>
      <c r="R29" s="89">
        <f>AVERAGE(R8:R27)</f>
        <v>1.8563900000000007</v>
      </c>
      <c r="S29" s="90"/>
    </row>
    <row r="30" spans="1:19" x14ac:dyDescent="0.3">
      <c r="A30" s="87" t="s">
        <v>28</v>
      </c>
      <c r="B30" s="88"/>
      <c r="C30" s="88"/>
      <c r="D30" s="89">
        <f>MIN(D8:D27)</f>
        <v>0</v>
      </c>
      <c r="E30" s="88"/>
      <c r="F30" s="89">
        <f>MIN(F8:F27)</f>
        <v>0</v>
      </c>
      <c r="G30" s="88"/>
      <c r="H30" s="89">
        <f>MIN(H8:H27)</f>
        <v>0</v>
      </c>
      <c r="I30" s="88"/>
      <c r="J30" s="89">
        <f>MIN(J8:J27)</f>
        <v>-24.477699999999999</v>
      </c>
      <c r="K30" s="88"/>
      <c r="L30" s="89">
        <f>MIN(L8:L27)</f>
        <v>-16.486499999999999</v>
      </c>
      <c r="M30" s="88"/>
      <c r="N30" s="89">
        <f>MIN(N8:N27)</f>
        <v>-21.234999999999999</v>
      </c>
      <c r="O30" s="88"/>
      <c r="P30" s="89">
        <f>MIN(P8:P27)</f>
        <v>-30.3765</v>
      </c>
      <c r="Q30" s="88"/>
      <c r="R30" s="89">
        <f>MIN(R8:R27)</f>
        <v>-40.188099999999999</v>
      </c>
      <c r="S30" s="90"/>
    </row>
    <row r="31" spans="1:19" ht="15" thickBot="1" x14ac:dyDescent="0.35">
      <c r="A31" s="91" t="s">
        <v>29</v>
      </c>
      <c r="B31" s="92"/>
      <c r="C31" s="92"/>
      <c r="D31" s="93">
        <f>MAX(D8:D27)</f>
        <v>191.3603</v>
      </c>
      <c r="E31" s="92"/>
      <c r="F31" s="93">
        <f>MAX(F8:F27)</f>
        <v>67.796599999999998</v>
      </c>
      <c r="G31" s="92"/>
      <c r="H31" s="93">
        <f>MAX(H8:H27)</f>
        <v>37.097200000000001</v>
      </c>
      <c r="I31" s="92"/>
      <c r="J31" s="93">
        <f>MAX(J8:J27)</f>
        <v>26.046500000000002</v>
      </c>
      <c r="K31" s="92"/>
      <c r="L31" s="93">
        <f>MAX(L8:L27)</f>
        <v>21.908200000000001</v>
      </c>
      <c r="M31" s="92"/>
      <c r="N31" s="93">
        <f>MAX(N8:N27)</f>
        <v>10.367699999999999</v>
      </c>
      <c r="O31" s="92"/>
      <c r="P31" s="93">
        <f>MAX(P8:P27)</f>
        <v>9.3043999999999993</v>
      </c>
      <c r="Q31" s="92"/>
      <c r="R31" s="93">
        <f>MAX(R8:R27)</f>
        <v>8.9260000000000002</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Data'!$B$7:$R$2292,3,0)</f>
        <v>44477</v>
      </c>
      <c r="C8" s="65">
        <f>VLOOKUP($A8,'Return Data'!$B$7:$R$2292,4,0)</f>
        <v>89.471900000000005</v>
      </c>
      <c r="D8" s="65">
        <f>VLOOKUP($A8,'Return Data'!$B$7:$R$2292,9,0)</f>
        <v>0.94310000000000005</v>
      </c>
      <c r="E8" s="66">
        <f t="shared" ref="E8:E26" si="0">RANK(D8,D$8:D$26,0)</f>
        <v>11</v>
      </c>
      <c r="F8" s="65">
        <f>VLOOKUP($A8,'Return Data'!$B$7:$R$2292,10,0)</f>
        <v>5.6445999999999996</v>
      </c>
      <c r="G8" s="66">
        <f t="shared" ref="G8:G26" si="1">RANK(F8,F$8:F$26,0)</f>
        <v>10</v>
      </c>
      <c r="H8" s="65">
        <f>VLOOKUP($A8,'Return Data'!$B$7:$R$2292,11,0)</f>
        <v>5.6768999999999998</v>
      </c>
      <c r="I8" s="66">
        <f t="shared" ref="I8:I26" si="2">RANK(H8,H$8:H$26,0)</f>
        <v>9</v>
      </c>
      <c r="J8" s="65">
        <f>VLOOKUP($A8,'Return Data'!$B$7:$R$2292,12,0)</f>
        <v>4.3102</v>
      </c>
      <c r="K8" s="66">
        <f t="shared" ref="K8:K26" si="3">RANK(J8,J$8:J$26,0)</f>
        <v>6</v>
      </c>
      <c r="L8" s="65">
        <f>VLOOKUP($A8,'Return Data'!$B$7:$R$2292,13,0)</f>
        <v>5.8579999999999997</v>
      </c>
      <c r="M8" s="66">
        <f t="shared" ref="M8:M26" si="4">RANK(L8,L$8:L$26,0)</f>
        <v>9</v>
      </c>
      <c r="N8" s="65">
        <f>VLOOKUP($A8,'Return Data'!$B$7:$R$2292,17,0)</f>
        <v>8.6051000000000002</v>
      </c>
      <c r="O8" s="66">
        <f t="shared" ref="O8:O23" si="5">RANK(N8,N$8:N$26,0)</f>
        <v>3</v>
      </c>
      <c r="P8" s="65">
        <f>VLOOKUP($A8,'Return Data'!$B$7:$R$2292,14,0)</f>
        <v>9.3019999999999996</v>
      </c>
      <c r="Q8" s="66">
        <f>RANK(P8,P$8:P$26,0)</f>
        <v>5</v>
      </c>
      <c r="R8" s="65">
        <f>VLOOKUP($A8,'Return Data'!$B$7:$R$2292,16,0)</f>
        <v>8.8505000000000003</v>
      </c>
      <c r="S8" s="67">
        <f t="shared" ref="S8:S26" si="6">RANK(R8,R$8:R$26,0)</f>
        <v>6</v>
      </c>
    </row>
    <row r="9" spans="1:19" x14ac:dyDescent="0.3">
      <c r="A9" s="82" t="s">
        <v>613</v>
      </c>
      <c r="B9" s="64">
        <f>VLOOKUP($A9,'Return Data'!$B$7:$R$2292,3,0)</f>
        <v>44477</v>
      </c>
      <c r="C9" s="65">
        <f>VLOOKUP($A9,'Return Data'!$B$7:$R$2292,4,0)</f>
        <v>13.982100000000001</v>
      </c>
      <c r="D9" s="65">
        <f>VLOOKUP($A9,'Return Data'!$B$7:$R$2292,9,0)</f>
        <v>2.3714</v>
      </c>
      <c r="E9" s="66">
        <f t="shared" si="0"/>
        <v>7</v>
      </c>
      <c r="F9" s="65">
        <f>VLOOKUP($A9,'Return Data'!$B$7:$R$2292,10,0)</f>
        <v>5.7018000000000004</v>
      </c>
      <c r="G9" s="66">
        <f t="shared" si="1"/>
        <v>9</v>
      </c>
      <c r="H9" s="65">
        <f>VLOOKUP($A9,'Return Data'!$B$7:$R$2292,11,0)</f>
        <v>5.6806999999999999</v>
      </c>
      <c r="I9" s="66">
        <f t="shared" si="2"/>
        <v>8</v>
      </c>
      <c r="J9" s="65">
        <f>VLOOKUP($A9,'Return Data'!$B$7:$R$2292,12,0)</f>
        <v>4.3491999999999997</v>
      </c>
      <c r="K9" s="66">
        <f t="shared" si="3"/>
        <v>5</v>
      </c>
      <c r="L9" s="65">
        <f>VLOOKUP($A9,'Return Data'!$B$7:$R$2292,13,0)</f>
        <v>5.9234</v>
      </c>
      <c r="M9" s="66">
        <f t="shared" si="4"/>
        <v>7</v>
      </c>
      <c r="N9" s="65">
        <f>VLOOKUP($A9,'Return Data'!$B$7:$R$2292,17,0)</f>
        <v>9.0051000000000005</v>
      </c>
      <c r="O9" s="66">
        <f t="shared" si="5"/>
        <v>2</v>
      </c>
      <c r="P9" s="65">
        <f>VLOOKUP($A9,'Return Data'!$B$7:$R$2292,14,0)</f>
        <v>8.4536999999999995</v>
      </c>
      <c r="Q9" s="66">
        <f>RANK(P9,P$8:P$26,0)</f>
        <v>12</v>
      </c>
      <c r="R9" s="65">
        <f>VLOOKUP($A9,'Return Data'!$B$7:$R$2292,16,0)</f>
        <v>8.2241999999999997</v>
      </c>
      <c r="S9" s="67">
        <f t="shared" si="6"/>
        <v>14</v>
      </c>
    </row>
    <row r="10" spans="1:19" x14ac:dyDescent="0.3">
      <c r="A10" s="82" t="s">
        <v>616</v>
      </c>
      <c r="B10" s="64">
        <f>VLOOKUP($A10,'Return Data'!$B$7:$R$2292,3,0)</f>
        <v>44477</v>
      </c>
      <c r="C10" s="65">
        <f>VLOOKUP($A10,'Return Data'!$B$7:$R$2292,4,0)</f>
        <v>23.1828</v>
      </c>
      <c r="D10" s="65">
        <f>VLOOKUP($A10,'Return Data'!$B$7:$R$2292,9,0)</f>
        <v>-0.68189999999999995</v>
      </c>
      <c r="E10" s="66">
        <f t="shared" si="0"/>
        <v>18</v>
      </c>
      <c r="F10" s="65">
        <f>VLOOKUP($A10,'Return Data'!$B$7:$R$2292,10,0)</f>
        <v>3.8569</v>
      </c>
      <c r="G10" s="66">
        <f t="shared" si="1"/>
        <v>18</v>
      </c>
      <c r="H10" s="65">
        <f>VLOOKUP($A10,'Return Data'!$B$7:$R$2292,11,0)</f>
        <v>4.5972</v>
      </c>
      <c r="I10" s="66">
        <f t="shared" si="2"/>
        <v>18</v>
      </c>
      <c r="J10" s="65">
        <f>VLOOKUP($A10,'Return Data'!$B$7:$R$2292,12,0)</f>
        <v>2.5722999999999998</v>
      </c>
      <c r="K10" s="66">
        <f t="shared" si="3"/>
        <v>19</v>
      </c>
      <c r="L10" s="65">
        <f>VLOOKUP($A10,'Return Data'!$B$7:$R$2292,13,0)</f>
        <v>4.4707999999999997</v>
      </c>
      <c r="M10" s="66">
        <f t="shared" si="4"/>
        <v>18</v>
      </c>
      <c r="N10" s="65">
        <f>VLOOKUP($A10,'Return Data'!$B$7:$R$2292,17,0)</f>
        <v>7.5647000000000002</v>
      </c>
      <c r="O10" s="66">
        <f t="shared" si="5"/>
        <v>16</v>
      </c>
      <c r="P10" s="65">
        <f>VLOOKUP($A10,'Return Data'!$B$7:$R$2292,14,0)</f>
        <v>5.6250999999999998</v>
      </c>
      <c r="Q10" s="66">
        <f>RANK(P10,P$8:P$26,0)</f>
        <v>15</v>
      </c>
      <c r="R10" s="65">
        <f>VLOOKUP($A10,'Return Data'!$B$7:$R$2292,16,0)</f>
        <v>7.3731999999999998</v>
      </c>
      <c r="S10" s="67">
        <f t="shared" si="6"/>
        <v>18</v>
      </c>
    </row>
    <row r="11" spans="1:19" x14ac:dyDescent="0.3">
      <c r="A11" s="82" t="s">
        <v>617</v>
      </c>
      <c r="B11" s="64">
        <f>VLOOKUP($A11,'Return Data'!$B$7:$R$2292,3,0)</f>
        <v>44477</v>
      </c>
      <c r="C11" s="65">
        <f>VLOOKUP($A11,'Return Data'!$B$7:$R$2292,4,0)</f>
        <v>18.558800000000002</v>
      </c>
      <c r="D11" s="65">
        <f>VLOOKUP($A11,'Return Data'!$B$7:$R$2292,9,0)</f>
        <v>-0.54390000000000005</v>
      </c>
      <c r="E11" s="66">
        <f t="shared" si="0"/>
        <v>17</v>
      </c>
      <c r="F11" s="65">
        <f>VLOOKUP($A11,'Return Data'!$B$7:$R$2292,10,0)</f>
        <v>4.4379</v>
      </c>
      <c r="G11" s="66">
        <f t="shared" si="1"/>
        <v>17</v>
      </c>
      <c r="H11" s="65">
        <f>VLOOKUP($A11,'Return Data'!$B$7:$R$2292,11,0)</f>
        <v>4.7838000000000003</v>
      </c>
      <c r="I11" s="66">
        <f t="shared" si="2"/>
        <v>17</v>
      </c>
      <c r="J11" s="65">
        <f>VLOOKUP($A11,'Return Data'!$B$7:$R$2292,12,0)</f>
        <v>3.2875999999999999</v>
      </c>
      <c r="K11" s="66">
        <f t="shared" si="3"/>
        <v>16</v>
      </c>
      <c r="L11" s="65">
        <f>VLOOKUP($A11,'Return Data'!$B$7:$R$2292,13,0)</f>
        <v>4.9522000000000004</v>
      </c>
      <c r="M11" s="66">
        <f t="shared" si="4"/>
        <v>14</v>
      </c>
      <c r="N11" s="65">
        <f>VLOOKUP($A11,'Return Data'!$B$7:$R$2292,17,0)</f>
        <v>7.4108999999999998</v>
      </c>
      <c r="O11" s="66">
        <f t="shared" si="5"/>
        <v>17</v>
      </c>
      <c r="P11" s="65">
        <f>VLOOKUP($A11,'Return Data'!$B$7:$R$2292,14,0)</f>
        <v>8.6663999999999994</v>
      </c>
      <c r="Q11" s="66">
        <f>RANK(P11,P$8:P$26,0)</f>
        <v>10</v>
      </c>
      <c r="R11" s="65">
        <f>VLOOKUP($A11,'Return Data'!$B$7:$R$2292,16,0)</f>
        <v>8.3945000000000007</v>
      </c>
      <c r="S11" s="67">
        <f t="shared" si="6"/>
        <v>11</v>
      </c>
    </row>
    <row r="12" spans="1:19" x14ac:dyDescent="0.3">
      <c r="A12" s="82" t="s">
        <v>619</v>
      </c>
      <c r="B12" s="64">
        <f>VLOOKUP($A12,'Return Data'!$B$7:$R$2292,3,0)</f>
        <v>44477</v>
      </c>
      <c r="C12" s="65">
        <f>VLOOKUP($A12,'Return Data'!$B$7:$R$2292,4,0)</f>
        <v>13.0662</v>
      </c>
      <c r="D12" s="65">
        <f>VLOOKUP($A12,'Return Data'!$B$7:$R$2292,9,0)</f>
        <v>2.4258000000000002</v>
      </c>
      <c r="E12" s="66">
        <f t="shared" si="0"/>
        <v>6</v>
      </c>
      <c r="F12" s="65">
        <f>VLOOKUP($A12,'Return Data'!$B$7:$R$2292,10,0)</f>
        <v>3.7639999999999998</v>
      </c>
      <c r="G12" s="66">
        <f t="shared" si="1"/>
        <v>19</v>
      </c>
      <c r="H12" s="65">
        <f>VLOOKUP($A12,'Return Data'!$B$7:$R$2292,11,0)</f>
        <v>4.024</v>
      </c>
      <c r="I12" s="66">
        <f t="shared" si="2"/>
        <v>19</v>
      </c>
      <c r="J12" s="65">
        <f>VLOOKUP($A12,'Return Data'!$B$7:$R$2292,12,0)</f>
        <v>3.5773999999999999</v>
      </c>
      <c r="K12" s="66">
        <f t="shared" si="3"/>
        <v>15</v>
      </c>
      <c r="L12" s="65">
        <f>VLOOKUP($A12,'Return Data'!$B$7:$R$2292,13,0)</f>
        <v>4.2153</v>
      </c>
      <c r="M12" s="66">
        <f t="shared" si="4"/>
        <v>19</v>
      </c>
      <c r="N12" s="65">
        <f>VLOOKUP($A12,'Return Data'!$B$7:$R$2292,17,0)</f>
        <v>7.2807000000000004</v>
      </c>
      <c r="O12" s="66">
        <f t="shared" si="5"/>
        <v>18</v>
      </c>
      <c r="P12" s="65"/>
      <c r="Q12" s="66"/>
      <c r="R12" s="65">
        <f>VLOOKUP($A12,'Return Data'!$B$7:$R$2292,16,0)</f>
        <v>9.0731000000000002</v>
      </c>
      <c r="S12" s="67">
        <f t="shared" si="6"/>
        <v>4</v>
      </c>
    </row>
    <row r="13" spans="1:19" x14ac:dyDescent="0.3">
      <c r="A13" s="82" t="s">
        <v>624</v>
      </c>
      <c r="B13" s="64">
        <f>VLOOKUP($A13,'Return Data'!$B$7:$R$2292,3,0)</f>
        <v>44477</v>
      </c>
      <c r="C13" s="65">
        <f>VLOOKUP($A13,'Return Data'!$B$7:$R$2292,4,0)</f>
        <v>83.983699999999999</v>
      </c>
      <c r="D13" s="65">
        <f>VLOOKUP($A13,'Return Data'!$B$7:$R$2292,9,0)</f>
        <v>0.9163</v>
      </c>
      <c r="E13" s="66">
        <f t="shared" si="0"/>
        <v>12</v>
      </c>
      <c r="F13" s="65">
        <f>VLOOKUP($A13,'Return Data'!$B$7:$R$2292,10,0)</f>
        <v>5.2173999999999996</v>
      </c>
      <c r="G13" s="66">
        <f t="shared" si="1"/>
        <v>15</v>
      </c>
      <c r="H13" s="65">
        <f>VLOOKUP($A13,'Return Data'!$B$7:$R$2292,11,0)</f>
        <v>5.2354000000000003</v>
      </c>
      <c r="I13" s="66">
        <f t="shared" si="2"/>
        <v>13</v>
      </c>
      <c r="J13" s="65">
        <f>VLOOKUP($A13,'Return Data'!$B$7:$R$2292,12,0)</f>
        <v>4.1839000000000004</v>
      </c>
      <c r="K13" s="66">
        <f t="shared" si="3"/>
        <v>7</v>
      </c>
      <c r="L13" s="65">
        <f>VLOOKUP($A13,'Return Data'!$B$7:$R$2292,13,0)</f>
        <v>6.0091000000000001</v>
      </c>
      <c r="M13" s="66">
        <f t="shared" si="4"/>
        <v>6</v>
      </c>
      <c r="N13" s="65">
        <f>VLOOKUP($A13,'Return Data'!$B$7:$R$2292,17,0)</f>
        <v>7.8593000000000002</v>
      </c>
      <c r="O13" s="66">
        <f t="shared" si="5"/>
        <v>11</v>
      </c>
      <c r="P13" s="65">
        <f>VLOOKUP($A13,'Return Data'!$B$7:$R$2292,14,0)</f>
        <v>8.8942999999999994</v>
      </c>
      <c r="Q13" s="66">
        <f t="shared" ref="Q13:Q21" si="7">RANK(P13,P$8:P$26,0)</f>
        <v>7</v>
      </c>
      <c r="R13" s="65">
        <f>VLOOKUP($A13,'Return Data'!$B$7:$R$2292,16,0)</f>
        <v>9.1644000000000005</v>
      </c>
      <c r="S13" s="67">
        <f t="shared" si="6"/>
        <v>2</v>
      </c>
    </row>
    <row r="14" spans="1:19" x14ac:dyDescent="0.3">
      <c r="A14" s="82" t="s">
        <v>627</v>
      </c>
      <c r="B14" s="64">
        <f>VLOOKUP($A14,'Return Data'!$B$7:$R$2292,3,0)</f>
        <v>44477</v>
      </c>
      <c r="C14" s="65">
        <f>VLOOKUP($A14,'Return Data'!$B$7:$R$2292,4,0)</f>
        <v>26.0307</v>
      </c>
      <c r="D14" s="65">
        <f>VLOOKUP($A14,'Return Data'!$B$7:$R$2292,9,0)</f>
        <v>1.9569000000000001</v>
      </c>
      <c r="E14" s="66">
        <f t="shared" si="0"/>
        <v>8</v>
      </c>
      <c r="F14" s="65">
        <f>VLOOKUP($A14,'Return Data'!$B$7:$R$2292,10,0)</f>
        <v>6.4103000000000003</v>
      </c>
      <c r="G14" s="66">
        <f t="shared" si="1"/>
        <v>4</v>
      </c>
      <c r="H14" s="65">
        <f>VLOOKUP($A14,'Return Data'!$B$7:$R$2292,11,0)</f>
        <v>6.0578000000000003</v>
      </c>
      <c r="I14" s="66">
        <f t="shared" si="2"/>
        <v>5</v>
      </c>
      <c r="J14" s="65">
        <f>VLOOKUP($A14,'Return Data'!$B$7:$R$2292,12,0)</f>
        <v>4.0989000000000004</v>
      </c>
      <c r="K14" s="66">
        <f t="shared" si="3"/>
        <v>8</v>
      </c>
      <c r="L14" s="65">
        <f>VLOOKUP($A14,'Return Data'!$B$7:$R$2292,13,0)</f>
        <v>6.0594000000000001</v>
      </c>
      <c r="M14" s="66">
        <f t="shared" si="4"/>
        <v>4</v>
      </c>
      <c r="N14" s="65">
        <f>VLOOKUP($A14,'Return Data'!$B$7:$R$2292,17,0)</f>
        <v>8.5920000000000005</v>
      </c>
      <c r="O14" s="66">
        <f t="shared" si="5"/>
        <v>4</v>
      </c>
      <c r="P14" s="65">
        <f>VLOOKUP($A14,'Return Data'!$B$7:$R$2292,14,0)</f>
        <v>9.5565999999999995</v>
      </c>
      <c r="Q14" s="66">
        <f t="shared" si="7"/>
        <v>3</v>
      </c>
      <c r="R14" s="65">
        <f>VLOOKUP($A14,'Return Data'!$B$7:$R$2292,16,0)</f>
        <v>8.7706</v>
      </c>
      <c r="S14" s="67">
        <f t="shared" si="6"/>
        <v>7</v>
      </c>
    </row>
    <row r="15" spans="1:19" x14ac:dyDescent="0.3">
      <c r="A15" s="82" t="s">
        <v>629</v>
      </c>
      <c r="B15" s="64">
        <f>VLOOKUP($A15,'Return Data'!$B$7:$R$2292,3,0)</f>
        <v>44477</v>
      </c>
      <c r="C15" s="65">
        <f>VLOOKUP($A15,'Return Data'!$B$7:$R$2292,4,0)</f>
        <v>24.209599999999998</v>
      </c>
      <c r="D15" s="65">
        <f>VLOOKUP($A15,'Return Data'!$B$7:$R$2292,9,0)</f>
        <v>2.8713000000000002</v>
      </c>
      <c r="E15" s="66">
        <f t="shared" si="0"/>
        <v>5</v>
      </c>
      <c r="F15" s="65">
        <f>VLOOKUP($A15,'Return Data'!$B$7:$R$2292,10,0)</f>
        <v>6.2352999999999996</v>
      </c>
      <c r="G15" s="66">
        <f t="shared" si="1"/>
        <v>6</v>
      </c>
      <c r="H15" s="65">
        <f>VLOOKUP($A15,'Return Data'!$B$7:$R$2292,11,0)</f>
        <v>5.4359000000000002</v>
      </c>
      <c r="I15" s="66">
        <f t="shared" si="2"/>
        <v>10</v>
      </c>
      <c r="J15" s="65">
        <f>VLOOKUP($A15,'Return Data'!$B$7:$R$2292,12,0)</f>
        <v>4.5856000000000003</v>
      </c>
      <c r="K15" s="66">
        <f t="shared" si="3"/>
        <v>4</v>
      </c>
      <c r="L15" s="65">
        <f>VLOOKUP($A15,'Return Data'!$B$7:$R$2292,13,0)</f>
        <v>5.8555999999999999</v>
      </c>
      <c r="M15" s="66">
        <f t="shared" si="4"/>
        <v>10</v>
      </c>
      <c r="N15" s="65">
        <f>VLOOKUP($A15,'Return Data'!$B$7:$R$2292,17,0)</f>
        <v>8.2266999999999992</v>
      </c>
      <c r="O15" s="66">
        <f t="shared" si="5"/>
        <v>8</v>
      </c>
      <c r="P15" s="65">
        <f>VLOOKUP($A15,'Return Data'!$B$7:$R$2292,14,0)</f>
        <v>8.9263999999999992</v>
      </c>
      <c r="Q15" s="66">
        <f t="shared" si="7"/>
        <v>6</v>
      </c>
      <c r="R15" s="65">
        <f>VLOOKUP($A15,'Return Data'!$B$7:$R$2292,16,0)</f>
        <v>8.7463999999999995</v>
      </c>
      <c r="S15" s="67">
        <f t="shared" si="6"/>
        <v>8</v>
      </c>
    </row>
    <row r="16" spans="1:19" x14ac:dyDescent="0.3">
      <c r="A16" s="82" t="s">
        <v>630</v>
      </c>
      <c r="B16" s="64">
        <f>VLOOKUP($A16,'Return Data'!$B$7:$R$2292,3,0)</f>
        <v>44477</v>
      </c>
      <c r="C16" s="65">
        <f>VLOOKUP($A16,'Return Data'!$B$7:$R$2292,4,0)</f>
        <v>15.761799999999999</v>
      </c>
      <c r="D16" s="65">
        <f>VLOOKUP($A16,'Return Data'!$B$7:$R$2292,9,0)</f>
        <v>-0.97950000000000004</v>
      </c>
      <c r="E16" s="66">
        <f t="shared" si="0"/>
        <v>19</v>
      </c>
      <c r="F16" s="65">
        <f>VLOOKUP($A16,'Return Data'!$B$7:$R$2292,10,0)</f>
        <v>5.9762000000000004</v>
      </c>
      <c r="G16" s="66">
        <f t="shared" si="1"/>
        <v>8</v>
      </c>
      <c r="H16" s="65">
        <f>VLOOKUP($A16,'Return Data'!$B$7:$R$2292,11,0)</f>
        <v>5.8563999999999998</v>
      </c>
      <c r="I16" s="66">
        <f t="shared" si="2"/>
        <v>6</v>
      </c>
      <c r="J16" s="65">
        <f>VLOOKUP($A16,'Return Data'!$B$7:$R$2292,12,0)</f>
        <v>3.8027000000000002</v>
      </c>
      <c r="K16" s="66">
        <f t="shared" si="3"/>
        <v>10</v>
      </c>
      <c r="L16" s="65">
        <f>VLOOKUP($A16,'Return Data'!$B$7:$R$2292,13,0)</f>
        <v>5.9012000000000002</v>
      </c>
      <c r="M16" s="66">
        <f t="shared" si="4"/>
        <v>8</v>
      </c>
      <c r="N16" s="65">
        <f>VLOOKUP($A16,'Return Data'!$B$7:$R$2292,17,0)</f>
        <v>8.2902000000000005</v>
      </c>
      <c r="O16" s="66">
        <f t="shared" si="5"/>
        <v>7</v>
      </c>
      <c r="P16" s="65">
        <f>VLOOKUP($A16,'Return Data'!$B$7:$R$2292,14,0)</f>
        <v>8.8050999999999995</v>
      </c>
      <c r="Q16" s="66">
        <f t="shared" si="7"/>
        <v>8</v>
      </c>
      <c r="R16" s="65">
        <f>VLOOKUP($A16,'Return Data'!$B$7:$R$2292,16,0)</f>
        <v>8.2459000000000007</v>
      </c>
      <c r="S16" s="67">
        <f t="shared" si="6"/>
        <v>13</v>
      </c>
    </row>
    <row r="17" spans="1:19" x14ac:dyDescent="0.3">
      <c r="A17" s="82" t="s">
        <v>633</v>
      </c>
      <c r="B17" s="64">
        <f>VLOOKUP($A17,'Return Data'!$B$7:$R$2292,3,0)</f>
        <v>44477</v>
      </c>
      <c r="C17" s="65">
        <f>VLOOKUP($A17,'Return Data'!$B$7:$R$2292,4,0)</f>
        <v>2688.6516999999999</v>
      </c>
      <c r="D17" s="65">
        <f>VLOOKUP($A17,'Return Data'!$B$7:$R$2292,9,0)</f>
        <v>-0.3468</v>
      </c>
      <c r="E17" s="66">
        <f t="shared" si="0"/>
        <v>16</v>
      </c>
      <c r="F17" s="65">
        <f>VLOOKUP($A17,'Return Data'!$B$7:$R$2292,10,0)</f>
        <v>5.3545999999999996</v>
      </c>
      <c r="G17" s="66">
        <f t="shared" si="1"/>
        <v>14</v>
      </c>
      <c r="H17" s="65">
        <f>VLOOKUP($A17,'Return Data'!$B$7:$R$2292,11,0)</f>
        <v>5.2877000000000001</v>
      </c>
      <c r="I17" s="66">
        <f t="shared" si="2"/>
        <v>12</v>
      </c>
      <c r="J17" s="65">
        <f>VLOOKUP($A17,'Return Data'!$B$7:$R$2292,12,0)</f>
        <v>3.7311000000000001</v>
      </c>
      <c r="K17" s="66">
        <f t="shared" si="3"/>
        <v>12</v>
      </c>
      <c r="L17" s="65">
        <f>VLOOKUP($A17,'Return Data'!$B$7:$R$2292,13,0)</f>
        <v>4.9085000000000001</v>
      </c>
      <c r="M17" s="66">
        <f t="shared" si="4"/>
        <v>17</v>
      </c>
      <c r="N17" s="65">
        <f>VLOOKUP($A17,'Return Data'!$B$7:$R$2292,17,0)</f>
        <v>7.7937000000000003</v>
      </c>
      <c r="O17" s="66">
        <f t="shared" si="5"/>
        <v>13</v>
      </c>
      <c r="P17" s="65">
        <f>VLOOKUP($A17,'Return Data'!$B$7:$R$2292,14,0)</f>
        <v>9.3087</v>
      </c>
      <c r="Q17" s="66">
        <f t="shared" si="7"/>
        <v>4</v>
      </c>
      <c r="R17" s="65">
        <f>VLOOKUP($A17,'Return Data'!$B$7:$R$2292,16,0)</f>
        <v>7.9211</v>
      </c>
      <c r="S17" s="67">
        <f t="shared" si="6"/>
        <v>17</v>
      </c>
    </row>
    <row r="18" spans="1:19" x14ac:dyDescent="0.3">
      <c r="A18" s="82" t="s">
        <v>635</v>
      </c>
      <c r="B18" s="64">
        <f>VLOOKUP($A18,'Return Data'!$B$7:$R$2292,3,0)</f>
        <v>44477</v>
      </c>
      <c r="C18" s="65">
        <f>VLOOKUP($A18,'Return Data'!$B$7:$R$2292,4,0)</f>
        <v>3079.6061</v>
      </c>
      <c r="D18" s="65">
        <f>VLOOKUP($A18,'Return Data'!$B$7:$R$2292,9,0)</f>
        <v>3.0028000000000001</v>
      </c>
      <c r="E18" s="66">
        <f t="shared" si="0"/>
        <v>3</v>
      </c>
      <c r="F18" s="65">
        <f>VLOOKUP($A18,'Return Data'!$B$7:$R$2292,10,0)</f>
        <v>6.5441000000000003</v>
      </c>
      <c r="G18" s="66">
        <f t="shared" si="1"/>
        <v>3</v>
      </c>
      <c r="H18" s="65">
        <f>VLOOKUP($A18,'Return Data'!$B$7:$R$2292,11,0)</f>
        <v>5.7674000000000003</v>
      </c>
      <c r="I18" s="66">
        <f t="shared" si="2"/>
        <v>7</v>
      </c>
      <c r="J18" s="65">
        <f>VLOOKUP($A18,'Return Data'!$B$7:$R$2292,12,0)</f>
        <v>4.0761000000000003</v>
      </c>
      <c r="K18" s="66">
        <f t="shared" si="3"/>
        <v>9</v>
      </c>
      <c r="L18" s="65">
        <f>VLOOKUP($A18,'Return Data'!$B$7:$R$2292,13,0)</f>
        <v>5.5749000000000004</v>
      </c>
      <c r="M18" s="66">
        <f t="shared" si="4"/>
        <v>11</v>
      </c>
      <c r="N18" s="65">
        <f>VLOOKUP($A18,'Return Data'!$B$7:$R$2292,17,0)</f>
        <v>7.6199000000000003</v>
      </c>
      <c r="O18" s="66">
        <f t="shared" si="5"/>
        <v>15</v>
      </c>
      <c r="P18" s="65">
        <f>VLOOKUP($A18,'Return Data'!$B$7:$R$2292,14,0)</f>
        <v>8.5084999999999997</v>
      </c>
      <c r="Q18" s="66">
        <f t="shared" si="7"/>
        <v>11</v>
      </c>
      <c r="R18" s="65">
        <f>VLOOKUP($A18,'Return Data'!$B$7:$R$2292,16,0)</f>
        <v>8.6245999999999992</v>
      </c>
      <c r="S18" s="67">
        <f t="shared" si="6"/>
        <v>9</v>
      </c>
    </row>
    <row r="19" spans="1:19" x14ac:dyDescent="0.3">
      <c r="A19" s="82" t="s">
        <v>636</v>
      </c>
      <c r="B19" s="64">
        <f>VLOOKUP($A19,'Return Data'!$B$7:$R$2292,3,0)</f>
        <v>44477</v>
      </c>
      <c r="C19" s="65">
        <f>VLOOKUP($A19,'Return Data'!$B$7:$R$2292,4,0)</f>
        <v>61.880600000000001</v>
      </c>
      <c r="D19" s="65">
        <f>VLOOKUP($A19,'Return Data'!$B$7:$R$2292,9,0)</f>
        <v>3.2429000000000001</v>
      </c>
      <c r="E19" s="66">
        <f t="shared" si="0"/>
        <v>2</v>
      </c>
      <c r="F19" s="65">
        <f>VLOOKUP($A19,'Return Data'!$B$7:$R$2292,10,0)</f>
        <v>7.9572000000000003</v>
      </c>
      <c r="G19" s="66">
        <f t="shared" si="1"/>
        <v>2</v>
      </c>
      <c r="H19" s="65">
        <f>VLOOKUP($A19,'Return Data'!$B$7:$R$2292,11,0)</f>
        <v>6.2035999999999998</v>
      </c>
      <c r="I19" s="66">
        <f t="shared" si="2"/>
        <v>4</v>
      </c>
      <c r="J19" s="65">
        <f>VLOOKUP($A19,'Return Data'!$B$7:$R$2292,12,0)</f>
        <v>3.7957999999999998</v>
      </c>
      <c r="K19" s="66">
        <f t="shared" si="3"/>
        <v>11</v>
      </c>
      <c r="L19" s="65">
        <f>VLOOKUP($A19,'Return Data'!$B$7:$R$2292,13,0)</f>
        <v>6.0495999999999999</v>
      </c>
      <c r="M19" s="66">
        <f t="shared" si="4"/>
        <v>5</v>
      </c>
      <c r="N19" s="65">
        <f>VLOOKUP($A19,'Return Data'!$B$7:$R$2292,17,0)</f>
        <v>9.1678999999999995</v>
      </c>
      <c r="O19" s="66">
        <f t="shared" si="5"/>
        <v>1</v>
      </c>
      <c r="P19" s="65">
        <f>VLOOKUP($A19,'Return Data'!$B$7:$R$2292,14,0)</f>
        <v>10.962300000000001</v>
      </c>
      <c r="Q19" s="66">
        <f t="shared" si="7"/>
        <v>1</v>
      </c>
      <c r="R19" s="65">
        <f>VLOOKUP($A19,'Return Data'!$B$7:$R$2292,16,0)</f>
        <v>8.3287999999999993</v>
      </c>
      <c r="S19" s="67">
        <f t="shared" si="6"/>
        <v>12</v>
      </c>
    </row>
    <row r="20" spans="1:19" x14ac:dyDescent="0.3">
      <c r="A20" s="117" t="s">
        <v>1772</v>
      </c>
      <c r="B20" s="64">
        <f>VLOOKUP($A20,'Return Data'!$B$7:$R$2292,3,0)</f>
        <v>44477</v>
      </c>
      <c r="C20" s="65">
        <f>VLOOKUP($A20,'Return Data'!$B$7:$R$2292,4,0)</f>
        <v>48.499699999999997</v>
      </c>
      <c r="D20" s="65">
        <f>VLOOKUP($A20,'Return Data'!$B$7:$R$2292,9,0)</f>
        <v>1.8668</v>
      </c>
      <c r="E20" s="66">
        <f t="shared" si="0"/>
        <v>9</v>
      </c>
      <c r="F20" s="65">
        <f>VLOOKUP($A20,'Return Data'!$B$7:$R$2292,10,0)</f>
        <v>6.2821999999999996</v>
      </c>
      <c r="G20" s="66">
        <f t="shared" si="1"/>
        <v>5</v>
      </c>
      <c r="H20" s="65">
        <f>VLOOKUP($A20,'Return Data'!$B$7:$R$2292,11,0)</f>
        <v>6.4076000000000004</v>
      </c>
      <c r="I20" s="66">
        <f t="shared" si="2"/>
        <v>3</v>
      </c>
      <c r="J20" s="65">
        <f>VLOOKUP($A20,'Return Data'!$B$7:$R$2292,12,0)</f>
        <v>5.2035999999999998</v>
      </c>
      <c r="K20" s="66">
        <f t="shared" si="3"/>
        <v>2</v>
      </c>
      <c r="L20" s="65">
        <f>VLOOKUP($A20,'Return Data'!$B$7:$R$2292,13,0)</f>
        <v>6.4467999999999996</v>
      </c>
      <c r="M20" s="66">
        <f t="shared" si="4"/>
        <v>2</v>
      </c>
      <c r="N20" s="65">
        <f>VLOOKUP($A20,'Return Data'!$B$7:$R$2292,17,0)</f>
        <v>7.9581999999999997</v>
      </c>
      <c r="O20" s="66">
        <f t="shared" si="5"/>
        <v>10</v>
      </c>
      <c r="P20" s="65">
        <f>VLOOKUP($A20,'Return Data'!$B$7:$R$2292,14,0)</f>
        <v>8.1807999999999996</v>
      </c>
      <c r="Q20" s="66">
        <f t="shared" si="7"/>
        <v>13</v>
      </c>
      <c r="R20" s="65">
        <f>VLOOKUP($A20,'Return Data'!$B$7:$R$2292,16,0)</f>
        <v>8.4148999999999994</v>
      </c>
      <c r="S20" s="67">
        <f t="shared" si="6"/>
        <v>10</v>
      </c>
    </row>
    <row r="21" spans="1:19" x14ac:dyDescent="0.3">
      <c r="A21" s="82" t="s">
        <v>639</v>
      </c>
      <c r="B21" s="64">
        <f>VLOOKUP($A21,'Return Data'!$B$7:$R$2292,3,0)</f>
        <v>44477</v>
      </c>
      <c r="C21" s="65">
        <f>VLOOKUP($A21,'Return Data'!$B$7:$R$2292,4,0)</f>
        <v>37.738199999999999</v>
      </c>
      <c r="D21" s="65">
        <f>VLOOKUP($A21,'Return Data'!$B$7:$R$2292,9,0)</f>
        <v>2.9377</v>
      </c>
      <c r="E21" s="66">
        <f t="shared" si="0"/>
        <v>4</v>
      </c>
      <c r="F21" s="65">
        <f>VLOOKUP($A21,'Return Data'!$B$7:$R$2292,10,0)</f>
        <v>6.1558000000000002</v>
      </c>
      <c r="G21" s="66">
        <f t="shared" si="1"/>
        <v>7</v>
      </c>
      <c r="H21" s="65">
        <f>VLOOKUP($A21,'Return Data'!$B$7:$R$2292,11,0)</f>
        <v>6.4835000000000003</v>
      </c>
      <c r="I21" s="66">
        <f t="shared" si="2"/>
        <v>2</v>
      </c>
      <c r="J21" s="65">
        <f>VLOOKUP($A21,'Return Data'!$B$7:$R$2292,12,0)</f>
        <v>4.8890000000000002</v>
      </c>
      <c r="K21" s="66">
        <f t="shared" si="3"/>
        <v>3</v>
      </c>
      <c r="L21" s="65">
        <f>VLOOKUP($A21,'Return Data'!$B$7:$R$2292,13,0)</f>
        <v>6.1197999999999997</v>
      </c>
      <c r="M21" s="66">
        <f t="shared" si="4"/>
        <v>3</v>
      </c>
      <c r="N21" s="65">
        <f>VLOOKUP($A21,'Return Data'!$B$7:$R$2292,17,0)</f>
        <v>8.2904999999999998</v>
      </c>
      <c r="O21" s="66">
        <f t="shared" si="5"/>
        <v>6</v>
      </c>
      <c r="P21" s="65">
        <f>VLOOKUP($A21,'Return Data'!$B$7:$R$2292,14,0)</f>
        <v>8.6815999999999995</v>
      </c>
      <c r="Q21" s="66">
        <f t="shared" si="7"/>
        <v>9</v>
      </c>
      <c r="R21" s="65">
        <f>VLOOKUP($A21,'Return Data'!$B$7:$R$2292,16,0)</f>
        <v>8.0580999999999996</v>
      </c>
      <c r="S21" s="67">
        <f t="shared" si="6"/>
        <v>16</v>
      </c>
    </row>
    <row r="22" spans="1:19" x14ac:dyDescent="0.3">
      <c r="A22" s="82" t="s">
        <v>640</v>
      </c>
      <c r="B22" s="64">
        <f>VLOOKUP($A22,'Return Data'!$B$7:$R$2292,3,0)</f>
        <v>44477</v>
      </c>
      <c r="C22" s="65">
        <f>VLOOKUP($A22,'Return Data'!$B$7:$R$2292,4,0)</f>
        <v>12.560600000000001</v>
      </c>
      <c r="D22" s="65">
        <f>VLOOKUP($A22,'Return Data'!$B$7:$R$2292,9,0)</f>
        <v>1.2411000000000001</v>
      </c>
      <c r="E22" s="66">
        <f t="shared" si="0"/>
        <v>10</v>
      </c>
      <c r="F22" s="65">
        <f>VLOOKUP($A22,'Return Data'!$B$7:$R$2292,10,0)</f>
        <v>5.4043000000000001</v>
      </c>
      <c r="G22" s="66">
        <f t="shared" si="1"/>
        <v>13</v>
      </c>
      <c r="H22" s="65">
        <f>VLOOKUP($A22,'Return Data'!$B$7:$R$2292,11,0)</f>
        <v>5.1890999999999998</v>
      </c>
      <c r="I22" s="66">
        <f t="shared" si="2"/>
        <v>15</v>
      </c>
      <c r="J22" s="65">
        <f>VLOOKUP($A22,'Return Data'!$B$7:$R$2292,12,0)</f>
        <v>3.1686999999999999</v>
      </c>
      <c r="K22" s="66">
        <f t="shared" si="3"/>
        <v>17</v>
      </c>
      <c r="L22" s="65">
        <f>VLOOKUP($A22,'Return Data'!$B$7:$R$2292,13,0)</f>
        <v>4.9314</v>
      </c>
      <c r="M22" s="66">
        <f t="shared" si="4"/>
        <v>16</v>
      </c>
      <c r="N22" s="65">
        <f>VLOOKUP($A22,'Return Data'!$B$7:$R$2292,17,0)</f>
        <v>7.8315000000000001</v>
      </c>
      <c r="O22" s="66">
        <f t="shared" si="5"/>
        <v>12</v>
      </c>
      <c r="P22" s="65"/>
      <c r="Q22" s="66"/>
      <c r="R22" s="65">
        <f>VLOOKUP($A22,'Return Data'!$B$7:$R$2292,16,0)</f>
        <v>8.8620000000000001</v>
      </c>
      <c r="S22" s="67">
        <f t="shared" si="6"/>
        <v>5</v>
      </c>
    </row>
    <row r="23" spans="1:19" x14ac:dyDescent="0.3">
      <c r="A23" s="82" t="s">
        <v>643</v>
      </c>
      <c r="B23" s="64">
        <f>VLOOKUP($A23,'Return Data'!$B$7:$R$2292,3,0)</f>
        <v>44477</v>
      </c>
      <c r="C23" s="65">
        <f>VLOOKUP($A23,'Return Data'!$B$7:$R$2292,4,0)</f>
        <v>32.9039</v>
      </c>
      <c r="D23" s="65">
        <f>VLOOKUP($A23,'Return Data'!$B$7:$R$2292,9,0)</f>
        <v>-0.17380000000000001</v>
      </c>
      <c r="E23" s="66">
        <f t="shared" si="0"/>
        <v>15</v>
      </c>
      <c r="F23" s="65">
        <f>VLOOKUP($A23,'Return Data'!$B$7:$R$2292,10,0)</f>
        <v>4.5342000000000002</v>
      </c>
      <c r="G23" s="66">
        <f t="shared" si="1"/>
        <v>16</v>
      </c>
      <c r="H23" s="65">
        <f>VLOOKUP($A23,'Return Data'!$B$7:$R$2292,11,0)</f>
        <v>5.0625999999999998</v>
      </c>
      <c r="I23" s="66">
        <f t="shared" si="2"/>
        <v>16</v>
      </c>
      <c r="J23" s="65">
        <f>VLOOKUP($A23,'Return Data'!$B$7:$R$2292,12,0)</f>
        <v>3.7185999999999999</v>
      </c>
      <c r="K23" s="66">
        <f t="shared" si="3"/>
        <v>13</v>
      </c>
      <c r="L23" s="65">
        <f>VLOOKUP($A23,'Return Data'!$B$7:$R$2292,13,0)</f>
        <v>5.1307</v>
      </c>
      <c r="M23" s="66">
        <f t="shared" si="4"/>
        <v>13</v>
      </c>
      <c r="N23" s="65">
        <f>VLOOKUP($A23,'Return Data'!$B$7:$R$2292,17,0)</f>
        <v>8.1917000000000009</v>
      </c>
      <c r="O23" s="66">
        <f t="shared" si="5"/>
        <v>9</v>
      </c>
      <c r="P23" s="65">
        <f>VLOOKUP($A23,'Return Data'!$B$7:$R$2292,14,0)</f>
        <v>9.7780000000000005</v>
      </c>
      <c r="Q23" s="66">
        <f>RANK(P23,P$8:P$26,0)</f>
        <v>2</v>
      </c>
      <c r="R23" s="65">
        <f>VLOOKUP($A23,'Return Data'!$B$7:$R$2292,16,0)</f>
        <v>8.1608000000000001</v>
      </c>
      <c r="S23" s="67">
        <f t="shared" si="6"/>
        <v>15</v>
      </c>
    </row>
    <row r="24" spans="1:19" x14ac:dyDescent="0.3">
      <c r="A24" s="82" t="s">
        <v>644</v>
      </c>
      <c r="B24" s="64">
        <f>VLOOKUP($A24,'Return Data'!$B$7:$R$2292,3,0)</f>
        <v>44479</v>
      </c>
      <c r="C24" s="65">
        <f>VLOOKUP($A24,'Return Data'!$B$7:$R$2292,4,0)</f>
        <v>410.83</v>
      </c>
      <c r="D24" s="65">
        <f>VLOOKUP($A24,'Return Data'!$B$7:$R$2292,9,0)</f>
        <v>1238.9608000000001</v>
      </c>
      <c r="E24" s="66">
        <f t="shared" si="0"/>
        <v>1</v>
      </c>
      <c r="F24" s="65">
        <f>VLOOKUP($A24,'Return Data'!$B$7:$R$2292,10,0)</f>
        <v>412.98689999999999</v>
      </c>
      <c r="G24" s="66">
        <f t="shared" si="1"/>
        <v>1</v>
      </c>
      <c r="H24" s="65">
        <f>VLOOKUP($A24,'Return Data'!$B$7:$R$2292,11,0)</f>
        <v>208.738</v>
      </c>
      <c r="I24" s="66">
        <f t="shared" si="2"/>
        <v>1</v>
      </c>
      <c r="J24" s="65">
        <f>VLOOKUP($A24,'Return Data'!$B$7:$R$2292,12,0)</f>
        <v>139.66470000000001</v>
      </c>
      <c r="K24" s="66">
        <f t="shared" si="3"/>
        <v>1</v>
      </c>
      <c r="L24" s="65">
        <f>VLOOKUP($A24,'Return Data'!$B$7:$R$2292,13,0)</f>
        <v>104.9393</v>
      </c>
      <c r="M24" s="66">
        <f t="shared" si="4"/>
        <v>1</v>
      </c>
      <c r="N24" s="65"/>
      <c r="O24" s="66"/>
      <c r="P24" s="65"/>
      <c r="Q24" s="66"/>
      <c r="R24" s="65">
        <f>VLOOKUP($A24,'Return Data'!$B$7:$R$2292,16,0)</f>
        <v>23.385999999999999</v>
      </c>
      <c r="S24" s="67">
        <f t="shared" si="6"/>
        <v>1</v>
      </c>
    </row>
    <row r="25" spans="1:19" x14ac:dyDescent="0.3">
      <c r="A25" s="82" t="s">
        <v>646</v>
      </c>
      <c r="B25" s="64">
        <f>VLOOKUP($A25,'Return Data'!$B$7:$R$2292,3,0)</f>
        <v>44477</v>
      </c>
      <c r="C25" s="65">
        <f>VLOOKUP($A25,'Return Data'!$B$7:$R$2292,4,0)</f>
        <v>12.4566</v>
      </c>
      <c r="D25" s="65">
        <f>VLOOKUP($A25,'Return Data'!$B$7:$R$2292,9,0)</f>
        <v>-9.7999999999999997E-3</v>
      </c>
      <c r="E25" s="66">
        <f t="shared" si="0"/>
        <v>14</v>
      </c>
      <c r="F25" s="65">
        <f>VLOOKUP($A25,'Return Data'!$B$7:$R$2292,10,0)</f>
        <v>5.4370000000000003</v>
      </c>
      <c r="G25" s="66">
        <f t="shared" si="1"/>
        <v>12</v>
      </c>
      <c r="H25" s="65">
        <f>VLOOKUP($A25,'Return Data'!$B$7:$R$2292,11,0)</f>
        <v>5.2083000000000004</v>
      </c>
      <c r="I25" s="66">
        <f t="shared" si="2"/>
        <v>14</v>
      </c>
      <c r="J25" s="65">
        <f>VLOOKUP($A25,'Return Data'!$B$7:$R$2292,12,0)</f>
        <v>2.7282000000000002</v>
      </c>
      <c r="K25" s="66">
        <f t="shared" si="3"/>
        <v>18</v>
      </c>
      <c r="L25" s="65">
        <f>VLOOKUP($A25,'Return Data'!$B$7:$R$2292,13,0)</f>
        <v>4.9339000000000004</v>
      </c>
      <c r="M25" s="66">
        <f t="shared" si="4"/>
        <v>15</v>
      </c>
      <c r="N25" s="65">
        <f>VLOOKUP($A25,'Return Data'!$B$7:$R$2292,17,0)</f>
        <v>7.7046999999999999</v>
      </c>
      <c r="O25" s="66">
        <f>RANK(N25,N$8:N$26,0)</f>
        <v>14</v>
      </c>
      <c r="P25" s="65">
        <f>VLOOKUP($A25,'Return Data'!$B$7:$R$2292,14,0)</f>
        <v>6.8707000000000003</v>
      </c>
      <c r="Q25" s="66">
        <f t="shared" ref="Q25" si="8">RANK(P25,P$8:P$26,0)</f>
        <v>14</v>
      </c>
      <c r="R25" s="65">
        <f>VLOOKUP($A25,'Return Data'!$B$7:$R$2292,16,0)</f>
        <v>6.7244000000000002</v>
      </c>
      <c r="S25" s="67">
        <f t="shared" si="6"/>
        <v>19</v>
      </c>
    </row>
    <row r="26" spans="1:19" x14ac:dyDescent="0.3">
      <c r="A26" s="82" t="s">
        <v>648</v>
      </c>
      <c r="B26" s="64">
        <f>VLOOKUP($A26,'Return Data'!$B$7:$R$2292,3,0)</f>
        <v>44477</v>
      </c>
      <c r="C26" s="65">
        <f>VLOOKUP($A26,'Return Data'!$B$7:$R$2292,4,0)</f>
        <v>13.1762</v>
      </c>
      <c r="D26" s="65">
        <f>VLOOKUP($A26,'Return Data'!$B$7:$R$2292,9,0)</f>
        <v>0.48959999999999998</v>
      </c>
      <c r="E26" s="66">
        <f t="shared" si="0"/>
        <v>13</v>
      </c>
      <c r="F26" s="65">
        <f>VLOOKUP($A26,'Return Data'!$B$7:$R$2292,10,0)</f>
        <v>5.5506000000000002</v>
      </c>
      <c r="G26" s="66">
        <f t="shared" si="1"/>
        <v>11</v>
      </c>
      <c r="H26" s="65">
        <f>VLOOKUP($A26,'Return Data'!$B$7:$R$2292,11,0)</f>
        <v>5.3788</v>
      </c>
      <c r="I26" s="66">
        <f t="shared" si="2"/>
        <v>11</v>
      </c>
      <c r="J26" s="65">
        <f>VLOOKUP($A26,'Return Data'!$B$7:$R$2292,12,0)</f>
        <v>3.5895000000000001</v>
      </c>
      <c r="K26" s="66">
        <f t="shared" si="3"/>
        <v>14</v>
      </c>
      <c r="L26" s="65">
        <f>VLOOKUP($A26,'Return Data'!$B$7:$R$2292,13,0)</f>
        <v>5.3186</v>
      </c>
      <c r="M26" s="66">
        <f t="shared" si="4"/>
        <v>12</v>
      </c>
      <c r="N26" s="65">
        <f>VLOOKUP($A26,'Return Data'!$B$7:$R$2292,17,0)</f>
        <v>8.4042999999999992</v>
      </c>
      <c r="O26" s="66">
        <f>RANK(N26,N$8:N$26,0)</f>
        <v>5</v>
      </c>
      <c r="P26" s="65"/>
      <c r="Q26" s="66"/>
      <c r="R26" s="65">
        <f>VLOOKUP($A26,'Return Data'!$B$7:$R$2292,16,0)</f>
        <v>9.0914000000000001</v>
      </c>
      <c r="S26" s="67">
        <f t="shared" si="6"/>
        <v>3</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66.341621052631581</v>
      </c>
      <c r="E28" s="88"/>
      <c r="F28" s="89">
        <f>AVERAGE(F8:F26)</f>
        <v>27.023752631578951</v>
      </c>
      <c r="G28" s="88"/>
      <c r="H28" s="89">
        <f>AVERAGE(H8:H26)</f>
        <v>16.161826315789472</v>
      </c>
      <c r="I28" s="88"/>
      <c r="J28" s="89">
        <f>AVERAGE(J8:J26)</f>
        <v>11.017531578947368</v>
      </c>
      <c r="K28" s="88"/>
      <c r="L28" s="89">
        <f>AVERAGE(L8:L26)</f>
        <v>10.715710526315789</v>
      </c>
      <c r="M28" s="88"/>
      <c r="N28" s="89">
        <f>AVERAGE(N8:N26)</f>
        <v>8.0998388888888897</v>
      </c>
      <c r="O28" s="88"/>
      <c r="P28" s="89">
        <f>AVERAGE(P8:P26)</f>
        <v>8.7013466666666677</v>
      </c>
      <c r="Q28" s="88"/>
      <c r="R28" s="89">
        <f>AVERAGE(R8:R26)</f>
        <v>9.1797315789473686</v>
      </c>
      <c r="S28" s="90"/>
    </row>
    <row r="29" spans="1:19" x14ac:dyDescent="0.3">
      <c r="A29" s="87" t="s">
        <v>28</v>
      </c>
      <c r="B29" s="88"/>
      <c r="C29" s="88"/>
      <c r="D29" s="89">
        <f>MIN(D8:D26)</f>
        <v>-0.97950000000000004</v>
      </c>
      <c r="E29" s="88"/>
      <c r="F29" s="89">
        <f>MIN(F8:F26)</f>
        <v>3.7639999999999998</v>
      </c>
      <c r="G29" s="88"/>
      <c r="H29" s="89">
        <f>MIN(H8:H26)</f>
        <v>4.024</v>
      </c>
      <c r="I29" s="88"/>
      <c r="J29" s="89">
        <f>MIN(J8:J26)</f>
        <v>2.5722999999999998</v>
      </c>
      <c r="K29" s="88"/>
      <c r="L29" s="89">
        <f>MIN(L8:L26)</f>
        <v>4.2153</v>
      </c>
      <c r="M29" s="88"/>
      <c r="N29" s="89">
        <f>MIN(N8:N26)</f>
        <v>7.2807000000000004</v>
      </c>
      <c r="O29" s="88"/>
      <c r="P29" s="89">
        <f>MIN(P8:P26)</f>
        <v>5.6250999999999998</v>
      </c>
      <c r="Q29" s="88"/>
      <c r="R29" s="89">
        <f>MIN(R8:R26)</f>
        <v>6.7244000000000002</v>
      </c>
      <c r="S29" s="90"/>
    </row>
    <row r="30" spans="1:19" ht="15" thickBot="1" x14ac:dyDescent="0.35">
      <c r="A30" s="91" t="s">
        <v>29</v>
      </c>
      <c r="B30" s="92"/>
      <c r="C30" s="92"/>
      <c r="D30" s="93">
        <f>MAX(D8:D26)</f>
        <v>1238.9608000000001</v>
      </c>
      <c r="E30" s="92"/>
      <c r="F30" s="93">
        <f>MAX(F8:F26)</f>
        <v>412.98689999999999</v>
      </c>
      <c r="G30" s="92"/>
      <c r="H30" s="93">
        <f>MAX(H8:H26)</f>
        <v>208.738</v>
      </c>
      <c r="I30" s="92"/>
      <c r="J30" s="93">
        <f>MAX(J8:J26)</f>
        <v>139.66470000000001</v>
      </c>
      <c r="K30" s="92"/>
      <c r="L30" s="93">
        <f>MAX(L8:L26)</f>
        <v>104.9393</v>
      </c>
      <c r="M30" s="92"/>
      <c r="N30" s="93">
        <f>MAX(N8:N26)</f>
        <v>9.1678999999999995</v>
      </c>
      <c r="O30" s="92"/>
      <c r="P30" s="93">
        <f>MAX(P8:P26)</f>
        <v>10.962300000000001</v>
      </c>
      <c r="Q30" s="92"/>
      <c r="R30" s="93">
        <f>MAX(R8:R26)</f>
        <v>23.385999999999999</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Data'!$B$7:$R$2292,3,0)</f>
        <v>44477</v>
      </c>
      <c r="C8" s="65">
        <f>VLOOKUP($A8,'Return Data'!$B$7:$R$2292,4,0)</f>
        <v>88.543099999999995</v>
      </c>
      <c r="D8" s="65">
        <f>VLOOKUP($A8,'Return Data'!$B$7:$R$2292,9,0)</f>
        <v>0.78510000000000002</v>
      </c>
      <c r="E8" s="66">
        <f t="shared" ref="E8:E26" si="0">RANK(D8,D$8:D$26,0)</f>
        <v>10</v>
      </c>
      <c r="F8" s="65">
        <f>VLOOKUP($A8,'Return Data'!$B$7:$R$2292,10,0)</f>
        <v>5.4835000000000003</v>
      </c>
      <c r="G8" s="66">
        <f t="shared" ref="G8:G26" si="1">RANK(F8,F$8:F$26,0)</f>
        <v>9</v>
      </c>
      <c r="H8" s="65">
        <f>VLOOKUP($A8,'Return Data'!$B$7:$R$2292,11,0)</f>
        <v>5.5118999999999998</v>
      </c>
      <c r="I8" s="66">
        <f t="shared" ref="I8:I26" si="2">RANK(H8,H$8:H$26,0)</f>
        <v>7</v>
      </c>
      <c r="J8" s="65">
        <f>VLOOKUP($A8,'Return Data'!$B$7:$R$2292,12,0)</f>
        <v>4.1460999999999997</v>
      </c>
      <c r="K8" s="66">
        <f t="shared" ref="K8:K26" si="3">RANK(J8,J$8:J$26,0)</f>
        <v>5</v>
      </c>
      <c r="L8" s="65">
        <f>VLOOKUP($A8,'Return Data'!$B$7:$R$2292,13,0)</f>
        <v>5.6921999999999997</v>
      </c>
      <c r="M8" s="66">
        <f t="shared" ref="M8:M26" si="4">RANK(L8,L$8:L$26,0)</f>
        <v>4</v>
      </c>
      <c r="N8" s="65">
        <f>VLOOKUP($A8,'Return Data'!$B$7:$R$2292,17,0)</f>
        <v>8.4406999999999996</v>
      </c>
      <c r="O8" s="66">
        <f t="shared" ref="O8:O23" si="5">RANK(N8,N$8:N$26,0)</f>
        <v>2</v>
      </c>
      <c r="P8" s="65">
        <f>VLOOKUP($A8,'Return Data'!$B$7:$R$2292,14,0)</f>
        <v>9.1493000000000002</v>
      </c>
      <c r="Q8" s="66">
        <f>RANK(P8,P$8:P$26,0)</f>
        <v>4</v>
      </c>
      <c r="R8" s="65">
        <f>VLOOKUP($A8,'Return Data'!$B$7:$R$2292,16,0)</f>
        <v>9.2638999999999996</v>
      </c>
      <c r="S8" s="67">
        <f t="shared" ref="S8:S26" si="6">RANK(R8,R$8:R$26,0)</f>
        <v>2</v>
      </c>
    </row>
    <row r="9" spans="1:19" x14ac:dyDescent="0.3">
      <c r="A9" s="82" t="s">
        <v>614</v>
      </c>
      <c r="B9" s="64">
        <f>VLOOKUP($A9,'Return Data'!$B$7:$R$2292,3,0)</f>
        <v>44477</v>
      </c>
      <c r="C9" s="65">
        <f>VLOOKUP($A9,'Return Data'!$B$7:$R$2292,4,0)</f>
        <v>13.531499999999999</v>
      </c>
      <c r="D9" s="65">
        <f>VLOOKUP($A9,'Return Data'!$B$7:$R$2292,9,0)</f>
        <v>1.6927000000000001</v>
      </c>
      <c r="E9" s="66">
        <f t="shared" si="0"/>
        <v>7</v>
      </c>
      <c r="F9" s="65">
        <f>VLOOKUP($A9,'Return Data'!$B$7:$R$2292,10,0)</f>
        <v>5.0297000000000001</v>
      </c>
      <c r="G9" s="66">
        <f t="shared" si="1"/>
        <v>12</v>
      </c>
      <c r="H9" s="65">
        <f>VLOOKUP($A9,'Return Data'!$B$7:$R$2292,11,0)</f>
        <v>4.9935</v>
      </c>
      <c r="I9" s="66">
        <f t="shared" si="2"/>
        <v>11</v>
      </c>
      <c r="J9" s="65">
        <f>VLOOKUP($A9,'Return Data'!$B$7:$R$2292,12,0)</f>
        <v>3.6553</v>
      </c>
      <c r="K9" s="66">
        <f t="shared" si="3"/>
        <v>8</v>
      </c>
      <c r="L9" s="65">
        <f>VLOOKUP($A9,'Return Data'!$B$7:$R$2292,13,0)</f>
        <v>5.2167000000000003</v>
      </c>
      <c r="M9" s="66">
        <f t="shared" si="4"/>
        <v>10</v>
      </c>
      <c r="N9" s="65">
        <f>VLOOKUP($A9,'Return Data'!$B$7:$R$2292,17,0)</f>
        <v>8.2399000000000004</v>
      </c>
      <c r="O9" s="66">
        <f t="shared" si="5"/>
        <v>4</v>
      </c>
      <c r="P9" s="65">
        <f>VLOOKUP($A9,'Return Data'!$B$7:$R$2292,14,0)</f>
        <v>7.6700999999999997</v>
      </c>
      <c r="Q9" s="66">
        <f>RANK(P9,P$8:P$26,0)</f>
        <v>13</v>
      </c>
      <c r="R9" s="65">
        <f>VLOOKUP($A9,'Return Data'!$B$7:$R$2292,16,0)</f>
        <v>7.3914999999999997</v>
      </c>
      <c r="S9" s="67">
        <f t="shared" si="6"/>
        <v>13</v>
      </c>
    </row>
    <row r="10" spans="1:19" x14ac:dyDescent="0.3">
      <c r="A10" s="82" t="s">
        <v>615</v>
      </c>
      <c r="B10" s="64">
        <f>VLOOKUP($A10,'Return Data'!$B$7:$R$2292,3,0)</f>
        <v>44477</v>
      </c>
      <c r="C10" s="65">
        <f>VLOOKUP($A10,'Return Data'!$B$7:$R$2292,4,0)</f>
        <v>22.1052</v>
      </c>
      <c r="D10" s="65">
        <f>VLOOKUP($A10,'Return Data'!$B$7:$R$2292,9,0)</f>
        <v>-1.3029999999999999</v>
      </c>
      <c r="E10" s="66">
        <f t="shared" si="0"/>
        <v>19</v>
      </c>
      <c r="F10" s="65">
        <f>VLOOKUP($A10,'Return Data'!$B$7:$R$2292,10,0)</f>
        <v>3.0619999999999998</v>
      </c>
      <c r="G10" s="66">
        <f t="shared" si="1"/>
        <v>19</v>
      </c>
      <c r="H10" s="65">
        <f>VLOOKUP($A10,'Return Data'!$B$7:$R$2292,11,0)</f>
        <v>3.8039999999999998</v>
      </c>
      <c r="I10" s="66">
        <f t="shared" si="2"/>
        <v>18</v>
      </c>
      <c r="J10" s="65">
        <f>VLOOKUP($A10,'Return Data'!$B$7:$R$2292,12,0)</f>
        <v>1.8165</v>
      </c>
      <c r="K10" s="66">
        <f t="shared" si="3"/>
        <v>19</v>
      </c>
      <c r="L10" s="65">
        <f>VLOOKUP($A10,'Return Data'!$B$7:$R$2292,13,0)</f>
        <v>3.7738999999999998</v>
      </c>
      <c r="M10" s="66">
        <f t="shared" si="4"/>
        <v>19</v>
      </c>
      <c r="N10" s="65">
        <f>VLOOKUP($A10,'Return Data'!$B$7:$R$2292,17,0)</f>
        <v>6.9833999999999996</v>
      </c>
      <c r="O10" s="66">
        <f t="shared" si="5"/>
        <v>17</v>
      </c>
      <c r="P10" s="65">
        <f>VLOOKUP($A10,'Return Data'!$B$7:$R$2292,14,0)</f>
        <v>5.0979000000000001</v>
      </c>
      <c r="Q10" s="66">
        <f>RANK(P10,P$8:P$26,0)</f>
        <v>15</v>
      </c>
      <c r="R10" s="65">
        <f>VLOOKUP($A10,'Return Data'!$B$7:$R$2292,16,0)</f>
        <v>6.3303000000000003</v>
      </c>
      <c r="S10" s="67">
        <f t="shared" si="6"/>
        <v>19</v>
      </c>
    </row>
    <row r="11" spans="1:19" x14ac:dyDescent="0.3">
      <c r="A11" s="82" t="s">
        <v>618</v>
      </c>
      <c r="B11" s="64">
        <f>VLOOKUP($A11,'Return Data'!$B$7:$R$2292,3,0)</f>
        <v>44477</v>
      </c>
      <c r="C11" s="65">
        <f>VLOOKUP($A11,'Return Data'!$B$7:$R$2292,4,0)</f>
        <v>17.740300000000001</v>
      </c>
      <c r="D11" s="65">
        <f>VLOOKUP($A11,'Return Data'!$B$7:$R$2292,9,0)</f>
        <v>-1.1785000000000001</v>
      </c>
      <c r="E11" s="66">
        <f t="shared" si="0"/>
        <v>17</v>
      </c>
      <c r="F11" s="65">
        <f>VLOOKUP($A11,'Return Data'!$B$7:$R$2292,10,0)</f>
        <v>3.7953000000000001</v>
      </c>
      <c r="G11" s="66">
        <f t="shared" si="1"/>
        <v>17</v>
      </c>
      <c r="H11" s="65">
        <f>VLOOKUP($A11,'Return Data'!$B$7:$R$2292,11,0)</f>
        <v>4.1464999999999996</v>
      </c>
      <c r="I11" s="66">
        <f t="shared" si="2"/>
        <v>17</v>
      </c>
      <c r="J11" s="65">
        <f>VLOOKUP($A11,'Return Data'!$B$7:$R$2292,12,0)</f>
        <v>2.6579000000000002</v>
      </c>
      <c r="K11" s="66">
        <f t="shared" si="3"/>
        <v>17</v>
      </c>
      <c r="L11" s="65">
        <f>VLOOKUP($A11,'Return Data'!$B$7:$R$2292,13,0)</f>
        <v>4.3026</v>
      </c>
      <c r="M11" s="66">
        <f t="shared" si="4"/>
        <v>17</v>
      </c>
      <c r="N11" s="65">
        <f>VLOOKUP($A11,'Return Data'!$B$7:$R$2292,17,0)</f>
        <v>6.7054</v>
      </c>
      <c r="O11" s="66">
        <f t="shared" si="5"/>
        <v>18</v>
      </c>
      <c r="P11" s="65">
        <f>VLOOKUP($A11,'Return Data'!$B$7:$R$2292,14,0)</f>
        <v>7.9244000000000003</v>
      </c>
      <c r="Q11" s="66">
        <f>RANK(P11,P$8:P$26,0)</f>
        <v>10</v>
      </c>
      <c r="R11" s="65">
        <f>VLOOKUP($A11,'Return Data'!$B$7:$R$2292,16,0)</f>
        <v>7.7591000000000001</v>
      </c>
      <c r="S11" s="67">
        <f t="shared" si="6"/>
        <v>10</v>
      </c>
    </row>
    <row r="12" spans="1:19" x14ac:dyDescent="0.3">
      <c r="A12" s="82" t="s">
        <v>620</v>
      </c>
      <c r="B12" s="64">
        <f>VLOOKUP($A12,'Return Data'!$B$7:$R$2292,3,0)</f>
        <v>44477</v>
      </c>
      <c r="C12" s="65">
        <f>VLOOKUP($A12,'Return Data'!$B$7:$R$2292,4,0)</f>
        <v>12.964600000000001</v>
      </c>
      <c r="D12" s="65">
        <f>VLOOKUP($A12,'Return Data'!$B$7:$R$2292,9,0)</f>
        <v>2.1717</v>
      </c>
      <c r="E12" s="66">
        <f t="shared" si="0"/>
        <v>6</v>
      </c>
      <c r="F12" s="65">
        <f>VLOOKUP($A12,'Return Data'!$B$7:$R$2292,10,0)</f>
        <v>3.5070999999999999</v>
      </c>
      <c r="G12" s="66">
        <f t="shared" si="1"/>
        <v>18</v>
      </c>
      <c r="H12" s="65">
        <f>VLOOKUP($A12,'Return Data'!$B$7:$R$2292,11,0)</f>
        <v>3.7635000000000001</v>
      </c>
      <c r="I12" s="66">
        <f t="shared" si="2"/>
        <v>19</v>
      </c>
      <c r="J12" s="65">
        <f>VLOOKUP($A12,'Return Data'!$B$7:$R$2292,12,0)</f>
        <v>3.3130999999999999</v>
      </c>
      <c r="K12" s="66">
        <f t="shared" si="3"/>
        <v>14</v>
      </c>
      <c r="L12" s="65">
        <f>VLOOKUP($A12,'Return Data'!$B$7:$R$2292,13,0)</f>
        <v>3.9487999999999999</v>
      </c>
      <c r="M12" s="66">
        <f t="shared" si="4"/>
        <v>18</v>
      </c>
      <c r="N12" s="65">
        <f>VLOOKUP($A12,'Return Data'!$B$7:$R$2292,17,0)</f>
        <v>7.0069999999999997</v>
      </c>
      <c r="O12" s="66">
        <f t="shared" si="5"/>
        <v>16</v>
      </c>
      <c r="P12" s="65"/>
      <c r="Q12" s="66"/>
      <c r="R12" s="65">
        <f>VLOOKUP($A12,'Return Data'!$B$7:$R$2292,16,0)</f>
        <v>8.7969000000000008</v>
      </c>
      <c r="S12" s="67">
        <f t="shared" si="6"/>
        <v>4</v>
      </c>
    </row>
    <row r="13" spans="1:19" x14ac:dyDescent="0.3">
      <c r="A13" s="82" t="s">
        <v>623</v>
      </c>
      <c r="B13" s="64">
        <f>VLOOKUP($A13,'Return Data'!$B$7:$R$2292,3,0)</f>
        <v>44477</v>
      </c>
      <c r="C13" s="65">
        <f>VLOOKUP($A13,'Return Data'!$B$7:$R$2292,4,0)</f>
        <v>79.146799999999999</v>
      </c>
      <c r="D13" s="65">
        <f>VLOOKUP($A13,'Return Data'!$B$7:$R$2292,9,0)</f>
        <v>0.3952</v>
      </c>
      <c r="E13" s="66">
        <f t="shared" si="0"/>
        <v>12</v>
      </c>
      <c r="F13" s="65">
        <f>VLOOKUP($A13,'Return Data'!$B$7:$R$2292,10,0)</f>
        <v>4.6894999999999998</v>
      </c>
      <c r="G13" s="66">
        <f t="shared" si="1"/>
        <v>15</v>
      </c>
      <c r="H13" s="65">
        <f>VLOOKUP($A13,'Return Data'!$B$7:$R$2292,11,0)</f>
        <v>4.6933999999999996</v>
      </c>
      <c r="I13" s="66">
        <f t="shared" si="2"/>
        <v>16</v>
      </c>
      <c r="J13" s="65">
        <f>VLOOKUP($A13,'Return Data'!$B$7:$R$2292,12,0)</f>
        <v>3.6286</v>
      </c>
      <c r="K13" s="66">
        <f t="shared" si="3"/>
        <v>9</v>
      </c>
      <c r="L13" s="65">
        <f>VLOOKUP($A13,'Return Data'!$B$7:$R$2292,13,0)</f>
        <v>5.4329000000000001</v>
      </c>
      <c r="M13" s="66">
        <f t="shared" si="4"/>
        <v>9</v>
      </c>
      <c r="N13" s="65">
        <f>VLOOKUP($A13,'Return Data'!$B$7:$R$2292,17,0)</f>
        <v>7.258</v>
      </c>
      <c r="O13" s="66">
        <f t="shared" si="5"/>
        <v>15</v>
      </c>
      <c r="P13" s="65">
        <f>VLOOKUP($A13,'Return Data'!$B$7:$R$2292,14,0)</f>
        <v>8.2902000000000005</v>
      </c>
      <c r="Q13" s="66">
        <f t="shared" ref="Q13:Q21" si="7">RANK(P13,P$8:P$26,0)</f>
        <v>8</v>
      </c>
      <c r="R13" s="65">
        <f>VLOOKUP($A13,'Return Data'!$B$7:$R$2292,16,0)</f>
        <v>8.8825000000000003</v>
      </c>
      <c r="S13" s="67">
        <f t="shared" si="6"/>
        <v>3</v>
      </c>
    </row>
    <row r="14" spans="1:19" x14ac:dyDescent="0.3">
      <c r="A14" s="82" t="s">
        <v>626</v>
      </c>
      <c r="B14" s="64">
        <f>VLOOKUP($A14,'Return Data'!$B$7:$R$2292,3,0)</f>
        <v>44477</v>
      </c>
      <c r="C14" s="65">
        <f>VLOOKUP($A14,'Return Data'!$B$7:$R$2292,4,0)</f>
        <v>25.725200000000001</v>
      </c>
      <c r="D14" s="65">
        <f>VLOOKUP($A14,'Return Data'!$B$7:$R$2292,9,0)</f>
        <v>1.6528</v>
      </c>
      <c r="E14" s="66">
        <f t="shared" si="0"/>
        <v>8</v>
      </c>
      <c r="F14" s="65">
        <f>VLOOKUP($A14,'Return Data'!$B$7:$R$2292,10,0)</f>
        <v>6.0993000000000004</v>
      </c>
      <c r="G14" s="66">
        <f t="shared" si="1"/>
        <v>4</v>
      </c>
      <c r="H14" s="65">
        <f>VLOOKUP($A14,'Return Data'!$B$7:$R$2292,11,0)</f>
        <v>5.7422000000000004</v>
      </c>
      <c r="I14" s="66">
        <f t="shared" si="2"/>
        <v>5</v>
      </c>
      <c r="J14" s="65">
        <f>VLOOKUP($A14,'Return Data'!$B$7:$R$2292,12,0)</f>
        <v>3.7837999999999998</v>
      </c>
      <c r="K14" s="66">
        <f t="shared" si="3"/>
        <v>6</v>
      </c>
      <c r="L14" s="65">
        <f>VLOOKUP($A14,'Return Data'!$B$7:$R$2292,13,0)</f>
        <v>5.7366999999999999</v>
      </c>
      <c r="M14" s="66">
        <f t="shared" si="4"/>
        <v>3</v>
      </c>
      <c r="N14" s="65">
        <f>VLOOKUP($A14,'Return Data'!$B$7:$R$2292,17,0)</f>
        <v>8.3127999999999993</v>
      </c>
      <c r="O14" s="66">
        <f t="shared" si="5"/>
        <v>3</v>
      </c>
      <c r="P14" s="65">
        <f>VLOOKUP($A14,'Return Data'!$B$7:$R$2292,14,0)</f>
        <v>9.3338000000000001</v>
      </c>
      <c r="Q14" s="66">
        <f t="shared" si="7"/>
        <v>3</v>
      </c>
      <c r="R14" s="65">
        <f>VLOOKUP($A14,'Return Data'!$B$7:$R$2292,16,0)</f>
        <v>8.7334999999999994</v>
      </c>
      <c r="S14" s="67">
        <f t="shared" si="6"/>
        <v>6</v>
      </c>
    </row>
    <row r="15" spans="1:19" x14ac:dyDescent="0.3">
      <c r="A15" s="82" t="s">
        <v>628</v>
      </c>
      <c r="B15" s="64">
        <f>VLOOKUP($A15,'Return Data'!$B$7:$R$2292,3,0)</f>
        <v>44477</v>
      </c>
      <c r="C15" s="65">
        <f>VLOOKUP($A15,'Return Data'!$B$7:$R$2292,4,0)</f>
        <v>23.328199999999999</v>
      </c>
      <c r="D15" s="65">
        <f>VLOOKUP($A15,'Return Data'!$B$7:$R$2292,9,0)</f>
        <v>2.5609000000000002</v>
      </c>
      <c r="E15" s="66">
        <f t="shared" si="0"/>
        <v>4</v>
      </c>
      <c r="F15" s="65">
        <f>VLOOKUP($A15,'Return Data'!$B$7:$R$2292,10,0)</f>
        <v>5.9185999999999996</v>
      </c>
      <c r="G15" s="66">
        <f t="shared" si="1"/>
        <v>5</v>
      </c>
      <c r="H15" s="65">
        <f>VLOOKUP($A15,'Return Data'!$B$7:$R$2292,11,0)</f>
        <v>5.1150000000000002</v>
      </c>
      <c r="I15" s="66">
        <f t="shared" si="2"/>
        <v>9</v>
      </c>
      <c r="J15" s="65">
        <f>VLOOKUP($A15,'Return Data'!$B$7:$R$2292,12,0)</f>
        <v>4.2622</v>
      </c>
      <c r="K15" s="66">
        <f t="shared" si="3"/>
        <v>4</v>
      </c>
      <c r="L15" s="65">
        <f>VLOOKUP($A15,'Return Data'!$B$7:$R$2292,13,0)</f>
        <v>5.5244999999999997</v>
      </c>
      <c r="M15" s="66">
        <f t="shared" si="4"/>
        <v>7</v>
      </c>
      <c r="N15" s="65">
        <f>VLOOKUP($A15,'Return Data'!$B$7:$R$2292,17,0)</f>
        <v>7.8898000000000001</v>
      </c>
      <c r="O15" s="66">
        <f t="shared" si="5"/>
        <v>8</v>
      </c>
      <c r="P15" s="65">
        <f>VLOOKUP($A15,'Return Data'!$B$7:$R$2292,14,0)</f>
        <v>8.5894999999999992</v>
      </c>
      <c r="Q15" s="66">
        <f t="shared" si="7"/>
        <v>6</v>
      </c>
      <c r="R15" s="65">
        <f>VLOOKUP($A15,'Return Data'!$B$7:$R$2292,16,0)</f>
        <v>7.2100999999999997</v>
      </c>
      <c r="S15" s="67">
        <f t="shared" si="6"/>
        <v>14</v>
      </c>
    </row>
    <row r="16" spans="1:19" x14ac:dyDescent="0.3">
      <c r="A16" s="82" t="s">
        <v>631</v>
      </c>
      <c r="B16" s="64">
        <f>VLOOKUP($A16,'Return Data'!$B$7:$R$2292,3,0)</f>
        <v>44477</v>
      </c>
      <c r="C16" s="65">
        <f>VLOOKUP($A16,'Return Data'!$B$7:$R$2292,4,0)</f>
        <v>15.4848</v>
      </c>
      <c r="D16" s="65">
        <f>VLOOKUP($A16,'Return Data'!$B$7:$R$2292,9,0)</f>
        <v>-1.2871999999999999</v>
      </c>
      <c r="E16" s="66">
        <f t="shared" si="0"/>
        <v>18</v>
      </c>
      <c r="F16" s="65">
        <f>VLOOKUP($A16,'Return Data'!$B$7:$R$2292,10,0)</f>
        <v>5.6703999999999999</v>
      </c>
      <c r="G16" s="66">
        <f t="shared" si="1"/>
        <v>7</v>
      </c>
      <c r="H16" s="65">
        <f>VLOOKUP($A16,'Return Data'!$B$7:$R$2292,11,0)</f>
        <v>5.5471000000000004</v>
      </c>
      <c r="I16" s="66">
        <f t="shared" si="2"/>
        <v>6</v>
      </c>
      <c r="J16" s="65">
        <f>VLOOKUP($A16,'Return Data'!$B$7:$R$2292,12,0)</f>
        <v>3.4925000000000002</v>
      </c>
      <c r="K16" s="66">
        <f t="shared" si="3"/>
        <v>10</v>
      </c>
      <c r="L16" s="65">
        <f>VLOOKUP($A16,'Return Data'!$B$7:$R$2292,13,0)</f>
        <v>5.5800999999999998</v>
      </c>
      <c r="M16" s="66">
        <f t="shared" si="4"/>
        <v>6</v>
      </c>
      <c r="N16" s="65">
        <f>VLOOKUP($A16,'Return Data'!$B$7:$R$2292,17,0)</f>
        <v>7.9611999999999998</v>
      </c>
      <c r="O16" s="66">
        <f t="shared" si="5"/>
        <v>6</v>
      </c>
      <c r="P16" s="65">
        <f>VLOOKUP($A16,'Return Data'!$B$7:$R$2292,14,0)</f>
        <v>8.4716000000000005</v>
      </c>
      <c r="Q16" s="66">
        <f t="shared" si="7"/>
        <v>7</v>
      </c>
      <c r="R16" s="65">
        <f>VLOOKUP($A16,'Return Data'!$B$7:$R$2292,16,0)</f>
        <v>7.9122000000000003</v>
      </c>
      <c r="S16" s="67">
        <f t="shared" si="6"/>
        <v>9</v>
      </c>
    </row>
    <row r="17" spans="1:19" x14ac:dyDescent="0.3">
      <c r="A17" s="82" t="s">
        <v>632</v>
      </c>
      <c r="B17" s="64">
        <f>VLOOKUP($A17,'Return Data'!$B$7:$R$2292,3,0)</f>
        <v>44477</v>
      </c>
      <c r="C17" s="65">
        <f>VLOOKUP($A17,'Return Data'!$B$7:$R$2292,4,0)</f>
        <v>2544.8458000000001</v>
      </c>
      <c r="D17" s="65">
        <f>VLOOKUP($A17,'Return Data'!$B$7:$R$2292,9,0)</f>
        <v>-0.74660000000000004</v>
      </c>
      <c r="E17" s="66">
        <f t="shared" si="0"/>
        <v>16</v>
      </c>
      <c r="F17" s="65">
        <f>VLOOKUP($A17,'Return Data'!$B$7:$R$2292,10,0)</f>
        <v>4.9493999999999998</v>
      </c>
      <c r="G17" s="66">
        <f t="shared" si="1"/>
        <v>13</v>
      </c>
      <c r="H17" s="65">
        <f>VLOOKUP($A17,'Return Data'!$B$7:$R$2292,11,0)</f>
        <v>4.8777999999999997</v>
      </c>
      <c r="I17" s="66">
        <f t="shared" si="2"/>
        <v>12</v>
      </c>
      <c r="J17" s="65">
        <f>VLOOKUP($A17,'Return Data'!$B$7:$R$2292,12,0)</f>
        <v>3.3208000000000002</v>
      </c>
      <c r="K17" s="66">
        <f t="shared" si="3"/>
        <v>13</v>
      </c>
      <c r="L17" s="65">
        <f>VLOOKUP($A17,'Return Data'!$B$7:$R$2292,13,0)</f>
        <v>4.4898999999999996</v>
      </c>
      <c r="M17" s="66">
        <f t="shared" si="4"/>
        <v>15</v>
      </c>
      <c r="N17" s="65">
        <f>VLOOKUP($A17,'Return Data'!$B$7:$R$2292,17,0)</f>
        <v>7.3638000000000003</v>
      </c>
      <c r="O17" s="66">
        <f t="shared" si="5"/>
        <v>12</v>
      </c>
      <c r="P17" s="65">
        <f>VLOOKUP($A17,'Return Data'!$B$7:$R$2292,14,0)</f>
        <v>8.8437000000000001</v>
      </c>
      <c r="Q17" s="66">
        <f t="shared" si="7"/>
        <v>5</v>
      </c>
      <c r="R17" s="65">
        <f>VLOOKUP($A17,'Return Data'!$B$7:$R$2292,16,0)</f>
        <v>6.8018000000000001</v>
      </c>
      <c r="S17" s="67">
        <f t="shared" si="6"/>
        <v>17</v>
      </c>
    </row>
    <row r="18" spans="1:19" x14ac:dyDescent="0.3">
      <c r="A18" s="82" t="s">
        <v>634</v>
      </c>
      <c r="B18" s="64">
        <f>VLOOKUP($A18,'Return Data'!$B$7:$R$2292,3,0)</f>
        <v>44477</v>
      </c>
      <c r="C18" s="65">
        <f>VLOOKUP($A18,'Return Data'!$B$7:$R$2292,4,0)</f>
        <v>2987.3793999999998</v>
      </c>
      <c r="D18" s="65">
        <f>VLOOKUP($A18,'Return Data'!$B$7:$R$2292,9,0)</f>
        <v>2.6576</v>
      </c>
      <c r="E18" s="66">
        <f t="shared" si="0"/>
        <v>3</v>
      </c>
      <c r="F18" s="65">
        <f>VLOOKUP($A18,'Return Data'!$B$7:$R$2292,10,0)</f>
        <v>6.1939000000000002</v>
      </c>
      <c r="G18" s="66">
        <f t="shared" si="1"/>
        <v>3</v>
      </c>
      <c r="H18" s="65">
        <f>VLOOKUP($A18,'Return Data'!$B$7:$R$2292,11,0)</f>
        <v>5.4062999999999999</v>
      </c>
      <c r="I18" s="66">
        <f t="shared" si="2"/>
        <v>8</v>
      </c>
      <c r="J18" s="65">
        <f>VLOOKUP($A18,'Return Data'!$B$7:$R$2292,12,0)</f>
        <v>3.7052</v>
      </c>
      <c r="K18" s="66">
        <f t="shared" si="3"/>
        <v>7</v>
      </c>
      <c r="L18" s="65">
        <f>VLOOKUP($A18,'Return Data'!$B$7:$R$2292,13,0)</f>
        <v>5.2108999999999996</v>
      </c>
      <c r="M18" s="66">
        <f t="shared" si="4"/>
        <v>11</v>
      </c>
      <c r="N18" s="65">
        <f>VLOOKUP($A18,'Return Data'!$B$7:$R$2292,17,0)</f>
        <v>7.2792000000000003</v>
      </c>
      <c r="O18" s="66">
        <f t="shared" si="5"/>
        <v>14</v>
      </c>
      <c r="P18" s="65">
        <f>VLOOKUP($A18,'Return Data'!$B$7:$R$2292,14,0)</f>
        <v>8.1811000000000007</v>
      </c>
      <c r="Q18" s="66">
        <f t="shared" si="7"/>
        <v>9</v>
      </c>
      <c r="R18" s="65">
        <f>VLOOKUP($A18,'Return Data'!$B$7:$R$2292,16,0)</f>
        <v>8.0961999999999996</v>
      </c>
      <c r="S18" s="67">
        <f t="shared" si="6"/>
        <v>8</v>
      </c>
    </row>
    <row r="19" spans="1:19" x14ac:dyDescent="0.3">
      <c r="A19" s="82" t="s">
        <v>637</v>
      </c>
      <c r="B19" s="64">
        <f>VLOOKUP($A19,'Return Data'!$B$7:$R$2292,3,0)</f>
        <v>44477</v>
      </c>
      <c r="C19" s="65">
        <f>VLOOKUP($A19,'Return Data'!$B$7:$R$2292,4,0)</f>
        <v>58.832099999999997</v>
      </c>
      <c r="D19" s="65">
        <f>VLOOKUP($A19,'Return Data'!$B$7:$R$2292,9,0)</f>
        <v>2.9022000000000001</v>
      </c>
      <c r="E19" s="66">
        <f t="shared" si="0"/>
        <v>2</v>
      </c>
      <c r="F19" s="65">
        <f>VLOOKUP($A19,'Return Data'!$B$7:$R$2292,10,0)</f>
        <v>7.6097000000000001</v>
      </c>
      <c r="G19" s="66">
        <f t="shared" si="1"/>
        <v>2</v>
      </c>
      <c r="H19" s="65">
        <f>VLOOKUP($A19,'Return Data'!$B$7:$R$2292,11,0)</f>
        <v>5.8532999999999999</v>
      </c>
      <c r="I19" s="66">
        <f t="shared" si="2"/>
        <v>4</v>
      </c>
      <c r="J19" s="65">
        <f>VLOOKUP($A19,'Return Data'!$B$7:$R$2292,12,0)</f>
        <v>3.4358</v>
      </c>
      <c r="K19" s="66">
        <f t="shared" si="3"/>
        <v>12</v>
      </c>
      <c r="L19" s="65">
        <f>VLOOKUP($A19,'Return Data'!$B$7:$R$2292,13,0)</f>
        <v>5.6806000000000001</v>
      </c>
      <c r="M19" s="66">
        <f t="shared" si="4"/>
        <v>5</v>
      </c>
      <c r="N19" s="65">
        <f>VLOOKUP($A19,'Return Data'!$B$7:$R$2292,17,0)</f>
        <v>8.8040000000000003</v>
      </c>
      <c r="O19" s="66">
        <f t="shared" si="5"/>
        <v>1</v>
      </c>
      <c r="P19" s="65">
        <f>VLOOKUP($A19,'Return Data'!$B$7:$R$2292,14,0)</f>
        <v>10.599299999999999</v>
      </c>
      <c r="Q19" s="66">
        <f t="shared" si="7"/>
        <v>1</v>
      </c>
      <c r="R19" s="65">
        <f>VLOOKUP($A19,'Return Data'!$B$7:$R$2292,16,0)</f>
        <v>7.4885000000000002</v>
      </c>
      <c r="S19" s="67">
        <f t="shared" si="6"/>
        <v>12</v>
      </c>
    </row>
    <row r="20" spans="1:19" x14ac:dyDescent="0.3">
      <c r="A20" s="116" t="s">
        <v>1771</v>
      </c>
      <c r="B20" s="64">
        <f>VLOOKUP($A20,'Return Data'!$B$7:$R$2292,3,0)</f>
        <v>44477</v>
      </c>
      <c r="C20" s="65">
        <f>VLOOKUP($A20,'Return Data'!$B$7:$R$2292,4,0)</f>
        <v>46.841700000000003</v>
      </c>
      <c r="D20" s="65">
        <f>VLOOKUP($A20,'Return Data'!$B$7:$R$2292,9,0)</f>
        <v>1.4641</v>
      </c>
      <c r="E20" s="66">
        <f t="shared" si="0"/>
        <v>9</v>
      </c>
      <c r="F20" s="65">
        <f>VLOOKUP($A20,'Return Data'!$B$7:$R$2292,10,0)</f>
        <v>5.8757000000000001</v>
      </c>
      <c r="G20" s="66">
        <f t="shared" si="1"/>
        <v>6</v>
      </c>
      <c r="H20" s="65">
        <f>VLOOKUP($A20,'Return Data'!$B$7:$R$2292,11,0)</f>
        <v>5.9947999999999997</v>
      </c>
      <c r="I20" s="66">
        <f t="shared" si="2"/>
        <v>2</v>
      </c>
      <c r="J20" s="65">
        <f>VLOOKUP($A20,'Return Data'!$B$7:$R$2292,12,0)</f>
        <v>4.7884000000000002</v>
      </c>
      <c r="K20" s="66">
        <f t="shared" si="3"/>
        <v>2</v>
      </c>
      <c r="L20" s="65">
        <f>VLOOKUP($A20,'Return Data'!$B$7:$R$2292,13,0)</f>
        <v>6.0217999999999998</v>
      </c>
      <c r="M20" s="66">
        <f t="shared" si="4"/>
        <v>2</v>
      </c>
      <c r="N20" s="65">
        <f>VLOOKUP($A20,'Return Data'!$B$7:$R$2292,17,0)</f>
        <v>7.5278999999999998</v>
      </c>
      <c r="O20" s="66">
        <f t="shared" si="5"/>
        <v>9</v>
      </c>
      <c r="P20" s="65">
        <f>VLOOKUP($A20,'Return Data'!$B$7:$R$2292,14,0)</f>
        <v>7.7496</v>
      </c>
      <c r="Q20" s="66">
        <f t="shared" si="7"/>
        <v>12</v>
      </c>
      <c r="R20" s="65">
        <f>VLOOKUP($A20,'Return Data'!$B$7:$R$2292,16,0)</f>
        <v>7.6006</v>
      </c>
      <c r="S20" s="67">
        <f t="shared" si="6"/>
        <v>11</v>
      </c>
    </row>
    <row r="21" spans="1:19" x14ac:dyDescent="0.3">
      <c r="A21" s="82" t="s">
        <v>638</v>
      </c>
      <c r="B21" s="64">
        <f>VLOOKUP($A21,'Return Data'!$B$7:$R$2292,3,0)</f>
        <v>44477</v>
      </c>
      <c r="C21" s="65">
        <f>VLOOKUP($A21,'Return Data'!$B$7:$R$2292,4,0)</f>
        <v>34.805700000000002</v>
      </c>
      <c r="D21" s="65">
        <f>VLOOKUP($A21,'Return Data'!$B$7:$R$2292,9,0)</f>
        <v>2.2166999999999999</v>
      </c>
      <c r="E21" s="66">
        <f t="shared" si="0"/>
        <v>5</v>
      </c>
      <c r="F21" s="65">
        <f>VLOOKUP($A21,'Return Data'!$B$7:$R$2292,10,0)</f>
        <v>5.5396999999999998</v>
      </c>
      <c r="G21" s="66">
        <f t="shared" si="1"/>
        <v>8</v>
      </c>
      <c r="H21" s="65">
        <f>VLOOKUP($A21,'Return Data'!$B$7:$R$2292,11,0)</f>
        <v>5.9638</v>
      </c>
      <c r="I21" s="66">
        <f t="shared" si="2"/>
        <v>3</v>
      </c>
      <c r="J21" s="65">
        <f>VLOOKUP($A21,'Return Data'!$B$7:$R$2292,12,0)</f>
        <v>4.2933000000000003</v>
      </c>
      <c r="K21" s="66">
        <f t="shared" si="3"/>
        <v>3</v>
      </c>
      <c r="L21" s="65">
        <f>VLOOKUP($A21,'Return Data'!$B$7:$R$2292,13,0)</f>
        <v>5.4466000000000001</v>
      </c>
      <c r="M21" s="66">
        <f t="shared" si="4"/>
        <v>8</v>
      </c>
      <c r="N21" s="65">
        <f>VLOOKUP($A21,'Return Data'!$B$7:$R$2292,17,0)</f>
        <v>7.5023</v>
      </c>
      <c r="O21" s="66">
        <f t="shared" si="5"/>
        <v>10</v>
      </c>
      <c r="P21" s="65">
        <f>VLOOKUP($A21,'Return Data'!$B$7:$R$2292,14,0)</f>
        <v>7.8196000000000003</v>
      </c>
      <c r="Q21" s="66">
        <f t="shared" si="7"/>
        <v>11</v>
      </c>
      <c r="R21" s="65">
        <f>VLOOKUP($A21,'Return Data'!$B$7:$R$2292,16,0)</f>
        <v>6.8963999999999999</v>
      </c>
      <c r="S21" s="67">
        <f t="shared" si="6"/>
        <v>16</v>
      </c>
    </row>
    <row r="22" spans="1:19" x14ac:dyDescent="0.3">
      <c r="A22" s="82" t="s">
        <v>641</v>
      </c>
      <c r="B22" s="64">
        <f>VLOOKUP($A22,'Return Data'!$B$7:$R$2292,3,0)</f>
        <v>44477</v>
      </c>
      <c r="C22" s="65">
        <f>VLOOKUP($A22,'Return Data'!$B$7:$R$2292,4,0)</f>
        <v>12.3949</v>
      </c>
      <c r="D22" s="65">
        <f>VLOOKUP($A22,'Return Data'!$B$7:$R$2292,9,0)</f>
        <v>0.77590000000000003</v>
      </c>
      <c r="E22" s="66">
        <f t="shared" si="0"/>
        <v>11</v>
      </c>
      <c r="F22" s="65">
        <f>VLOOKUP($A22,'Return Data'!$B$7:$R$2292,10,0)</f>
        <v>4.9420999999999999</v>
      </c>
      <c r="G22" s="66">
        <f t="shared" si="1"/>
        <v>14</v>
      </c>
      <c r="H22" s="65">
        <f>VLOOKUP($A22,'Return Data'!$B$7:$R$2292,11,0)</f>
        <v>4.7176</v>
      </c>
      <c r="I22" s="66">
        <f t="shared" si="2"/>
        <v>15</v>
      </c>
      <c r="J22" s="65">
        <f>VLOOKUP($A22,'Return Data'!$B$7:$R$2292,12,0)</f>
        <v>2.6970999999999998</v>
      </c>
      <c r="K22" s="66">
        <f t="shared" si="3"/>
        <v>16</v>
      </c>
      <c r="L22" s="65">
        <f>VLOOKUP($A22,'Return Data'!$B$7:$R$2292,13,0)</f>
        <v>4.4450000000000003</v>
      </c>
      <c r="M22" s="66">
        <f t="shared" si="4"/>
        <v>16</v>
      </c>
      <c r="N22" s="65">
        <f>VLOOKUP($A22,'Return Data'!$B$7:$R$2292,17,0)</f>
        <v>7.3083</v>
      </c>
      <c r="O22" s="66">
        <f t="shared" si="5"/>
        <v>13</v>
      </c>
      <c r="P22" s="65"/>
      <c r="Q22" s="66"/>
      <c r="R22" s="65">
        <f>VLOOKUP($A22,'Return Data'!$B$7:$R$2292,16,0)</f>
        <v>8.3248999999999995</v>
      </c>
      <c r="S22" s="67">
        <f t="shared" si="6"/>
        <v>7</v>
      </c>
    </row>
    <row r="23" spans="1:19" x14ac:dyDescent="0.3">
      <c r="A23" s="82" t="s">
        <v>642</v>
      </c>
      <c r="B23" s="64">
        <f>VLOOKUP($A23,'Return Data'!$B$7:$R$2292,3,0)</f>
        <v>44477</v>
      </c>
      <c r="C23" s="65">
        <f>VLOOKUP($A23,'Return Data'!$B$7:$R$2292,4,0)</f>
        <v>32.094900000000003</v>
      </c>
      <c r="D23" s="65">
        <f>VLOOKUP($A23,'Return Data'!$B$7:$R$2292,9,0)</f>
        <v>-0.4244</v>
      </c>
      <c r="E23" s="66">
        <f t="shared" si="0"/>
        <v>15</v>
      </c>
      <c r="F23" s="65">
        <f>VLOOKUP($A23,'Return Data'!$B$7:$R$2292,10,0)</f>
        <v>4.2782</v>
      </c>
      <c r="G23" s="66">
        <f t="shared" si="1"/>
        <v>16</v>
      </c>
      <c r="H23" s="65">
        <f>VLOOKUP($A23,'Return Data'!$B$7:$R$2292,11,0)</f>
        <v>4.7984999999999998</v>
      </c>
      <c r="I23" s="66">
        <f t="shared" si="2"/>
        <v>14</v>
      </c>
      <c r="J23" s="65">
        <f>VLOOKUP($A23,'Return Data'!$B$7:$R$2292,12,0)</f>
        <v>3.4554999999999998</v>
      </c>
      <c r="K23" s="66">
        <f t="shared" si="3"/>
        <v>11</v>
      </c>
      <c r="L23" s="65">
        <f>VLOOKUP($A23,'Return Data'!$B$7:$R$2292,13,0)</f>
        <v>4.8670999999999998</v>
      </c>
      <c r="M23" s="66">
        <f t="shared" si="4"/>
        <v>13</v>
      </c>
      <c r="N23" s="65">
        <f>VLOOKUP($A23,'Return Data'!$B$7:$R$2292,17,0)</f>
        <v>7.9409000000000001</v>
      </c>
      <c r="O23" s="66">
        <f t="shared" si="5"/>
        <v>7</v>
      </c>
      <c r="P23" s="65">
        <f>VLOOKUP($A23,'Return Data'!$B$7:$R$2292,14,0)</f>
        <v>9.5227000000000004</v>
      </c>
      <c r="Q23" s="66">
        <f>RANK(P23,P$8:P$26,0)</f>
        <v>2</v>
      </c>
      <c r="R23" s="65">
        <f>VLOOKUP($A23,'Return Data'!$B$7:$R$2292,16,0)</f>
        <v>7.1950000000000003</v>
      </c>
      <c r="S23" s="67">
        <f t="shared" si="6"/>
        <v>15</v>
      </c>
    </row>
    <row r="24" spans="1:19" x14ac:dyDescent="0.3">
      <c r="A24" s="82" t="s">
        <v>645</v>
      </c>
      <c r="B24" s="64">
        <f>VLOOKUP($A24,'Return Data'!$B$7:$R$2292,3,0)</f>
        <v>44479</v>
      </c>
      <c r="C24" s="65">
        <f>VLOOKUP($A24,'Return Data'!$B$7:$R$2292,4,0)</f>
        <v>394.08710000000002</v>
      </c>
      <c r="D24" s="65">
        <f>VLOOKUP($A24,'Return Data'!$B$7:$R$2292,9,0)</f>
        <v>1238.9603</v>
      </c>
      <c r="E24" s="66">
        <f t="shared" si="0"/>
        <v>1</v>
      </c>
      <c r="F24" s="65">
        <f>VLOOKUP($A24,'Return Data'!$B$7:$R$2292,10,0)</f>
        <v>412.98680000000002</v>
      </c>
      <c r="G24" s="66">
        <f t="shared" si="1"/>
        <v>1</v>
      </c>
      <c r="H24" s="65">
        <f>VLOOKUP($A24,'Return Data'!$B$7:$R$2292,11,0)</f>
        <v>208.7379</v>
      </c>
      <c r="I24" s="66">
        <f t="shared" si="2"/>
        <v>1</v>
      </c>
      <c r="J24" s="65">
        <f>VLOOKUP($A24,'Return Data'!$B$7:$R$2292,12,0)</f>
        <v>139.66460000000001</v>
      </c>
      <c r="K24" s="66">
        <f t="shared" si="3"/>
        <v>1</v>
      </c>
      <c r="L24" s="65">
        <f>VLOOKUP($A24,'Return Data'!$B$7:$R$2292,13,0)</f>
        <v>104.9393</v>
      </c>
      <c r="M24" s="66">
        <f t="shared" si="4"/>
        <v>1</v>
      </c>
      <c r="N24" s="65"/>
      <c r="O24" s="66"/>
      <c r="P24" s="65"/>
      <c r="Q24" s="66"/>
      <c r="R24" s="65">
        <f>VLOOKUP($A24,'Return Data'!$B$7:$R$2292,16,0)</f>
        <v>23.385999999999999</v>
      </c>
      <c r="S24" s="67">
        <f t="shared" si="6"/>
        <v>1</v>
      </c>
    </row>
    <row r="25" spans="1:19" x14ac:dyDescent="0.3">
      <c r="A25" s="82" t="s">
        <v>647</v>
      </c>
      <c r="B25" s="64">
        <f>VLOOKUP($A25,'Return Data'!$B$7:$R$2292,3,0)</f>
        <v>44477</v>
      </c>
      <c r="C25" s="65">
        <f>VLOOKUP($A25,'Return Data'!$B$7:$R$2292,4,0)</f>
        <v>12.322100000000001</v>
      </c>
      <c r="D25" s="65">
        <f>VLOOKUP($A25,'Return Data'!$B$7:$R$2292,9,0)</f>
        <v>-0.31590000000000001</v>
      </c>
      <c r="E25" s="66">
        <f t="shared" si="0"/>
        <v>14</v>
      </c>
      <c r="F25" s="65">
        <f>VLOOKUP($A25,'Return Data'!$B$7:$R$2292,10,0)</f>
        <v>5.0872000000000002</v>
      </c>
      <c r="G25" s="66">
        <f t="shared" si="1"/>
        <v>11</v>
      </c>
      <c r="H25" s="65">
        <f>VLOOKUP($A25,'Return Data'!$B$7:$R$2292,11,0)</f>
        <v>4.8445999999999998</v>
      </c>
      <c r="I25" s="66">
        <f t="shared" si="2"/>
        <v>13</v>
      </c>
      <c r="J25" s="65">
        <f>VLOOKUP($A25,'Return Data'!$B$7:$R$2292,12,0)</f>
        <v>2.4563999999999999</v>
      </c>
      <c r="K25" s="66">
        <f t="shared" si="3"/>
        <v>18</v>
      </c>
      <c r="L25" s="65">
        <f>VLOOKUP($A25,'Return Data'!$B$7:$R$2292,13,0)</f>
        <v>4.6657999999999999</v>
      </c>
      <c r="M25" s="66">
        <f t="shared" si="4"/>
        <v>14</v>
      </c>
      <c r="N25" s="65">
        <f>VLOOKUP($A25,'Return Data'!$B$7:$R$2292,17,0)</f>
        <v>7.3845000000000001</v>
      </c>
      <c r="O25" s="66">
        <f>RANK(N25,N$8:N$26,0)</f>
        <v>11</v>
      </c>
      <c r="P25" s="65">
        <f>VLOOKUP($A25,'Return Data'!$B$7:$R$2292,14,0)</f>
        <v>6.5392999999999999</v>
      </c>
      <c r="Q25" s="66">
        <f>RANK(P25,P$8:P$26,0)</f>
        <v>14</v>
      </c>
      <c r="R25" s="65">
        <f>VLOOKUP($A25,'Return Data'!$B$7:$R$2292,16,0)</f>
        <v>6.3817000000000004</v>
      </c>
      <c r="S25" s="67">
        <f t="shared" si="6"/>
        <v>18</v>
      </c>
    </row>
    <row r="26" spans="1:19" x14ac:dyDescent="0.3">
      <c r="A26" s="82" t="s">
        <v>649</v>
      </c>
      <c r="B26" s="64">
        <f>VLOOKUP($A26,'Return Data'!$B$7:$R$2292,3,0)</f>
        <v>44477</v>
      </c>
      <c r="C26" s="65">
        <f>VLOOKUP($A26,'Return Data'!$B$7:$R$2292,4,0)</f>
        <v>13.0466</v>
      </c>
      <c r="D26" s="65">
        <f>VLOOKUP($A26,'Return Data'!$B$7:$R$2292,9,0)</f>
        <v>0.1492</v>
      </c>
      <c r="E26" s="66">
        <f t="shared" si="0"/>
        <v>13</v>
      </c>
      <c r="F26" s="65">
        <f>VLOOKUP($A26,'Return Data'!$B$7:$R$2292,10,0)</f>
        <v>5.1722999999999999</v>
      </c>
      <c r="G26" s="66">
        <f t="shared" si="1"/>
        <v>10</v>
      </c>
      <c r="H26" s="65">
        <f>VLOOKUP($A26,'Return Data'!$B$7:$R$2292,11,0)</f>
        <v>5.0392000000000001</v>
      </c>
      <c r="I26" s="66">
        <f t="shared" si="2"/>
        <v>10</v>
      </c>
      <c r="J26" s="65">
        <f>VLOOKUP($A26,'Return Data'!$B$7:$R$2292,12,0)</f>
        <v>3.2671000000000001</v>
      </c>
      <c r="K26" s="66">
        <f t="shared" si="3"/>
        <v>15</v>
      </c>
      <c r="L26" s="65">
        <f>VLOOKUP($A26,'Return Data'!$B$7:$R$2292,13,0)</f>
        <v>4.9969000000000001</v>
      </c>
      <c r="M26" s="66">
        <f t="shared" si="4"/>
        <v>12</v>
      </c>
      <c r="N26" s="65">
        <f>VLOOKUP($A26,'Return Data'!$B$7:$R$2292,17,0)</f>
        <v>8.0957000000000008</v>
      </c>
      <c r="O26" s="66">
        <f>RANK(N26,N$8:N$26,0)</f>
        <v>5</v>
      </c>
      <c r="P26" s="65"/>
      <c r="Q26" s="66"/>
      <c r="R26" s="65">
        <f>VLOOKUP($A26,'Return Data'!$B$7:$R$2292,16,0)</f>
        <v>8.7516999999999996</v>
      </c>
      <c r="S26" s="67">
        <f t="shared" si="6"/>
        <v>5</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65.954147368421047</v>
      </c>
      <c r="E28" s="88"/>
      <c r="F28" s="89">
        <f>AVERAGE(F8:F26)</f>
        <v>26.625810526315789</v>
      </c>
      <c r="G28" s="88"/>
      <c r="H28" s="89">
        <f>AVERAGE(H8:H26)</f>
        <v>15.765836842105264</v>
      </c>
      <c r="I28" s="88"/>
      <c r="J28" s="89">
        <f>AVERAGE(J8:J26)</f>
        <v>10.623168421052632</v>
      </c>
      <c r="K28" s="88"/>
      <c r="L28" s="89">
        <f>AVERAGE(L8:L26)</f>
        <v>10.314331578947368</v>
      </c>
      <c r="M28" s="88"/>
      <c r="N28" s="89">
        <f>AVERAGE(N8:N26)</f>
        <v>7.6669333333333327</v>
      </c>
      <c r="O28" s="88"/>
      <c r="P28" s="89">
        <f>AVERAGE(P8:P26)</f>
        <v>8.2521399999999989</v>
      </c>
      <c r="Q28" s="88"/>
      <c r="R28" s="89">
        <f>AVERAGE(R8:R26)</f>
        <v>8.5896210526315784</v>
      </c>
      <c r="S28" s="90"/>
    </row>
    <row r="29" spans="1:19" x14ac:dyDescent="0.3">
      <c r="A29" s="87" t="s">
        <v>28</v>
      </c>
      <c r="B29" s="88"/>
      <c r="C29" s="88"/>
      <c r="D29" s="89">
        <f>MIN(D8:D26)</f>
        <v>-1.3029999999999999</v>
      </c>
      <c r="E29" s="88"/>
      <c r="F29" s="89">
        <f>MIN(F8:F26)</f>
        <v>3.0619999999999998</v>
      </c>
      <c r="G29" s="88"/>
      <c r="H29" s="89">
        <f>MIN(H8:H26)</f>
        <v>3.7635000000000001</v>
      </c>
      <c r="I29" s="88"/>
      <c r="J29" s="89">
        <f>MIN(J8:J26)</f>
        <v>1.8165</v>
      </c>
      <c r="K29" s="88"/>
      <c r="L29" s="89">
        <f>MIN(L8:L26)</f>
        <v>3.7738999999999998</v>
      </c>
      <c r="M29" s="88"/>
      <c r="N29" s="89">
        <f>MIN(N8:N26)</f>
        <v>6.7054</v>
      </c>
      <c r="O29" s="88"/>
      <c r="P29" s="89">
        <f>MIN(P8:P26)</f>
        <v>5.0979000000000001</v>
      </c>
      <c r="Q29" s="88"/>
      <c r="R29" s="89">
        <f>MIN(R8:R26)</f>
        <v>6.3303000000000003</v>
      </c>
      <c r="S29" s="90"/>
    </row>
    <row r="30" spans="1:19" ht="15" thickBot="1" x14ac:dyDescent="0.35">
      <c r="A30" s="91" t="s">
        <v>29</v>
      </c>
      <c r="B30" s="92"/>
      <c r="C30" s="92"/>
      <c r="D30" s="93">
        <f>MAX(D8:D26)</f>
        <v>1238.9603</v>
      </c>
      <c r="E30" s="92"/>
      <c r="F30" s="93">
        <f>MAX(F8:F26)</f>
        <v>412.98680000000002</v>
      </c>
      <c r="G30" s="92"/>
      <c r="H30" s="93">
        <f>MAX(H8:H26)</f>
        <v>208.7379</v>
      </c>
      <c r="I30" s="92"/>
      <c r="J30" s="93">
        <f>MAX(J8:J26)</f>
        <v>139.66460000000001</v>
      </c>
      <c r="K30" s="92"/>
      <c r="L30" s="93">
        <f>MAX(L8:L26)</f>
        <v>104.9393</v>
      </c>
      <c r="M30" s="92"/>
      <c r="N30" s="93">
        <f>MAX(N8:N26)</f>
        <v>8.8040000000000003</v>
      </c>
      <c r="O30" s="92"/>
      <c r="P30" s="93">
        <f>MAX(P8:P26)</f>
        <v>10.599299999999999</v>
      </c>
      <c r="Q30" s="92"/>
      <c r="R30" s="93">
        <f>MAX(R8:R26)</f>
        <v>23.385999999999999</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948</v>
      </c>
      <c r="B8" s="64">
        <f>VLOOKUP($A8,'Return Data'!$B$7:$R$2292,3,0)</f>
        <v>44477</v>
      </c>
      <c r="C8" s="65">
        <f>VLOOKUP($A8,'Return Data'!$B$7:$R$2292,4,0)</f>
        <v>347.66</v>
      </c>
      <c r="D8" s="65">
        <f>VLOOKUP($A8,'Return Data'!$B$7:$R$2292,10,0)</f>
        <v>13.636699999999999</v>
      </c>
      <c r="E8" s="66">
        <f t="shared" ref="E8:E36" si="0">RANK(D8,D$8:D$36,0)</f>
        <v>8</v>
      </c>
      <c r="F8" s="65">
        <f>VLOOKUP($A8,'Return Data'!$B$7:$R$2292,11,0)</f>
        <v>22.075900000000001</v>
      </c>
      <c r="G8" s="66">
        <f t="shared" ref="G8:G36" si="1">RANK(F8,F$8:F$36,0)</f>
        <v>8</v>
      </c>
      <c r="H8" s="65">
        <f>VLOOKUP($A8,'Return Data'!$B$7:$R$2292,12,0)</f>
        <v>26.6706</v>
      </c>
      <c r="I8" s="66">
        <f t="shared" ref="I8:I36" si="2">RANK(H8,H$8:H$36,0)</f>
        <v>10</v>
      </c>
      <c r="J8" s="65">
        <f>VLOOKUP($A8,'Return Data'!$B$7:$R$2292,13,0)</f>
        <v>56.399299999999997</v>
      </c>
      <c r="K8" s="66">
        <f t="shared" ref="K8:K36" si="3">RANK(J8,J$8:J$36,0)</f>
        <v>7</v>
      </c>
      <c r="L8" s="65">
        <f>VLOOKUP($A8,'Return Data'!$B$7:$R$2292,17,0)</f>
        <v>27.6007</v>
      </c>
      <c r="M8" s="66">
        <f t="shared" ref="M8:M36" si="4">RANK(L8,L$8:L$36,0)</f>
        <v>8</v>
      </c>
      <c r="N8" s="65">
        <f>VLOOKUP($A8,'Return Data'!$B$7:$R$2292,14,0)</f>
        <v>19.6919</v>
      </c>
      <c r="O8" s="66">
        <f t="shared" ref="O8:O26" si="5">RANK(N8,N$8:N$36,0)</f>
        <v>17</v>
      </c>
      <c r="P8" s="65">
        <f>VLOOKUP($A8,'Return Data'!$B$7:$R$2292,15,0)</f>
        <v>13.5428</v>
      </c>
      <c r="Q8" s="66">
        <f t="shared" ref="Q8:Q26" si="6">RANK(P8,P$8:P$36,0)</f>
        <v>17</v>
      </c>
      <c r="R8" s="65">
        <f>VLOOKUP($A8,'Return Data'!$B$7:$R$2292,16,0)</f>
        <v>20.3932</v>
      </c>
      <c r="S8" s="67">
        <f t="shared" ref="S8:S36" si="7">RANK(R8,R$8:R$36,0)</f>
        <v>2</v>
      </c>
    </row>
    <row r="9" spans="1:20" x14ac:dyDescent="0.3">
      <c r="A9" s="63" t="s">
        <v>951</v>
      </c>
      <c r="B9" s="64">
        <f>VLOOKUP($A9,'Return Data'!$B$7:$R$2292,3,0)</f>
        <v>44477</v>
      </c>
      <c r="C9" s="65">
        <f>VLOOKUP($A9,'Return Data'!$B$7:$R$2292,4,0)</f>
        <v>47.56</v>
      </c>
      <c r="D9" s="65">
        <f>VLOOKUP($A9,'Return Data'!$B$7:$R$2292,10,0)</f>
        <v>13.076599999999999</v>
      </c>
      <c r="E9" s="66">
        <f t="shared" si="0"/>
        <v>11</v>
      </c>
      <c r="F9" s="65">
        <f>VLOOKUP($A9,'Return Data'!$B$7:$R$2292,11,0)</f>
        <v>21.0794</v>
      </c>
      <c r="G9" s="66">
        <f t="shared" si="1"/>
        <v>13</v>
      </c>
      <c r="H9" s="65">
        <f>VLOOKUP($A9,'Return Data'!$B$7:$R$2292,12,0)</f>
        <v>21.450500000000002</v>
      </c>
      <c r="I9" s="66">
        <f t="shared" si="2"/>
        <v>24</v>
      </c>
      <c r="J9" s="65">
        <f>VLOOKUP($A9,'Return Data'!$B$7:$R$2292,13,0)</f>
        <v>47.885599999999997</v>
      </c>
      <c r="K9" s="66">
        <f t="shared" si="3"/>
        <v>21</v>
      </c>
      <c r="L9" s="65">
        <f>VLOOKUP($A9,'Return Data'!$B$7:$R$2292,17,0)</f>
        <v>25.311199999999999</v>
      </c>
      <c r="M9" s="66">
        <f t="shared" si="4"/>
        <v>19</v>
      </c>
      <c r="N9" s="65">
        <f>VLOOKUP($A9,'Return Data'!$B$7:$R$2292,14,0)</f>
        <v>23.670300000000001</v>
      </c>
      <c r="O9" s="66">
        <f t="shared" si="5"/>
        <v>3</v>
      </c>
      <c r="P9" s="65">
        <f>VLOOKUP($A9,'Return Data'!$B$7:$R$2292,15,0)</f>
        <v>18.182500000000001</v>
      </c>
      <c r="Q9" s="66">
        <f t="shared" si="6"/>
        <v>1</v>
      </c>
      <c r="R9" s="65">
        <f>VLOOKUP($A9,'Return Data'!$B$7:$R$2292,16,0)</f>
        <v>14.173999999999999</v>
      </c>
      <c r="S9" s="67">
        <f t="shared" si="7"/>
        <v>16</v>
      </c>
    </row>
    <row r="10" spans="1:20" x14ac:dyDescent="0.3">
      <c r="A10" s="63" t="s">
        <v>952</v>
      </c>
      <c r="B10" s="64">
        <f>VLOOKUP($A10,'Return Data'!$B$7:$R$2292,3,0)</f>
        <v>44477</v>
      </c>
      <c r="C10" s="65">
        <f>VLOOKUP($A10,'Return Data'!$B$7:$R$2292,4,0)</f>
        <v>22.68</v>
      </c>
      <c r="D10" s="65">
        <f>VLOOKUP($A10,'Return Data'!$B$7:$R$2292,10,0)</f>
        <v>13.741199999999999</v>
      </c>
      <c r="E10" s="66">
        <f t="shared" si="0"/>
        <v>7</v>
      </c>
      <c r="F10" s="65">
        <f>VLOOKUP($A10,'Return Data'!$B$7:$R$2292,11,0)</f>
        <v>20.574200000000001</v>
      </c>
      <c r="G10" s="66">
        <f t="shared" si="1"/>
        <v>16</v>
      </c>
      <c r="H10" s="65">
        <f>VLOOKUP($A10,'Return Data'!$B$7:$R$2292,12,0)</f>
        <v>23.126999999999999</v>
      </c>
      <c r="I10" s="66">
        <f t="shared" si="2"/>
        <v>20</v>
      </c>
      <c r="J10" s="65">
        <f>VLOOKUP($A10,'Return Data'!$B$7:$R$2292,13,0)</f>
        <v>51.2</v>
      </c>
      <c r="K10" s="66">
        <f t="shared" si="3"/>
        <v>16</v>
      </c>
      <c r="L10" s="65">
        <f>VLOOKUP($A10,'Return Data'!$B$7:$R$2292,17,0)</f>
        <v>26.476700000000001</v>
      </c>
      <c r="M10" s="66">
        <f t="shared" si="4"/>
        <v>13</v>
      </c>
      <c r="N10" s="65">
        <f>VLOOKUP($A10,'Return Data'!$B$7:$R$2292,14,0)</f>
        <v>20.424700000000001</v>
      </c>
      <c r="O10" s="66">
        <f t="shared" si="5"/>
        <v>12</v>
      </c>
      <c r="P10" s="65">
        <f>VLOOKUP($A10,'Return Data'!$B$7:$R$2292,15,0)</f>
        <v>12.657299999999999</v>
      </c>
      <c r="Q10" s="66">
        <f t="shared" si="6"/>
        <v>23</v>
      </c>
      <c r="R10" s="65">
        <f>VLOOKUP($A10,'Return Data'!$B$7:$R$2292,16,0)</f>
        <v>7.5130999999999997</v>
      </c>
      <c r="S10" s="67">
        <f t="shared" si="7"/>
        <v>29</v>
      </c>
    </row>
    <row r="11" spans="1:20" x14ac:dyDescent="0.3">
      <c r="A11" s="63" t="s">
        <v>954</v>
      </c>
      <c r="B11" s="64">
        <f>VLOOKUP($A11,'Return Data'!$B$7:$R$2292,3,0)</f>
        <v>44477</v>
      </c>
      <c r="C11" s="65">
        <f>VLOOKUP($A11,'Return Data'!$B$7:$R$2292,4,0)</f>
        <v>143.24</v>
      </c>
      <c r="D11" s="65">
        <f>VLOOKUP($A11,'Return Data'!$B$7:$R$2292,10,0)</f>
        <v>12.778499999999999</v>
      </c>
      <c r="E11" s="66">
        <f t="shared" si="0"/>
        <v>16</v>
      </c>
      <c r="F11" s="65">
        <f>VLOOKUP($A11,'Return Data'!$B$7:$R$2292,11,0)</f>
        <v>20.127500000000001</v>
      </c>
      <c r="G11" s="66">
        <f t="shared" si="1"/>
        <v>17</v>
      </c>
      <c r="H11" s="65">
        <f>VLOOKUP($A11,'Return Data'!$B$7:$R$2292,12,0)</f>
        <v>22.062200000000001</v>
      </c>
      <c r="I11" s="66">
        <f t="shared" si="2"/>
        <v>23</v>
      </c>
      <c r="J11" s="65">
        <f>VLOOKUP($A11,'Return Data'!$B$7:$R$2292,13,0)</f>
        <v>47.670099999999998</v>
      </c>
      <c r="K11" s="66">
        <f t="shared" si="3"/>
        <v>23</v>
      </c>
      <c r="L11" s="65">
        <f>VLOOKUP($A11,'Return Data'!$B$7:$R$2292,17,0)</f>
        <v>25.1374</v>
      </c>
      <c r="M11" s="66">
        <f t="shared" si="4"/>
        <v>20</v>
      </c>
      <c r="N11" s="65">
        <f>VLOOKUP($A11,'Return Data'!$B$7:$R$2292,14,0)</f>
        <v>22.295300000000001</v>
      </c>
      <c r="O11" s="66">
        <f t="shared" si="5"/>
        <v>5</v>
      </c>
      <c r="P11" s="65">
        <f>VLOOKUP($A11,'Return Data'!$B$7:$R$2292,15,0)</f>
        <v>14.9842</v>
      </c>
      <c r="Q11" s="66">
        <f t="shared" si="6"/>
        <v>8</v>
      </c>
      <c r="R11" s="65">
        <f>VLOOKUP($A11,'Return Data'!$B$7:$R$2292,16,0)</f>
        <v>16.895099999999999</v>
      </c>
      <c r="S11" s="67">
        <f t="shared" si="7"/>
        <v>10</v>
      </c>
    </row>
    <row r="12" spans="1:20" x14ac:dyDescent="0.3">
      <c r="A12" s="63" t="s">
        <v>957</v>
      </c>
      <c r="B12" s="64">
        <f>VLOOKUP($A12,'Return Data'!$B$7:$R$2292,3,0)</f>
        <v>44477</v>
      </c>
      <c r="C12" s="65">
        <f>VLOOKUP($A12,'Return Data'!$B$7:$R$2292,4,0)</f>
        <v>42.52</v>
      </c>
      <c r="D12" s="65">
        <f>VLOOKUP($A12,'Return Data'!$B$7:$R$2292,10,0)</f>
        <v>11.777100000000001</v>
      </c>
      <c r="E12" s="66">
        <f t="shared" si="0"/>
        <v>24</v>
      </c>
      <c r="F12" s="65">
        <f>VLOOKUP($A12,'Return Data'!$B$7:$R$2292,11,0)</f>
        <v>19.438199999999998</v>
      </c>
      <c r="G12" s="66">
        <f t="shared" si="1"/>
        <v>21</v>
      </c>
      <c r="H12" s="65">
        <f>VLOOKUP($A12,'Return Data'!$B$7:$R$2292,12,0)</f>
        <v>23.8567</v>
      </c>
      <c r="I12" s="66">
        <f t="shared" si="2"/>
        <v>16</v>
      </c>
      <c r="J12" s="65">
        <f>VLOOKUP($A12,'Return Data'!$B$7:$R$2292,13,0)</f>
        <v>49.350200000000001</v>
      </c>
      <c r="K12" s="66">
        <f t="shared" si="3"/>
        <v>18</v>
      </c>
      <c r="L12" s="65">
        <f>VLOOKUP($A12,'Return Data'!$B$7:$R$2292,17,0)</f>
        <v>30.5808</v>
      </c>
      <c r="M12" s="66">
        <f t="shared" si="4"/>
        <v>1</v>
      </c>
      <c r="N12" s="65">
        <f>VLOOKUP($A12,'Return Data'!$B$7:$R$2292,14,0)</f>
        <v>24.369199999999999</v>
      </c>
      <c r="O12" s="66">
        <f t="shared" si="5"/>
        <v>1</v>
      </c>
      <c r="P12" s="65">
        <f>VLOOKUP($A12,'Return Data'!$B$7:$R$2292,15,0)</f>
        <v>17.2271</v>
      </c>
      <c r="Q12" s="66">
        <f t="shared" si="6"/>
        <v>2</v>
      </c>
      <c r="R12" s="65">
        <f>VLOOKUP($A12,'Return Data'!$B$7:$R$2292,16,0)</f>
        <v>13.8713</v>
      </c>
      <c r="S12" s="67">
        <f t="shared" si="7"/>
        <v>17</v>
      </c>
    </row>
    <row r="13" spans="1:20" x14ac:dyDescent="0.3">
      <c r="A13" s="63" t="s">
        <v>959</v>
      </c>
      <c r="B13" s="64">
        <f>VLOOKUP($A13,'Return Data'!$B$7:$R$2292,3,0)</f>
        <v>44477</v>
      </c>
      <c r="C13" s="65">
        <f>VLOOKUP($A13,'Return Data'!$B$7:$R$2292,4,0)</f>
        <v>301.98099999999999</v>
      </c>
      <c r="D13" s="65">
        <f>VLOOKUP($A13,'Return Data'!$B$7:$R$2292,10,0)</f>
        <v>8.9669000000000008</v>
      </c>
      <c r="E13" s="66">
        <f t="shared" si="0"/>
        <v>29</v>
      </c>
      <c r="F13" s="65">
        <f>VLOOKUP($A13,'Return Data'!$B$7:$R$2292,11,0)</f>
        <v>17.4178</v>
      </c>
      <c r="G13" s="66">
        <f t="shared" si="1"/>
        <v>28</v>
      </c>
      <c r="H13" s="65">
        <f>VLOOKUP($A13,'Return Data'!$B$7:$R$2292,12,0)</f>
        <v>20.160799999999998</v>
      </c>
      <c r="I13" s="66">
        <f t="shared" si="2"/>
        <v>27</v>
      </c>
      <c r="J13" s="65">
        <f>VLOOKUP($A13,'Return Data'!$B$7:$R$2292,13,0)</f>
        <v>45.699399999999997</v>
      </c>
      <c r="K13" s="66">
        <f t="shared" si="3"/>
        <v>25</v>
      </c>
      <c r="L13" s="65">
        <f>VLOOKUP($A13,'Return Data'!$B$7:$R$2292,17,0)</f>
        <v>21.669</v>
      </c>
      <c r="M13" s="66">
        <f t="shared" si="4"/>
        <v>27</v>
      </c>
      <c r="N13" s="65">
        <f>VLOOKUP($A13,'Return Data'!$B$7:$R$2292,14,0)</f>
        <v>18.646100000000001</v>
      </c>
      <c r="O13" s="66">
        <f t="shared" si="5"/>
        <v>23</v>
      </c>
      <c r="P13" s="65">
        <f>VLOOKUP($A13,'Return Data'!$B$7:$R$2292,15,0)</f>
        <v>11.2712</v>
      </c>
      <c r="Q13" s="66">
        <f t="shared" si="6"/>
        <v>26</v>
      </c>
      <c r="R13" s="65">
        <f>VLOOKUP($A13,'Return Data'!$B$7:$R$2292,16,0)</f>
        <v>20.113600000000002</v>
      </c>
      <c r="S13" s="67">
        <f t="shared" si="7"/>
        <v>6</v>
      </c>
    </row>
    <row r="14" spans="1:20" x14ac:dyDescent="0.3">
      <c r="A14" s="63" t="s">
        <v>960</v>
      </c>
      <c r="B14" s="64">
        <f>VLOOKUP($A14,'Return Data'!$B$7:$R$2292,3,0)</f>
        <v>44477</v>
      </c>
      <c r="C14" s="65">
        <f>VLOOKUP($A14,'Return Data'!$B$7:$R$2292,4,0)</f>
        <v>55.9</v>
      </c>
      <c r="D14" s="65">
        <f>VLOOKUP($A14,'Return Data'!$B$7:$R$2292,10,0)</f>
        <v>12.6562</v>
      </c>
      <c r="E14" s="66">
        <f t="shared" si="0"/>
        <v>18</v>
      </c>
      <c r="F14" s="65">
        <f>VLOOKUP($A14,'Return Data'!$B$7:$R$2292,11,0)</f>
        <v>20.111699999999999</v>
      </c>
      <c r="G14" s="66">
        <f t="shared" si="1"/>
        <v>18</v>
      </c>
      <c r="H14" s="65">
        <f>VLOOKUP($A14,'Return Data'!$B$7:$R$2292,12,0)</f>
        <v>23.1006</v>
      </c>
      <c r="I14" s="66">
        <f t="shared" si="2"/>
        <v>21</v>
      </c>
      <c r="J14" s="65">
        <f>VLOOKUP($A14,'Return Data'!$B$7:$R$2292,13,0)</f>
        <v>49.026899999999998</v>
      </c>
      <c r="K14" s="66">
        <f t="shared" si="3"/>
        <v>19</v>
      </c>
      <c r="L14" s="65">
        <f>VLOOKUP($A14,'Return Data'!$B$7:$R$2292,17,0)</f>
        <v>26.261299999999999</v>
      </c>
      <c r="M14" s="66">
        <f t="shared" si="4"/>
        <v>14</v>
      </c>
      <c r="N14" s="65">
        <f>VLOOKUP($A14,'Return Data'!$B$7:$R$2292,14,0)</f>
        <v>20.289899999999999</v>
      </c>
      <c r="O14" s="66">
        <f t="shared" si="5"/>
        <v>14</v>
      </c>
      <c r="P14" s="65">
        <f>VLOOKUP($A14,'Return Data'!$B$7:$R$2292,15,0)</f>
        <v>15.0505</v>
      </c>
      <c r="Q14" s="66">
        <f t="shared" si="6"/>
        <v>7</v>
      </c>
      <c r="R14" s="65">
        <f>VLOOKUP($A14,'Return Data'!$B$7:$R$2292,16,0)</f>
        <v>14.895200000000001</v>
      </c>
      <c r="S14" s="67">
        <f t="shared" si="7"/>
        <v>14</v>
      </c>
    </row>
    <row r="15" spans="1:20" x14ac:dyDescent="0.3">
      <c r="A15" s="63" t="s">
        <v>962</v>
      </c>
      <c r="B15" s="64">
        <f>VLOOKUP($A15,'Return Data'!$B$7:$R$2292,3,0)</f>
        <v>44477</v>
      </c>
      <c r="C15" s="65">
        <f>VLOOKUP($A15,'Return Data'!$B$7:$R$2292,4,0)</f>
        <v>1715.4765607178499</v>
      </c>
      <c r="D15" s="65">
        <f>VLOOKUP($A15,'Return Data'!$B$7:$R$2292,10,0)</f>
        <v>9.1382999999999992</v>
      </c>
      <c r="E15" s="66">
        <f t="shared" si="0"/>
        <v>28</v>
      </c>
      <c r="F15" s="65">
        <f>VLOOKUP($A15,'Return Data'!$B$7:$R$2292,11,0)</f>
        <v>18.973600000000001</v>
      </c>
      <c r="G15" s="66">
        <f t="shared" si="1"/>
        <v>25</v>
      </c>
      <c r="H15" s="65">
        <f>VLOOKUP($A15,'Return Data'!$B$7:$R$2292,12,0)</f>
        <v>27.738800000000001</v>
      </c>
      <c r="I15" s="66">
        <f t="shared" si="2"/>
        <v>6</v>
      </c>
      <c r="J15" s="65">
        <f>VLOOKUP($A15,'Return Data'!$B$7:$R$2292,13,0)</f>
        <v>65.354900000000001</v>
      </c>
      <c r="K15" s="66">
        <f t="shared" si="3"/>
        <v>2</v>
      </c>
      <c r="L15" s="65">
        <f>VLOOKUP($A15,'Return Data'!$B$7:$R$2292,17,0)</f>
        <v>29.276900000000001</v>
      </c>
      <c r="M15" s="66">
        <f t="shared" si="4"/>
        <v>5</v>
      </c>
      <c r="N15" s="65">
        <f>VLOOKUP($A15,'Return Data'!$B$7:$R$2292,14,0)</f>
        <v>18.746099999999998</v>
      </c>
      <c r="O15" s="66">
        <f t="shared" si="5"/>
        <v>22</v>
      </c>
      <c r="P15" s="65">
        <f>VLOOKUP($A15,'Return Data'!$B$7:$R$2292,15,0)</f>
        <v>12.9208</v>
      </c>
      <c r="Q15" s="66">
        <f t="shared" si="6"/>
        <v>22</v>
      </c>
      <c r="R15" s="65">
        <f>VLOOKUP($A15,'Return Data'!$B$7:$R$2292,16,0)</f>
        <v>20.273</v>
      </c>
      <c r="S15" s="67">
        <f t="shared" si="7"/>
        <v>4</v>
      </c>
    </row>
    <row r="16" spans="1:20" x14ac:dyDescent="0.3">
      <c r="A16" s="63" t="s">
        <v>964</v>
      </c>
      <c r="B16" s="64">
        <f>VLOOKUP($A16,'Return Data'!$B$7:$R$2292,3,0)</f>
        <v>44477</v>
      </c>
      <c r="C16" s="65">
        <f>VLOOKUP($A16,'Return Data'!$B$7:$R$2292,4,0)</f>
        <v>863.20328261630698</v>
      </c>
      <c r="D16" s="65">
        <f>VLOOKUP($A16,'Return Data'!$B$7:$R$2292,10,0)</f>
        <v>12.825900000000001</v>
      </c>
      <c r="E16" s="66">
        <f t="shared" si="0"/>
        <v>14</v>
      </c>
      <c r="F16" s="65">
        <f>VLOOKUP($A16,'Return Data'!$B$7:$R$2292,11,0)</f>
        <v>21.761900000000001</v>
      </c>
      <c r="G16" s="66">
        <f t="shared" si="1"/>
        <v>9</v>
      </c>
      <c r="H16" s="65">
        <f>VLOOKUP($A16,'Return Data'!$B$7:$R$2292,12,0)</f>
        <v>27.9697</v>
      </c>
      <c r="I16" s="66">
        <f t="shared" si="2"/>
        <v>5</v>
      </c>
      <c r="J16" s="65">
        <f>VLOOKUP($A16,'Return Data'!$B$7:$R$2292,13,0)</f>
        <v>61.270099999999999</v>
      </c>
      <c r="K16" s="66">
        <f t="shared" si="3"/>
        <v>3</v>
      </c>
      <c r="L16" s="65">
        <f>VLOOKUP($A16,'Return Data'!$B$7:$R$2292,17,0)</f>
        <v>23.491199999999999</v>
      </c>
      <c r="M16" s="66">
        <f t="shared" si="4"/>
        <v>25</v>
      </c>
      <c r="N16" s="65">
        <f>VLOOKUP($A16,'Return Data'!$B$7:$R$2292,14,0)</f>
        <v>17.2104</v>
      </c>
      <c r="O16" s="66">
        <f t="shared" si="5"/>
        <v>25</v>
      </c>
      <c r="P16" s="65">
        <f>VLOOKUP($A16,'Return Data'!$B$7:$R$2292,15,0)</f>
        <v>13.469200000000001</v>
      </c>
      <c r="Q16" s="66">
        <f t="shared" si="6"/>
        <v>19</v>
      </c>
      <c r="R16" s="65">
        <f>VLOOKUP($A16,'Return Data'!$B$7:$R$2292,16,0)</f>
        <v>19.425799999999999</v>
      </c>
      <c r="S16" s="67">
        <f t="shared" si="7"/>
        <v>8</v>
      </c>
    </row>
    <row r="17" spans="1:19" x14ac:dyDescent="0.3">
      <c r="A17" s="63" t="s">
        <v>966</v>
      </c>
      <c r="B17" s="64">
        <f>VLOOKUP($A17,'Return Data'!$B$7:$R$2292,3,0)</f>
        <v>44477</v>
      </c>
      <c r="C17" s="65">
        <f>VLOOKUP($A17,'Return Data'!$B$7:$R$2292,4,0)</f>
        <v>324.68860000000001</v>
      </c>
      <c r="D17" s="65">
        <f>VLOOKUP($A17,'Return Data'!$B$7:$R$2292,10,0)</f>
        <v>11.845800000000001</v>
      </c>
      <c r="E17" s="66">
        <f t="shared" si="0"/>
        <v>23</v>
      </c>
      <c r="F17" s="65">
        <f>VLOOKUP($A17,'Return Data'!$B$7:$R$2292,11,0)</f>
        <v>18.417400000000001</v>
      </c>
      <c r="G17" s="66">
        <f t="shared" si="1"/>
        <v>26</v>
      </c>
      <c r="H17" s="65">
        <f>VLOOKUP($A17,'Return Data'!$B$7:$R$2292,12,0)</f>
        <v>20.8766</v>
      </c>
      <c r="I17" s="66">
        <f t="shared" si="2"/>
        <v>26</v>
      </c>
      <c r="J17" s="65">
        <f>VLOOKUP($A17,'Return Data'!$B$7:$R$2292,13,0)</f>
        <v>47.354799999999997</v>
      </c>
      <c r="K17" s="66">
        <f t="shared" si="3"/>
        <v>24</v>
      </c>
      <c r="L17" s="65">
        <f>VLOOKUP($A17,'Return Data'!$B$7:$R$2292,17,0)</f>
        <v>25.479900000000001</v>
      </c>
      <c r="M17" s="66">
        <f t="shared" si="4"/>
        <v>18</v>
      </c>
      <c r="N17" s="65">
        <f>VLOOKUP($A17,'Return Data'!$B$7:$R$2292,14,0)</f>
        <v>19.718399999999999</v>
      </c>
      <c r="O17" s="66">
        <f t="shared" si="5"/>
        <v>16</v>
      </c>
      <c r="P17" s="65">
        <f>VLOOKUP($A17,'Return Data'!$B$7:$R$2292,15,0)</f>
        <v>14.235300000000001</v>
      </c>
      <c r="Q17" s="66">
        <f t="shared" si="6"/>
        <v>12</v>
      </c>
      <c r="R17" s="65">
        <f>VLOOKUP($A17,'Return Data'!$B$7:$R$2292,16,0)</f>
        <v>20.2879</v>
      </c>
      <c r="S17" s="67">
        <f t="shared" si="7"/>
        <v>3</v>
      </c>
    </row>
    <row r="18" spans="1:19" x14ac:dyDescent="0.3">
      <c r="A18" s="63" t="s">
        <v>968</v>
      </c>
      <c r="B18" s="64">
        <f>VLOOKUP($A18,'Return Data'!$B$7:$R$2292,3,0)</f>
        <v>44477</v>
      </c>
      <c r="C18" s="65">
        <f>VLOOKUP($A18,'Return Data'!$B$7:$R$2292,4,0)</f>
        <v>65.680000000000007</v>
      </c>
      <c r="D18" s="65">
        <f>VLOOKUP($A18,'Return Data'!$B$7:$R$2292,10,0)</f>
        <v>13.3782</v>
      </c>
      <c r="E18" s="66">
        <f t="shared" si="0"/>
        <v>9</v>
      </c>
      <c r="F18" s="65">
        <f>VLOOKUP($A18,'Return Data'!$B$7:$R$2292,11,0)</f>
        <v>21.404800000000002</v>
      </c>
      <c r="G18" s="66">
        <f t="shared" si="1"/>
        <v>12</v>
      </c>
      <c r="H18" s="65">
        <f>VLOOKUP($A18,'Return Data'!$B$7:$R$2292,12,0)</f>
        <v>25.3674</v>
      </c>
      <c r="I18" s="66">
        <f t="shared" si="2"/>
        <v>13</v>
      </c>
      <c r="J18" s="65">
        <f>VLOOKUP($A18,'Return Data'!$B$7:$R$2292,13,0)</f>
        <v>55.015300000000003</v>
      </c>
      <c r="K18" s="66">
        <f t="shared" si="3"/>
        <v>9</v>
      </c>
      <c r="L18" s="65">
        <f>VLOOKUP($A18,'Return Data'!$B$7:$R$2292,17,0)</f>
        <v>26.502099999999999</v>
      </c>
      <c r="M18" s="66">
        <f t="shared" si="4"/>
        <v>12</v>
      </c>
      <c r="N18" s="65">
        <f>VLOOKUP($A18,'Return Data'!$B$7:$R$2292,14,0)</f>
        <v>19.603200000000001</v>
      </c>
      <c r="O18" s="66">
        <f t="shared" si="5"/>
        <v>18</v>
      </c>
      <c r="P18" s="65">
        <f>VLOOKUP($A18,'Return Data'!$B$7:$R$2292,15,0)</f>
        <v>15.2477</v>
      </c>
      <c r="Q18" s="66">
        <f t="shared" si="6"/>
        <v>6</v>
      </c>
      <c r="R18" s="65">
        <f>VLOOKUP($A18,'Return Data'!$B$7:$R$2292,16,0)</f>
        <v>15.097200000000001</v>
      </c>
      <c r="S18" s="67">
        <f t="shared" si="7"/>
        <v>13</v>
      </c>
    </row>
    <row r="19" spans="1:19" x14ac:dyDescent="0.3">
      <c r="A19" s="63" t="s">
        <v>970</v>
      </c>
      <c r="B19" s="64">
        <f>VLOOKUP($A19,'Return Data'!$B$7:$R$2292,3,0)</f>
        <v>44477</v>
      </c>
      <c r="C19" s="65">
        <f>VLOOKUP($A19,'Return Data'!$B$7:$R$2292,4,0)</f>
        <v>40.56</v>
      </c>
      <c r="D19" s="65">
        <f>VLOOKUP($A19,'Return Data'!$B$7:$R$2292,10,0)</f>
        <v>14.7059</v>
      </c>
      <c r="E19" s="66">
        <f t="shared" si="0"/>
        <v>4</v>
      </c>
      <c r="F19" s="65">
        <f>VLOOKUP($A19,'Return Data'!$B$7:$R$2292,11,0)</f>
        <v>25.962700000000002</v>
      </c>
      <c r="G19" s="66">
        <f t="shared" si="1"/>
        <v>2</v>
      </c>
      <c r="H19" s="65">
        <f>VLOOKUP($A19,'Return Data'!$B$7:$R$2292,12,0)</f>
        <v>31.177199999999999</v>
      </c>
      <c r="I19" s="66">
        <f t="shared" si="2"/>
        <v>2</v>
      </c>
      <c r="J19" s="65">
        <f>VLOOKUP($A19,'Return Data'!$B$7:$R$2292,13,0)</f>
        <v>57.575800000000001</v>
      </c>
      <c r="K19" s="66">
        <f t="shared" si="3"/>
        <v>5</v>
      </c>
      <c r="L19" s="65">
        <f>VLOOKUP($A19,'Return Data'!$B$7:$R$2292,17,0)</f>
        <v>29.745200000000001</v>
      </c>
      <c r="M19" s="66">
        <f t="shared" si="4"/>
        <v>4</v>
      </c>
      <c r="N19" s="65">
        <f>VLOOKUP($A19,'Return Data'!$B$7:$R$2292,14,0)</f>
        <v>23.9819</v>
      </c>
      <c r="O19" s="66">
        <f t="shared" si="5"/>
        <v>2</v>
      </c>
      <c r="P19" s="65">
        <f>VLOOKUP($A19,'Return Data'!$B$7:$R$2292,15,0)</f>
        <v>13.8604</v>
      </c>
      <c r="Q19" s="66">
        <f t="shared" si="6"/>
        <v>14</v>
      </c>
      <c r="R19" s="65">
        <f>VLOOKUP($A19,'Return Data'!$B$7:$R$2292,16,0)</f>
        <v>16.052299999999999</v>
      </c>
      <c r="S19" s="67">
        <f t="shared" si="7"/>
        <v>12</v>
      </c>
    </row>
    <row r="20" spans="1:19" x14ac:dyDescent="0.3">
      <c r="A20" s="63" t="s">
        <v>973</v>
      </c>
      <c r="B20" s="64">
        <f>VLOOKUP($A20,'Return Data'!$B$7:$R$2292,3,0)</f>
        <v>44477</v>
      </c>
      <c r="C20" s="65">
        <f>VLOOKUP($A20,'Return Data'!$B$7:$R$2292,4,0)</f>
        <v>50.67</v>
      </c>
      <c r="D20" s="65">
        <f>VLOOKUP($A20,'Return Data'!$B$7:$R$2292,10,0)</f>
        <v>13.942</v>
      </c>
      <c r="E20" s="66">
        <f t="shared" si="0"/>
        <v>6</v>
      </c>
      <c r="F20" s="65">
        <f>VLOOKUP($A20,'Return Data'!$B$7:$R$2292,11,0)</f>
        <v>20.8443</v>
      </c>
      <c r="G20" s="66">
        <f t="shared" si="1"/>
        <v>15</v>
      </c>
      <c r="H20" s="65">
        <f>VLOOKUP($A20,'Return Data'!$B$7:$R$2292,12,0)</f>
        <v>23.495000000000001</v>
      </c>
      <c r="I20" s="66">
        <f t="shared" si="2"/>
        <v>17</v>
      </c>
      <c r="J20" s="65">
        <f>VLOOKUP($A20,'Return Data'!$B$7:$R$2292,13,0)</f>
        <v>44.194600000000001</v>
      </c>
      <c r="K20" s="66">
        <f t="shared" si="3"/>
        <v>26</v>
      </c>
      <c r="L20" s="65">
        <f>VLOOKUP($A20,'Return Data'!$B$7:$R$2292,17,0)</f>
        <v>26.887799999999999</v>
      </c>
      <c r="M20" s="66">
        <f t="shared" si="4"/>
        <v>10</v>
      </c>
      <c r="N20" s="65">
        <f>VLOOKUP($A20,'Return Data'!$B$7:$R$2292,14,0)</f>
        <v>19.497399999999999</v>
      </c>
      <c r="O20" s="66">
        <f t="shared" si="5"/>
        <v>20</v>
      </c>
      <c r="P20" s="65">
        <f>VLOOKUP($A20,'Return Data'!$B$7:$R$2292,15,0)</f>
        <v>14.593299999999999</v>
      </c>
      <c r="Q20" s="66">
        <f t="shared" si="6"/>
        <v>9</v>
      </c>
      <c r="R20" s="65">
        <f>VLOOKUP($A20,'Return Data'!$B$7:$R$2292,16,0)</f>
        <v>11.1564</v>
      </c>
      <c r="S20" s="67">
        <f t="shared" si="7"/>
        <v>24</v>
      </c>
    </row>
    <row r="21" spans="1:19" x14ac:dyDescent="0.3">
      <c r="A21" s="63" t="s">
        <v>974</v>
      </c>
      <c r="B21" s="64">
        <f>VLOOKUP($A21,'Return Data'!$B$7:$R$2292,3,0)</f>
        <v>44477</v>
      </c>
      <c r="C21" s="65">
        <f>VLOOKUP($A21,'Return Data'!$B$7:$R$2292,4,0)</f>
        <v>29.59</v>
      </c>
      <c r="D21" s="65">
        <f>VLOOKUP($A21,'Return Data'!$B$7:$R$2292,10,0)</f>
        <v>12.5951</v>
      </c>
      <c r="E21" s="66">
        <f t="shared" si="0"/>
        <v>19</v>
      </c>
      <c r="F21" s="65">
        <f>VLOOKUP($A21,'Return Data'!$B$7:$R$2292,11,0)</f>
        <v>17.794599999999999</v>
      </c>
      <c r="G21" s="66">
        <f t="shared" si="1"/>
        <v>27</v>
      </c>
      <c r="H21" s="65">
        <f>VLOOKUP($A21,'Return Data'!$B$7:$R$2292,12,0)</f>
        <v>18.739999999999998</v>
      </c>
      <c r="I21" s="66">
        <f t="shared" si="2"/>
        <v>29</v>
      </c>
      <c r="J21" s="65">
        <f>VLOOKUP($A21,'Return Data'!$B$7:$R$2292,13,0)</f>
        <v>41.782499999999999</v>
      </c>
      <c r="K21" s="66">
        <f t="shared" si="3"/>
        <v>27</v>
      </c>
      <c r="L21" s="65">
        <f>VLOOKUP($A21,'Return Data'!$B$7:$R$2292,17,0)</f>
        <v>19.82</v>
      </c>
      <c r="M21" s="66">
        <f t="shared" si="4"/>
        <v>29</v>
      </c>
      <c r="N21" s="65">
        <f>VLOOKUP($A21,'Return Data'!$B$7:$R$2292,14,0)</f>
        <v>16.121300000000002</v>
      </c>
      <c r="O21" s="66">
        <f t="shared" si="5"/>
        <v>26</v>
      </c>
      <c r="P21" s="65">
        <f>VLOOKUP($A21,'Return Data'!$B$7:$R$2292,15,0)</f>
        <v>12.0397</v>
      </c>
      <c r="Q21" s="66">
        <f t="shared" si="6"/>
        <v>25</v>
      </c>
      <c r="R21" s="65">
        <f>VLOOKUP($A21,'Return Data'!$B$7:$R$2292,16,0)</f>
        <v>11.877800000000001</v>
      </c>
      <c r="S21" s="67">
        <f t="shared" si="7"/>
        <v>23</v>
      </c>
    </row>
    <row r="22" spans="1:19" x14ac:dyDescent="0.3">
      <c r="A22" s="63" t="s">
        <v>976</v>
      </c>
      <c r="B22" s="64">
        <f>VLOOKUP($A22,'Return Data'!$B$7:$R$2292,3,0)</f>
        <v>44477</v>
      </c>
      <c r="C22" s="65">
        <f>VLOOKUP($A22,'Return Data'!$B$7:$R$2292,4,0)</f>
        <v>45.27</v>
      </c>
      <c r="D22" s="65">
        <f>VLOOKUP($A22,'Return Data'!$B$7:$R$2292,10,0)</f>
        <v>15.132199999999999</v>
      </c>
      <c r="E22" s="66">
        <f t="shared" si="0"/>
        <v>2</v>
      </c>
      <c r="F22" s="65">
        <f>VLOOKUP($A22,'Return Data'!$B$7:$R$2292,11,0)</f>
        <v>26.806699999999999</v>
      </c>
      <c r="G22" s="66">
        <f t="shared" si="1"/>
        <v>1</v>
      </c>
      <c r="H22" s="65">
        <f>VLOOKUP($A22,'Return Data'!$B$7:$R$2292,12,0)</f>
        <v>29.4908</v>
      </c>
      <c r="I22" s="66">
        <f t="shared" si="2"/>
        <v>4</v>
      </c>
      <c r="J22" s="65">
        <f>VLOOKUP($A22,'Return Data'!$B$7:$R$2292,13,0)</f>
        <v>50.799500000000002</v>
      </c>
      <c r="K22" s="66">
        <f t="shared" si="3"/>
        <v>17</v>
      </c>
      <c r="L22" s="65">
        <f>VLOOKUP($A22,'Return Data'!$B$7:$R$2292,17,0)</f>
        <v>27.8459</v>
      </c>
      <c r="M22" s="66">
        <f t="shared" si="4"/>
        <v>7</v>
      </c>
      <c r="N22" s="65">
        <f>VLOOKUP($A22,'Return Data'!$B$7:$R$2292,14,0)</f>
        <v>21.0322</v>
      </c>
      <c r="O22" s="66">
        <f t="shared" si="5"/>
        <v>10</v>
      </c>
      <c r="P22" s="65">
        <f>VLOOKUP($A22,'Return Data'!$B$7:$R$2292,15,0)</f>
        <v>14.5557</v>
      </c>
      <c r="Q22" s="66">
        <f t="shared" si="6"/>
        <v>11</v>
      </c>
      <c r="R22" s="65">
        <f>VLOOKUP($A22,'Return Data'!$B$7:$R$2292,16,0)</f>
        <v>13.245699999999999</v>
      </c>
      <c r="S22" s="67">
        <f t="shared" si="7"/>
        <v>19</v>
      </c>
    </row>
    <row r="23" spans="1:19" x14ac:dyDescent="0.3">
      <c r="A23" s="63" t="s">
        <v>978</v>
      </c>
      <c r="B23" s="64">
        <f>VLOOKUP($A23,'Return Data'!$B$7:$R$2292,3,0)</f>
        <v>44477</v>
      </c>
      <c r="C23" s="65">
        <f>VLOOKUP($A23,'Return Data'!$B$7:$R$2292,4,0)</f>
        <v>99.412499999999994</v>
      </c>
      <c r="D23" s="65">
        <f>VLOOKUP($A23,'Return Data'!$B$7:$R$2292,10,0)</f>
        <v>12.3216</v>
      </c>
      <c r="E23" s="66">
        <f t="shared" si="0"/>
        <v>21</v>
      </c>
      <c r="F23" s="65">
        <f>VLOOKUP($A23,'Return Data'!$B$7:$R$2292,11,0)</f>
        <v>18.975999999999999</v>
      </c>
      <c r="G23" s="66">
        <f t="shared" si="1"/>
        <v>24</v>
      </c>
      <c r="H23" s="65">
        <f>VLOOKUP($A23,'Return Data'!$B$7:$R$2292,12,0)</f>
        <v>21.288</v>
      </c>
      <c r="I23" s="66">
        <f t="shared" si="2"/>
        <v>25</v>
      </c>
      <c r="J23" s="65">
        <f>VLOOKUP($A23,'Return Data'!$B$7:$R$2292,13,0)</f>
        <v>38.092700000000001</v>
      </c>
      <c r="K23" s="66">
        <f t="shared" si="3"/>
        <v>29</v>
      </c>
      <c r="L23" s="65">
        <f>VLOOKUP($A23,'Return Data'!$B$7:$R$2292,17,0)</f>
        <v>22.886700000000001</v>
      </c>
      <c r="M23" s="66">
        <f t="shared" si="4"/>
        <v>26</v>
      </c>
      <c r="N23" s="65">
        <f>VLOOKUP($A23,'Return Data'!$B$7:$R$2292,14,0)</f>
        <v>15.9643</v>
      </c>
      <c r="O23" s="66">
        <f t="shared" si="5"/>
        <v>27</v>
      </c>
      <c r="P23" s="65">
        <f>VLOOKUP($A23,'Return Data'!$B$7:$R$2292,15,0)</f>
        <v>12.1554</v>
      </c>
      <c r="Q23" s="66">
        <f t="shared" si="6"/>
        <v>24</v>
      </c>
      <c r="R23" s="65">
        <f>VLOOKUP($A23,'Return Data'!$B$7:$R$2292,16,0)</f>
        <v>9.0393000000000008</v>
      </c>
      <c r="S23" s="67">
        <f t="shared" si="7"/>
        <v>28</v>
      </c>
    </row>
    <row r="24" spans="1:19" x14ac:dyDescent="0.3">
      <c r="A24" s="63" t="s">
        <v>1909</v>
      </c>
      <c r="B24" s="64">
        <f>VLOOKUP($A24,'Return Data'!$B$7:$R$2292,3,0)</f>
        <v>44477</v>
      </c>
      <c r="C24" s="65">
        <f>VLOOKUP($A24,'Return Data'!$B$7:$R$2292,4,0)</f>
        <v>386.23599999999999</v>
      </c>
      <c r="D24" s="65">
        <f>VLOOKUP($A24,'Return Data'!$B$7:$R$2292,10,0)</f>
        <v>12.853999999999999</v>
      </c>
      <c r="E24" s="66">
        <f t="shared" si="0"/>
        <v>13</v>
      </c>
      <c r="F24" s="65">
        <f>VLOOKUP($A24,'Return Data'!$B$7:$R$2292,11,0)</f>
        <v>21.748100000000001</v>
      </c>
      <c r="G24" s="66">
        <f t="shared" si="1"/>
        <v>10</v>
      </c>
      <c r="H24" s="65">
        <f>VLOOKUP($A24,'Return Data'!$B$7:$R$2292,12,0)</f>
        <v>27.251000000000001</v>
      </c>
      <c r="I24" s="66">
        <f t="shared" si="2"/>
        <v>7</v>
      </c>
      <c r="J24" s="65">
        <f>VLOOKUP($A24,'Return Data'!$B$7:$R$2292,13,0)</f>
        <v>52.935699999999997</v>
      </c>
      <c r="K24" s="66">
        <f t="shared" si="3"/>
        <v>12</v>
      </c>
      <c r="L24" s="65">
        <f>VLOOKUP($A24,'Return Data'!$B$7:$R$2292,17,0)</f>
        <v>29.766200000000001</v>
      </c>
      <c r="M24" s="66">
        <f t="shared" si="4"/>
        <v>3</v>
      </c>
      <c r="N24" s="65">
        <f>VLOOKUP($A24,'Return Data'!$B$7:$R$2292,14,0)</f>
        <v>22.930399999999999</v>
      </c>
      <c r="O24" s="66">
        <f t="shared" si="5"/>
        <v>4</v>
      </c>
      <c r="P24" s="65">
        <f>VLOOKUP($A24,'Return Data'!$B$7:$R$2292,15,0)</f>
        <v>15.301600000000001</v>
      </c>
      <c r="Q24" s="66">
        <f t="shared" si="6"/>
        <v>5</v>
      </c>
      <c r="R24" s="65">
        <f>VLOOKUP($A24,'Return Data'!$B$7:$R$2292,16,0)</f>
        <v>20.3964</v>
      </c>
      <c r="S24" s="67">
        <f t="shared" si="7"/>
        <v>1</v>
      </c>
    </row>
    <row r="25" spans="1:19" x14ac:dyDescent="0.3">
      <c r="A25" s="63" t="s">
        <v>981</v>
      </c>
      <c r="B25" s="64">
        <f>VLOOKUP($A25,'Return Data'!$B$7:$R$2292,3,0)</f>
        <v>44477</v>
      </c>
      <c r="C25" s="65">
        <f>VLOOKUP($A25,'Return Data'!$B$7:$R$2292,4,0)</f>
        <v>41.832000000000001</v>
      </c>
      <c r="D25" s="65">
        <f>VLOOKUP($A25,'Return Data'!$B$7:$R$2292,10,0)</f>
        <v>12.4879</v>
      </c>
      <c r="E25" s="66">
        <f t="shared" si="0"/>
        <v>20</v>
      </c>
      <c r="F25" s="65">
        <f>VLOOKUP($A25,'Return Data'!$B$7:$R$2292,11,0)</f>
        <v>19.927800000000001</v>
      </c>
      <c r="G25" s="66">
        <f t="shared" si="1"/>
        <v>20</v>
      </c>
      <c r="H25" s="65">
        <f>VLOOKUP($A25,'Return Data'!$B$7:$R$2292,12,0)</f>
        <v>24.137899999999998</v>
      </c>
      <c r="I25" s="66">
        <f t="shared" si="2"/>
        <v>15</v>
      </c>
      <c r="J25" s="65">
        <f>VLOOKUP($A25,'Return Data'!$B$7:$R$2292,13,0)</f>
        <v>48.540599999999998</v>
      </c>
      <c r="K25" s="66">
        <f t="shared" si="3"/>
        <v>20</v>
      </c>
      <c r="L25" s="65">
        <f>VLOOKUP($A25,'Return Data'!$B$7:$R$2292,17,0)</f>
        <v>24.848199999999999</v>
      </c>
      <c r="M25" s="66">
        <f t="shared" si="4"/>
        <v>23</v>
      </c>
      <c r="N25" s="65">
        <f>VLOOKUP($A25,'Return Data'!$B$7:$R$2292,14,0)</f>
        <v>19.988800000000001</v>
      </c>
      <c r="O25" s="66">
        <f t="shared" si="5"/>
        <v>15</v>
      </c>
      <c r="P25" s="65">
        <f>VLOOKUP($A25,'Return Data'!$B$7:$R$2292,15,0)</f>
        <v>13.405799999999999</v>
      </c>
      <c r="Q25" s="66">
        <f t="shared" si="6"/>
        <v>20</v>
      </c>
      <c r="R25" s="65">
        <f>VLOOKUP($A25,'Return Data'!$B$7:$R$2292,16,0)</f>
        <v>10.787100000000001</v>
      </c>
      <c r="S25" s="67">
        <f t="shared" si="7"/>
        <v>26</v>
      </c>
    </row>
    <row r="26" spans="1:19" x14ac:dyDescent="0.3">
      <c r="A26" s="63" t="s">
        <v>982</v>
      </c>
      <c r="B26" s="64">
        <f>VLOOKUP($A26,'Return Data'!$B$7:$R$2292,3,0)</f>
        <v>44477</v>
      </c>
      <c r="C26" s="65">
        <f>VLOOKUP($A26,'Return Data'!$B$7:$R$2292,4,0)</f>
        <v>46.7102076905677</v>
      </c>
      <c r="D26" s="65">
        <f>VLOOKUP($A26,'Return Data'!$B$7:$R$2292,10,0)</f>
        <v>14.2471</v>
      </c>
      <c r="E26" s="66">
        <f t="shared" si="0"/>
        <v>5</v>
      </c>
      <c r="F26" s="65">
        <f>VLOOKUP($A26,'Return Data'!$B$7:$R$2292,11,0)</f>
        <v>22.691199999999998</v>
      </c>
      <c r="G26" s="66">
        <f t="shared" si="1"/>
        <v>5</v>
      </c>
      <c r="H26" s="65">
        <f>VLOOKUP($A26,'Return Data'!$B$7:$R$2292,12,0)</f>
        <v>23.308800000000002</v>
      </c>
      <c r="I26" s="66">
        <f t="shared" si="2"/>
        <v>19</v>
      </c>
      <c r="J26" s="65">
        <f>VLOOKUP($A26,'Return Data'!$B$7:$R$2292,13,0)</f>
        <v>51.400199999999998</v>
      </c>
      <c r="K26" s="66">
        <f t="shared" si="3"/>
        <v>15</v>
      </c>
      <c r="L26" s="65">
        <f>VLOOKUP($A26,'Return Data'!$B$7:$R$2292,17,0)</f>
        <v>24.6418</v>
      </c>
      <c r="M26" s="66">
        <f t="shared" si="4"/>
        <v>24</v>
      </c>
      <c r="N26" s="65">
        <f>VLOOKUP($A26,'Return Data'!$B$7:$R$2292,14,0)</f>
        <v>21.633099999999999</v>
      </c>
      <c r="O26" s="66">
        <f t="shared" si="5"/>
        <v>8</v>
      </c>
      <c r="P26" s="65">
        <f>VLOOKUP($A26,'Return Data'!$B$7:$R$2292,15,0)</f>
        <v>13.8889</v>
      </c>
      <c r="Q26" s="66">
        <f t="shared" si="6"/>
        <v>13</v>
      </c>
      <c r="R26" s="65">
        <f>VLOOKUP($A26,'Return Data'!$B$7:$R$2292,16,0)</f>
        <v>10.797599999999999</v>
      </c>
      <c r="S26" s="67">
        <f t="shared" si="7"/>
        <v>25</v>
      </c>
    </row>
    <row r="27" spans="1:19" x14ac:dyDescent="0.3">
      <c r="A27" s="63" t="s">
        <v>985</v>
      </c>
      <c r="B27" s="64">
        <f>VLOOKUP($A27,'Return Data'!$B$7:$R$2292,3,0)</f>
        <v>44477</v>
      </c>
      <c r="C27" s="65">
        <f>VLOOKUP($A27,'Return Data'!$B$7:$R$2292,4,0)</f>
        <v>15.879099999999999</v>
      </c>
      <c r="D27" s="65">
        <f>VLOOKUP($A27,'Return Data'!$B$7:$R$2292,10,0)</f>
        <v>11.761699999999999</v>
      </c>
      <c r="E27" s="66">
        <f t="shared" si="0"/>
        <v>25</v>
      </c>
      <c r="F27" s="65">
        <f>VLOOKUP($A27,'Return Data'!$B$7:$R$2292,11,0)</f>
        <v>20.034300000000002</v>
      </c>
      <c r="G27" s="66">
        <f t="shared" si="1"/>
        <v>19</v>
      </c>
      <c r="H27" s="65">
        <f>VLOOKUP($A27,'Return Data'!$B$7:$R$2292,12,0)</f>
        <v>26.615500000000001</v>
      </c>
      <c r="I27" s="66">
        <f t="shared" si="2"/>
        <v>11</v>
      </c>
      <c r="J27" s="65">
        <f>VLOOKUP($A27,'Return Data'!$B$7:$R$2292,13,0)</f>
        <v>55.989400000000003</v>
      </c>
      <c r="K27" s="66">
        <f t="shared" si="3"/>
        <v>8</v>
      </c>
      <c r="L27" s="65">
        <f>VLOOKUP($A27,'Return Data'!$B$7:$R$2292,17,0)</f>
        <v>25.813600000000001</v>
      </c>
      <c r="M27" s="66">
        <f t="shared" si="4"/>
        <v>15</v>
      </c>
      <c r="N27" s="65"/>
      <c r="O27" s="66"/>
      <c r="P27" s="65"/>
      <c r="Q27" s="66"/>
      <c r="R27" s="65">
        <f>VLOOKUP($A27,'Return Data'!$B$7:$R$2292,16,0)</f>
        <v>19.714400000000001</v>
      </c>
      <c r="S27" s="67">
        <f t="shared" si="7"/>
        <v>7</v>
      </c>
    </row>
    <row r="28" spans="1:19" x14ac:dyDescent="0.3">
      <c r="A28" s="63" t="s">
        <v>987</v>
      </c>
      <c r="B28" s="64">
        <f>VLOOKUP($A28,'Return Data'!$B$7:$R$2292,3,0)</f>
        <v>44477</v>
      </c>
      <c r="C28" s="65">
        <f>VLOOKUP($A28,'Return Data'!$B$7:$R$2292,4,0)</f>
        <v>81.054000000000002</v>
      </c>
      <c r="D28" s="65">
        <f>VLOOKUP($A28,'Return Data'!$B$7:$R$2292,10,0)</f>
        <v>13.076000000000001</v>
      </c>
      <c r="E28" s="66">
        <f t="shared" si="0"/>
        <v>12</v>
      </c>
      <c r="F28" s="65">
        <f>VLOOKUP($A28,'Return Data'!$B$7:$R$2292,11,0)</f>
        <v>22.475100000000001</v>
      </c>
      <c r="G28" s="66">
        <f t="shared" si="1"/>
        <v>6</v>
      </c>
      <c r="H28" s="65">
        <f>VLOOKUP($A28,'Return Data'!$B$7:$R$2292,12,0)</f>
        <v>27.235299999999999</v>
      </c>
      <c r="I28" s="66">
        <f t="shared" si="2"/>
        <v>8</v>
      </c>
      <c r="J28" s="65">
        <f>VLOOKUP($A28,'Return Data'!$B$7:$R$2292,13,0)</f>
        <v>52.134099999999997</v>
      </c>
      <c r="K28" s="66">
        <f t="shared" si="3"/>
        <v>13</v>
      </c>
      <c r="L28" s="65">
        <f>VLOOKUP($A28,'Return Data'!$B$7:$R$2292,17,0)</f>
        <v>28.197600000000001</v>
      </c>
      <c r="M28" s="66">
        <f t="shared" si="4"/>
        <v>6</v>
      </c>
      <c r="N28" s="65">
        <f>VLOOKUP($A28,'Return Data'!$B$7:$R$2292,14,0)</f>
        <v>21.6403</v>
      </c>
      <c r="O28" s="66">
        <f t="shared" ref="O28:O36" si="8">RANK(N28,N$8:N$36,0)</f>
        <v>7</v>
      </c>
      <c r="P28" s="65">
        <f>VLOOKUP($A28,'Return Data'!$B$7:$R$2292,15,0)</f>
        <v>16.767199999999999</v>
      </c>
      <c r="Q28" s="66">
        <f t="shared" ref="Q28:Q36" si="9">RANK(P28,P$8:P$36,0)</f>
        <v>3</v>
      </c>
      <c r="R28" s="65">
        <f>VLOOKUP($A28,'Return Data'!$B$7:$R$2292,16,0)</f>
        <v>16.738600000000002</v>
      </c>
      <c r="S28" s="67">
        <f t="shared" si="7"/>
        <v>11</v>
      </c>
    </row>
    <row r="29" spans="1:19" x14ac:dyDescent="0.3">
      <c r="A29" s="63" t="s">
        <v>2019</v>
      </c>
      <c r="B29" s="64">
        <f>VLOOKUP($A29,'Return Data'!$B$7:$R$2292,3,0)</f>
        <v>44477</v>
      </c>
      <c r="C29" s="65">
        <f>VLOOKUP($A29,'Return Data'!$B$7:$R$2292,4,0)</f>
        <v>34.985100000000003</v>
      </c>
      <c r="D29" s="65">
        <f>VLOOKUP($A29,'Return Data'!$B$7:$R$2292,10,0)</f>
        <v>12.0717</v>
      </c>
      <c r="E29" s="66">
        <f t="shared" si="0"/>
        <v>22</v>
      </c>
      <c r="F29" s="65">
        <f>VLOOKUP($A29,'Return Data'!$B$7:$R$2292,11,0)</f>
        <v>20.9072</v>
      </c>
      <c r="G29" s="66">
        <f t="shared" si="1"/>
        <v>14</v>
      </c>
      <c r="H29" s="65">
        <f>VLOOKUP($A29,'Return Data'!$B$7:$R$2292,12,0)</f>
        <v>23.333300000000001</v>
      </c>
      <c r="I29" s="66">
        <f t="shared" si="2"/>
        <v>18</v>
      </c>
      <c r="J29" s="65">
        <f>VLOOKUP($A29,'Return Data'!$B$7:$R$2292,13,0)</f>
        <v>51.495199999999997</v>
      </c>
      <c r="K29" s="66">
        <f t="shared" si="3"/>
        <v>14</v>
      </c>
      <c r="L29" s="65">
        <f>VLOOKUP($A29,'Return Data'!$B$7:$R$2292,17,0)</f>
        <v>24.971</v>
      </c>
      <c r="M29" s="66">
        <f t="shared" si="4"/>
        <v>22</v>
      </c>
      <c r="N29" s="65">
        <f>VLOOKUP($A29,'Return Data'!$B$7:$R$2292,14,0)</f>
        <v>19.541399999999999</v>
      </c>
      <c r="O29" s="66">
        <f t="shared" si="8"/>
        <v>19</v>
      </c>
      <c r="P29" s="65">
        <f>VLOOKUP($A29,'Return Data'!$B$7:$R$2292,15,0)</f>
        <v>13.076700000000001</v>
      </c>
      <c r="Q29" s="66">
        <f t="shared" si="9"/>
        <v>21</v>
      </c>
      <c r="R29" s="65">
        <f>VLOOKUP($A29,'Return Data'!$B$7:$R$2292,16,0)</f>
        <v>13.291</v>
      </c>
      <c r="S29" s="67">
        <f t="shared" si="7"/>
        <v>18</v>
      </c>
    </row>
    <row r="30" spans="1:19" x14ac:dyDescent="0.3">
      <c r="A30" s="63" t="s">
        <v>988</v>
      </c>
      <c r="B30" s="64">
        <f>VLOOKUP($A30,'Return Data'!$B$7:$R$2292,3,0)</f>
        <v>44477</v>
      </c>
      <c r="C30" s="65">
        <f>VLOOKUP($A30,'Return Data'!$B$7:$R$2292,4,0)</f>
        <v>51.231099999999998</v>
      </c>
      <c r="D30" s="65">
        <f>VLOOKUP($A30,'Return Data'!$B$7:$R$2292,10,0)</f>
        <v>15.4236</v>
      </c>
      <c r="E30" s="66">
        <f t="shared" si="0"/>
        <v>1</v>
      </c>
      <c r="F30" s="65">
        <f>VLOOKUP($A30,'Return Data'!$B$7:$R$2292,11,0)</f>
        <v>25.2346</v>
      </c>
      <c r="G30" s="66">
        <f t="shared" si="1"/>
        <v>3</v>
      </c>
      <c r="H30" s="65">
        <f>VLOOKUP($A30,'Return Data'!$B$7:$R$2292,12,0)</f>
        <v>32.064100000000003</v>
      </c>
      <c r="I30" s="66">
        <f t="shared" si="2"/>
        <v>1</v>
      </c>
      <c r="J30" s="65">
        <f>VLOOKUP($A30,'Return Data'!$B$7:$R$2292,13,0)</f>
        <v>67.789299999999997</v>
      </c>
      <c r="K30" s="66">
        <f t="shared" si="3"/>
        <v>1</v>
      </c>
      <c r="L30" s="65">
        <f>VLOOKUP($A30,'Return Data'!$B$7:$R$2292,17,0)</f>
        <v>25.6386</v>
      </c>
      <c r="M30" s="66">
        <f t="shared" si="4"/>
        <v>17</v>
      </c>
      <c r="N30" s="65">
        <f>VLOOKUP($A30,'Return Data'!$B$7:$R$2292,14,0)</f>
        <v>18.528700000000001</v>
      </c>
      <c r="O30" s="66">
        <f t="shared" si="8"/>
        <v>24</v>
      </c>
      <c r="P30" s="65">
        <f>VLOOKUP($A30,'Return Data'!$B$7:$R$2292,15,0)</f>
        <v>14.5586</v>
      </c>
      <c r="Q30" s="66">
        <f t="shared" si="9"/>
        <v>10</v>
      </c>
      <c r="R30" s="65">
        <f>VLOOKUP($A30,'Return Data'!$B$7:$R$2292,16,0)</f>
        <v>12.2133</v>
      </c>
      <c r="S30" s="67">
        <f t="shared" si="7"/>
        <v>22</v>
      </c>
    </row>
    <row r="31" spans="1:19" x14ac:dyDescent="0.3">
      <c r="A31" s="63" t="s">
        <v>990</v>
      </c>
      <c r="B31" s="64">
        <f>VLOOKUP($A31,'Return Data'!$B$7:$R$2292,3,0)</f>
        <v>44477</v>
      </c>
      <c r="C31" s="65">
        <f>VLOOKUP($A31,'Return Data'!$B$7:$R$2292,4,0)</f>
        <v>257.41000000000003</v>
      </c>
      <c r="D31" s="65">
        <f>VLOOKUP($A31,'Return Data'!$B$7:$R$2292,10,0)</f>
        <v>10.462199999999999</v>
      </c>
      <c r="E31" s="66">
        <f t="shared" si="0"/>
        <v>26</v>
      </c>
      <c r="F31" s="65">
        <f>VLOOKUP($A31,'Return Data'!$B$7:$R$2292,11,0)</f>
        <v>19.287299999999998</v>
      </c>
      <c r="G31" s="66">
        <f t="shared" si="1"/>
        <v>22</v>
      </c>
      <c r="H31" s="65">
        <f>VLOOKUP($A31,'Return Data'!$B$7:$R$2292,12,0)</f>
        <v>22.815999999999999</v>
      </c>
      <c r="I31" s="66">
        <f t="shared" si="2"/>
        <v>22</v>
      </c>
      <c r="J31" s="65">
        <f>VLOOKUP($A31,'Return Data'!$B$7:$R$2292,13,0)</f>
        <v>47.792400000000001</v>
      </c>
      <c r="K31" s="66">
        <f t="shared" si="3"/>
        <v>22</v>
      </c>
      <c r="L31" s="65">
        <f>VLOOKUP($A31,'Return Data'!$B$7:$R$2292,17,0)</f>
        <v>25.064900000000002</v>
      </c>
      <c r="M31" s="66">
        <f t="shared" si="4"/>
        <v>21</v>
      </c>
      <c r="N31" s="65">
        <f>VLOOKUP($A31,'Return Data'!$B$7:$R$2292,14,0)</f>
        <v>18.939900000000002</v>
      </c>
      <c r="O31" s="66">
        <f t="shared" si="8"/>
        <v>21</v>
      </c>
      <c r="P31" s="65">
        <f>VLOOKUP($A31,'Return Data'!$B$7:$R$2292,15,0)</f>
        <v>13.599299999999999</v>
      </c>
      <c r="Q31" s="66">
        <f t="shared" si="9"/>
        <v>16</v>
      </c>
      <c r="R31" s="65">
        <f>VLOOKUP($A31,'Return Data'!$B$7:$R$2292,16,0)</f>
        <v>18.967700000000001</v>
      </c>
      <c r="S31" s="67">
        <f t="shared" si="7"/>
        <v>9</v>
      </c>
    </row>
    <row r="32" spans="1:19" x14ac:dyDescent="0.3">
      <c r="A32" s="63" t="s">
        <v>993</v>
      </c>
      <c r="B32" s="64">
        <f>VLOOKUP($A32,'Return Data'!$B$7:$R$2292,3,0)</f>
        <v>44477</v>
      </c>
      <c r="C32" s="65">
        <f>VLOOKUP($A32,'Return Data'!$B$7:$R$2292,4,0)</f>
        <v>62.371699999999997</v>
      </c>
      <c r="D32" s="65">
        <f>VLOOKUP($A32,'Return Data'!$B$7:$R$2292,10,0)</f>
        <v>12.801600000000001</v>
      </c>
      <c r="E32" s="66">
        <f t="shared" si="0"/>
        <v>15</v>
      </c>
      <c r="F32" s="65">
        <f>VLOOKUP($A32,'Return Data'!$B$7:$R$2292,11,0)</f>
        <v>19.212399999999999</v>
      </c>
      <c r="G32" s="66">
        <f t="shared" si="1"/>
        <v>23</v>
      </c>
      <c r="H32" s="65">
        <f>VLOOKUP($A32,'Return Data'!$B$7:$R$2292,12,0)</f>
        <v>24.513100000000001</v>
      </c>
      <c r="I32" s="66">
        <f t="shared" si="2"/>
        <v>14</v>
      </c>
      <c r="J32" s="65">
        <f>VLOOKUP($A32,'Return Data'!$B$7:$R$2292,13,0)</f>
        <v>56.4604</v>
      </c>
      <c r="K32" s="66">
        <f t="shared" si="3"/>
        <v>6</v>
      </c>
      <c r="L32" s="65">
        <f>VLOOKUP($A32,'Return Data'!$B$7:$R$2292,17,0)</f>
        <v>26.877099999999999</v>
      </c>
      <c r="M32" s="66">
        <f t="shared" si="4"/>
        <v>11</v>
      </c>
      <c r="N32" s="65">
        <f>VLOOKUP($A32,'Return Data'!$B$7:$R$2292,14,0)</f>
        <v>21.7087</v>
      </c>
      <c r="O32" s="66">
        <f t="shared" si="8"/>
        <v>6</v>
      </c>
      <c r="P32" s="65">
        <f>VLOOKUP($A32,'Return Data'!$B$7:$R$2292,15,0)</f>
        <v>13.8261</v>
      </c>
      <c r="Q32" s="66">
        <f t="shared" si="9"/>
        <v>15</v>
      </c>
      <c r="R32" s="65">
        <f>VLOOKUP($A32,'Return Data'!$B$7:$R$2292,16,0)</f>
        <v>12.3446</v>
      </c>
      <c r="S32" s="67">
        <f t="shared" si="7"/>
        <v>21</v>
      </c>
    </row>
    <row r="33" spans="1:19" x14ac:dyDescent="0.3">
      <c r="A33" s="63" t="s">
        <v>994</v>
      </c>
      <c r="B33" s="64">
        <f>VLOOKUP($A33,'Return Data'!$B$7:$R$2292,3,0)</f>
        <v>44477</v>
      </c>
      <c r="C33" s="65">
        <f>VLOOKUP($A33,'Return Data'!$B$7:$R$2292,4,0)</f>
        <v>740.27849601974503</v>
      </c>
      <c r="D33" s="65">
        <f>VLOOKUP($A33,'Return Data'!$B$7:$R$2292,10,0)</f>
        <v>12.679399999999999</v>
      </c>
      <c r="E33" s="66">
        <f t="shared" si="0"/>
        <v>17</v>
      </c>
      <c r="F33" s="65">
        <f>VLOOKUP($A33,'Return Data'!$B$7:$R$2292,11,0)</f>
        <v>22.201699999999999</v>
      </c>
      <c r="G33" s="66">
        <f t="shared" si="1"/>
        <v>7</v>
      </c>
      <c r="H33" s="65">
        <f>VLOOKUP($A33,'Return Data'!$B$7:$R$2292,12,0)</f>
        <v>30.115600000000001</v>
      </c>
      <c r="I33" s="66">
        <f t="shared" si="2"/>
        <v>3</v>
      </c>
      <c r="J33" s="65">
        <f>VLOOKUP($A33,'Return Data'!$B$7:$R$2292,13,0)</f>
        <v>58.059899999999999</v>
      </c>
      <c r="K33" s="66">
        <f t="shared" si="3"/>
        <v>4</v>
      </c>
      <c r="L33" s="65">
        <f>VLOOKUP($A33,'Return Data'!$B$7:$R$2292,17,0)</f>
        <v>25.738099999999999</v>
      </c>
      <c r="M33" s="66">
        <f t="shared" si="4"/>
        <v>16</v>
      </c>
      <c r="N33" s="65">
        <f>VLOOKUP($A33,'Return Data'!$B$7:$R$2292,14,0)</f>
        <v>20.4114</v>
      </c>
      <c r="O33" s="66">
        <f t="shared" si="8"/>
        <v>13</v>
      </c>
      <c r="P33" s="65">
        <f>VLOOKUP($A33,'Return Data'!$B$7:$R$2292,15,0)</f>
        <v>13.501799999999999</v>
      </c>
      <c r="Q33" s="66">
        <f t="shared" si="9"/>
        <v>18</v>
      </c>
      <c r="R33" s="65">
        <f>VLOOKUP($A33,'Return Data'!$B$7:$R$2292,16,0)</f>
        <v>20.159500000000001</v>
      </c>
      <c r="S33" s="67">
        <f t="shared" si="7"/>
        <v>5</v>
      </c>
    </row>
    <row r="34" spans="1:19" x14ac:dyDescent="0.3">
      <c r="A34" s="63" t="s">
        <v>997</v>
      </c>
      <c r="B34" s="64">
        <f>VLOOKUP($A34,'Return Data'!$B$7:$R$2292,3,0)</f>
        <v>44477</v>
      </c>
      <c r="C34" s="65">
        <f>VLOOKUP($A34,'Return Data'!$B$7:$R$2292,4,0)</f>
        <v>139.76</v>
      </c>
      <c r="D34" s="65">
        <f>VLOOKUP($A34,'Return Data'!$B$7:$R$2292,10,0)</f>
        <v>10.1166</v>
      </c>
      <c r="E34" s="66">
        <f t="shared" si="0"/>
        <v>27</v>
      </c>
      <c r="F34" s="65">
        <f>VLOOKUP($A34,'Return Data'!$B$7:$R$2292,11,0)</f>
        <v>17.222100000000001</v>
      </c>
      <c r="G34" s="66">
        <f t="shared" si="1"/>
        <v>29</v>
      </c>
      <c r="H34" s="65">
        <f>VLOOKUP($A34,'Return Data'!$B$7:$R$2292,12,0)</f>
        <v>19.630199999999999</v>
      </c>
      <c r="I34" s="66">
        <f t="shared" si="2"/>
        <v>28</v>
      </c>
      <c r="J34" s="65">
        <f>VLOOKUP($A34,'Return Data'!$B$7:$R$2292,13,0)</f>
        <v>39.909199999999998</v>
      </c>
      <c r="K34" s="66">
        <f t="shared" si="3"/>
        <v>28</v>
      </c>
      <c r="L34" s="65">
        <f>VLOOKUP($A34,'Return Data'!$B$7:$R$2292,17,0)</f>
        <v>20.5793</v>
      </c>
      <c r="M34" s="66">
        <f t="shared" si="4"/>
        <v>28</v>
      </c>
      <c r="N34" s="65">
        <f>VLOOKUP($A34,'Return Data'!$B$7:$R$2292,14,0)</f>
        <v>14.946899999999999</v>
      </c>
      <c r="O34" s="66">
        <f t="shared" si="8"/>
        <v>28</v>
      </c>
      <c r="P34" s="65">
        <f>VLOOKUP($A34,'Return Data'!$B$7:$R$2292,15,0)</f>
        <v>9.8690999999999995</v>
      </c>
      <c r="Q34" s="66">
        <f t="shared" si="9"/>
        <v>27</v>
      </c>
      <c r="R34" s="65">
        <f>VLOOKUP($A34,'Return Data'!$B$7:$R$2292,16,0)</f>
        <v>10.4117</v>
      </c>
      <c r="S34" s="67">
        <f t="shared" si="7"/>
        <v>27</v>
      </c>
    </row>
    <row r="35" spans="1:19" x14ac:dyDescent="0.3">
      <c r="A35" s="63" t="s">
        <v>999</v>
      </c>
      <c r="B35" s="64">
        <f>VLOOKUP($A35,'Return Data'!$B$7:$R$2292,3,0)</f>
        <v>44477</v>
      </c>
      <c r="C35" s="65">
        <f>VLOOKUP($A35,'Return Data'!$B$7:$R$2292,4,0)</f>
        <v>17.05</v>
      </c>
      <c r="D35" s="65">
        <f>VLOOKUP($A35,'Return Data'!$B$7:$R$2292,10,0)</f>
        <v>14.8148</v>
      </c>
      <c r="E35" s="66">
        <f t="shared" si="0"/>
        <v>3</v>
      </c>
      <c r="F35" s="65">
        <f>VLOOKUP($A35,'Return Data'!$B$7:$R$2292,11,0)</f>
        <v>23.6403</v>
      </c>
      <c r="G35" s="66">
        <f t="shared" si="1"/>
        <v>4</v>
      </c>
      <c r="H35" s="65">
        <f>VLOOKUP($A35,'Return Data'!$B$7:$R$2292,12,0)</f>
        <v>26.765799999999999</v>
      </c>
      <c r="I35" s="66">
        <f t="shared" si="2"/>
        <v>9</v>
      </c>
      <c r="J35" s="65">
        <f>VLOOKUP($A35,'Return Data'!$B$7:$R$2292,13,0)</f>
        <v>54.159100000000002</v>
      </c>
      <c r="K35" s="66">
        <f t="shared" si="3"/>
        <v>11</v>
      </c>
      <c r="L35" s="65">
        <f>VLOOKUP($A35,'Return Data'!$B$7:$R$2292,17,0)</f>
        <v>27.526199999999999</v>
      </c>
      <c r="M35" s="66">
        <f t="shared" si="4"/>
        <v>9</v>
      </c>
      <c r="N35" s="65">
        <f>VLOOKUP($A35,'Return Data'!$B$7:$R$2292,14,0)</f>
        <v>20.5809</v>
      </c>
      <c r="O35" s="66">
        <f t="shared" si="8"/>
        <v>11</v>
      </c>
      <c r="P35" s="65">
        <f>VLOOKUP($A35,'Return Data'!$B$7:$R$2292,15,0)</f>
        <v>0</v>
      </c>
      <c r="Q35" s="66">
        <f t="shared" si="9"/>
        <v>28</v>
      </c>
      <c r="R35" s="65">
        <f>VLOOKUP($A35,'Return Data'!$B$7:$R$2292,16,0)</f>
        <v>12.8499</v>
      </c>
      <c r="S35" s="67">
        <f t="shared" si="7"/>
        <v>20</v>
      </c>
    </row>
    <row r="36" spans="1:19" x14ac:dyDescent="0.3">
      <c r="A36" s="63" t="s">
        <v>1916</v>
      </c>
      <c r="B36" s="64">
        <f>VLOOKUP($A36,'Return Data'!$B$7:$R$2292,3,0)</f>
        <v>44477</v>
      </c>
      <c r="C36" s="65">
        <f>VLOOKUP($A36,'Return Data'!$B$7:$R$2292,4,0)</f>
        <v>198.87569999999999</v>
      </c>
      <c r="D36" s="65">
        <f>VLOOKUP($A36,'Return Data'!$B$7:$R$2292,10,0)</f>
        <v>13.3055</v>
      </c>
      <c r="E36" s="66">
        <f t="shared" si="0"/>
        <v>10</v>
      </c>
      <c r="F36" s="65">
        <f>VLOOKUP($A36,'Return Data'!$B$7:$R$2292,11,0)</f>
        <v>21.591799999999999</v>
      </c>
      <c r="G36" s="66">
        <f t="shared" si="1"/>
        <v>11</v>
      </c>
      <c r="H36" s="65">
        <f>VLOOKUP($A36,'Return Data'!$B$7:$R$2292,12,0)</f>
        <v>25.997299999999999</v>
      </c>
      <c r="I36" s="66">
        <f t="shared" si="2"/>
        <v>12</v>
      </c>
      <c r="J36" s="65">
        <f>VLOOKUP($A36,'Return Data'!$B$7:$R$2292,13,0)</f>
        <v>54.385100000000001</v>
      </c>
      <c r="K36" s="66">
        <f t="shared" si="3"/>
        <v>10</v>
      </c>
      <c r="L36" s="65">
        <f>VLOOKUP($A36,'Return Data'!$B$7:$R$2292,17,0)</f>
        <v>29.779900000000001</v>
      </c>
      <c r="M36" s="66">
        <f t="shared" si="4"/>
        <v>2</v>
      </c>
      <c r="N36" s="65">
        <f>VLOOKUP($A36,'Return Data'!$B$7:$R$2292,14,0)</f>
        <v>21.495100000000001</v>
      </c>
      <c r="O36" s="66">
        <f t="shared" si="8"/>
        <v>9</v>
      </c>
      <c r="P36" s="65">
        <f>VLOOKUP($A36,'Return Data'!$B$7:$R$2292,15,0)</f>
        <v>15.3566</v>
      </c>
      <c r="Q36" s="66">
        <f t="shared" si="9"/>
        <v>4</v>
      </c>
      <c r="R36" s="65">
        <f>VLOOKUP($A36,'Return Data'!$B$7:$R$2292,16,0)</f>
        <v>14.2326</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12.711044827586207</v>
      </c>
      <c r="E38" s="74"/>
      <c r="F38" s="75">
        <f>AVERAGE(F8:F36)</f>
        <v>20.963468965517237</v>
      </c>
      <c r="G38" s="74"/>
      <c r="H38" s="75">
        <f>AVERAGE(H8:H36)</f>
        <v>24.839855172413795</v>
      </c>
      <c r="I38" s="74"/>
      <c r="J38" s="75">
        <f>AVERAGE(J8:J36)</f>
        <v>51.71456206896552</v>
      </c>
      <c r="K38" s="74"/>
      <c r="L38" s="75">
        <f>AVERAGE(L8:L36)</f>
        <v>26.014320689655172</v>
      </c>
      <c r="M38" s="74"/>
      <c r="N38" s="75">
        <f>AVERAGE(N8:N36)</f>
        <v>20.12886428571429</v>
      </c>
      <c r="O38" s="74"/>
      <c r="P38" s="75">
        <f>AVERAGE(P8:P36)</f>
        <v>13.540885714285713</v>
      </c>
      <c r="Q38" s="74"/>
      <c r="R38" s="75">
        <f>AVERAGE(R8:R36)</f>
        <v>15.076389655172415</v>
      </c>
      <c r="S38" s="76"/>
    </row>
    <row r="39" spans="1:19" x14ac:dyDescent="0.3">
      <c r="A39" s="73" t="s">
        <v>28</v>
      </c>
      <c r="B39" s="74"/>
      <c r="C39" s="74"/>
      <c r="D39" s="75">
        <f>MIN(D8:D36)</f>
        <v>8.9669000000000008</v>
      </c>
      <c r="E39" s="74"/>
      <c r="F39" s="75">
        <f>MIN(F8:F36)</f>
        <v>17.222100000000001</v>
      </c>
      <c r="G39" s="74"/>
      <c r="H39" s="75">
        <f>MIN(H8:H36)</f>
        <v>18.739999999999998</v>
      </c>
      <c r="I39" s="74"/>
      <c r="J39" s="75">
        <f>MIN(J8:J36)</f>
        <v>38.092700000000001</v>
      </c>
      <c r="K39" s="74"/>
      <c r="L39" s="75">
        <f>MIN(L8:L36)</f>
        <v>19.82</v>
      </c>
      <c r="M39" s="74"/>
      <c r="N39" s="75">
        <f>MIN(N8:N36)</f>
        <v>14.946899999999999</v>
      </c>
      <c r="O39" s="74"/>
      <c r="P39" s="75">
        <f>MIN(P8:P36)</f>
        <v>0</v>
      </c>
      <c r="Q39" s="74"/>
      <c r="R39" s="75">
        <f>MIN(R8:R36)</f>
        <v>7.5130999999999997</v>
      </c>
      <c r="S39" s="76"/>
    </row>
    <row r="40" spans="1:19" ht="15" thickBot="1" x14ac:dyDescent="0.35">
      <c r="A40" s="77" t="s">
        <v>29</v>
      </c>
      <c r="B40" s="78"/>
      <c r="C40" s="78"/>
      <c r="D40" s="79">
        <f>MAX(D8:D36)</f>
        <v>15.4236</v>
      </c>
      <c r="E40" s="78"/>
      <c r="F40" s="79">
        <f>MAX(F8:F36)</f>
        <v>26.806699999999999</v>
      </c>
      <c r="G40" s="78"/>
      <c r="H40" s="79">
        <f>MAX(H8:H36)</f>
        <v>32.064100000000003</v>
      </c>
      <c r="I40" s="78"/>
      <c r="J40" s="79">
        <f>MAX(J8:J36)</f>
        <v>67.789299999999997</v>
      </c>
      <c r="K40" s="78"/>
      <c r="L40" s="79">
        <f>MAX(L8:L36)</f>
        <v>30.5808</v>
      </c>
      <c r="M40" s="78"/>
      <c r="N40" s="79">
        <f>MAX(N8:N36)</f>
        <v>24.369199999999999</v>
      </c>
      <c r="O40" s="78"/>
      <c r="P40" s="79">
        <f>MAX(P8:P36)</f>
        <v>18.182500000000001</v>
      </c>
      <c r="Q40" s="78"/>
      <c r="R40" s="79">
        <f>MAX(R8:R36)</f>
        <v>20.3964</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Data'!$B$7:$R$2292,3,0)</f>
        <v>44477</v>
      </c>
      <c r="C8" s="65">
        <f>VLOOKUP($A8,'Return Data'!$B$7:$R$2292,4,0)</f>
        <v>37.380200000000002</v>
      </c>
      <c r="D8" s="65">
        <f>VLOOKUP($A8,'Return Data'!$B$7:$R$2292,9,0)</f>
        <v>2.1814</v>
      </c>
      <c r="E8" s="66">
        <f t="shared" ref="E8:E35" si="0">RANK(D8,D$8:D$35,0)</f>
        <v>12</v>
      </c>
      <c r="F8" s="65">
        <f>VLOOKUP($A8,'Return Data'!$B$7:$R$2292,10,0)</f>
        <v>6.5180999999999996</v>
      </c>
      <c r="G8" s="66">
        <f t="shared" ref="G8:G35" si="1">RANK(F8,F$8:F$35,0)</f>
        <v>15</v>
      </c>
      <c r="H8" s="65">
        <f>VLOOKUP($A8,'Return Data'!$B$7:$R$2292,11,0)</f>
        <v>6.4907000000000004</v>
      </c>
      <c r="I8" s="66">
        <f t="shared" ref="I8:I35" si="2">RANK(H8,H$8:H$35,0)</f>
        <v>8</v>
      </c>
      <c r="J8" s="65">
        <f>VLOOKUP($A8,'Return Data'!$B$7:$R$2292,12,0)</f>
        <v>5.5369999999999999</v>
      </c>
      <c r="K8" s="66">
        <f t="shared" ref="K8:K33" si="3">RANK(J8,J$8:J$35,0)</f>
        <v>6</v>
      </c>
      <c r="L8" s="65">
        <f>VLOOKUP($A8,'Return Data'!$B$7:$R$2292,13,0)</f>
        <v>6.7313000000000001</v>
      </c>
      <c r="M8" s="66">
        <f>RANK(L8,L$8:L$35,0)</f>
        <v>9</v>
      </c>
      <c r="N8" s="65">
        <f>VLOOKUP($A8,'Return Data'!$B$7:$R$2292,17,0)</f>
        <v>5.1886000000000001</v>
      </c>
      <c r="O8" s="66">
        <f>RANK(N8,N$8:N$35,0)</f>
        <v>24</v>
      </c>
      <c r="P8" s="65">
        <f>VLOOKUP($A8,'Return Data'!$B$7:$R$2292,14,0)</f>
        <v>6.0808</v>
      </c>
      <c r="Q8" s="66">
        <f>RANK(P8,P$8:P$35,0)</f>
        <v>22</v>
      </c>
      <c r="R8" s="65">
        <f>VLOOKUP($A8,'Return Data'!$B$7:$R$2292,16,0)</f>
        <v>7.7424999999999997</v>
      </c>
      <c r="S8" s="67">
        <f t="shared" ref="S8:S35" si="4">RANK(R8,R$8:R$35,0)</f>
        <v>19</v>
      </c>
    </row>
    <row r="9" spans="1:19" x14ac:dyDescent="0.3">
      <c r="A9" s="82" t="s">
        <v>54</v>
      </c>
      <c r="B9" s="64">
        <f>VLOOKUP($A9,'Return Data'!$B$7:$R$2292,3,0)</f>
        <v>44477</v>
      </c>
      <c r="C9" s="65">
        <f>VLOOKUP($A9,'Return Data'!$B$7:$R$2292,4,0)</f>
        <v>1.4522999999999999</v>
      </c>
      <c r="D9" s="65">
        <f>VLOOKUP($A9,'Return Data'!$B$7:$R$2292,9,0)</f>
        <v>0</v>
      </c>
      <c r="E9" s="66">
        <f t="shared" si="0"/>
        <v>23</v>
      </c>
      <c r="F9" s="65">
        <f>VLOOKUP($A9,'Return Data'!$B$7:$R$2292,10,0)</f>
        <v>0</v>
      </c>
      <c r="G9" s="66">
        <f t="shared" si="1"/>
        <v>27</v>
      </c>
      <c r="H9" s="65">
        <f>VLOOKUP($A9,'Return Data'!$B$7:$R$2292,11,0)</f>
        <v>0</v>
      </c>
      <c r="I9" s="66">
        <f t="shared" si="2"/>
        <v>27</v>
      </c>
      <c r="J9" s="65">
        <f>VLOOKUP($A9,'Return Data'!$B$7:$R$2292,12,0)</f>
        <v>0</v>
      </c>
      <c r="K9" s="66">
        <f t="shared" si="3"/>
        <v>26</v>
      </c>
      <c r="L9" s="65"/>
      <c r="M9" s="66"/>
      <c r="N9" s="65"/>
      <c r="O9" s="66"/>
      <c r="P9" s="65"/>
      <c r="Q9" s="66"/>
      <c r="R9" s="65">
        <f>VLOOKUP($A9,'Return Data'!$B$7:$R$2292,16,0)</f>
        <v>-13.6046</v>
      </c>
      <c r="S9" s="67">
        <f t="shared" si="4"/>
        <v>27</v>
      </c>
    </row>
    <row r="10" spans="1:19" x14ac:dyDescent="0.3">
      <c r="A10" s="82" t="s">
        <v>55</v>
      </c>
      <c r="B10" s="64">
        <f>VLOOKUP($A10,'Return Data'!$B$7:$R$2292,3,0)</f>
        <v>44477</v>
      </c>
      <c r="C10" s="65">
        <f>VLOOKUP($A10,'Return Data'!$B$7:$R$2292,4,0)</f>
        <v>25.7211</v>
      </c>
      <c r="D10" s="65">
        <f>VLOOKUP($A10,'Return Data'!$B$7:$R$2292,9,0)</f>
        <v>2.9874000000000001</v>
      </c>
      <c r="E10" s="66">
        <f t="shared" si="0"/>
        <v>9</v>
      </c>
      <c r="F10" s="65">
        <f>VLOOKUP($A10,'Return Data'!$B$7:$R$2292,10,0)</f>
        <v>7.2182000000000004</v>
      </c>
      <c r="G10" s="66">
        <f t="shared" si="1"/>
        <v>9</v>
      </c>
      <c r="H10" s="65">
        <f>VLOOKUP($A10,'Return Data'!$B$7:$R$2292,11,0)</f>
        <v>5.6456</v>
      </c>
      <c r="I10" s="66">
        <f t="shared" si="2"/>
        <v>14</v>
      </c>
      <c r="J10" s="65">
        <f>VLOOKUP($A10,'Return Data'!$B$7:$R$2292,12,0)</f>
        <v>3.96</v>
      </c>
      <c r="K10" s="66">
        <f t="shared" si="3"/>
        <v>12</v>
      </c>
      <c r="L10" s="65">
        <f>VLOOKUP($A10,'Return Data'!$B$7:$R$2292,13,0)</f>
        <v>6.2351000000000001</v>
      </c>
      <c r="M10" s="66">
        <f t="shared" ref="M10:M33" si="5">RANK(L10,L$8:L$35,0)</f>
        <v>13</v>
      </c>
      <c r="N10" s="65">
        <f>VLOOKUP($A10,'Return Data'!$B$7:$R$2292,17,0)</f>
        <v>9.1980000000000004</v>
      </c>
      <c r="O10" s="66">
        <f t="shared" ref="O10:O21" si="6">RANK(N10,N$8:N$35,0)</f>
        <v>3</v>
      </c>
      <c r="P10" s="65">
        <f>VLOOKUP($A10,'Return Data'!$B$7:$R$2292,14,0)</f>
        <v>10.478</v>
      </c>
      <c r="Q10" s="66">
        <f t="shared" ref="Q10:Q21" si="7">RANK(P10,P$8:P$35,0)</f>
        <v>2</v>
      </c>
      <c r="R10" s="65">
        <f>VLOOKUP($A10,'Return Data'!$B$7:$R$2292,16,0)</f>
        <v>9.4440000000000008</v>
      </c>
      <c r="S10" s="67">
        <f t="shared" si="4"/>
        <v>3</v>
      </c>
    </row>
    <row r="11" spans="1:19" x14ac:dyDescent="0.3">
      <c r="A11" s="82" t="s">
        <v>56</v>
      </c>
      <c r="B11" s="64">
        <f>VLOOKUP($A11,'Return Data'!$B$7:$R$2292,3,0)</f>
        <v>44477</v>
      </c>
      <c r="C11" s="65">
        <f>VLOOKUP($A11,'Return Data'!$B$7:$R$2292,4,0)</f>
        <v>19.887</v>
      </c>
      <c r="D11" s="65">
        <f>VLOOKUP($A11,'Return Data'!$B$7:$R$2292,9,0)</f>
        <v>0.44059999999999999</v>
      </c>
      <c r="E11" s="66">
        <f t="shared" si="0"/>
        <v>20</v>
      </c>
      <c r="F11" s="65">
        <f>VLOOKUP($A11,'Return Data'!$B$7:$R$2292,10,0)</f>
        <v>6.6738999999999997</v>
      </c>
      <c r="G11" s="66">
        <f t="shared" si="1"/>
        <v>14</v>
      </c>
      <c r="H11" s="65">
        <f>VLOOKUP($A11,'Return Data'!$B$7:$R$2292,11,0)</f>
        <v>5.3372999999999999</v>
      </c>
      <c r="I11" s="66">
        <f t="shared" si="2"/>
        <v>16</v>
      </c>
      <c r="J11" s="65">
        <f>VLOOKUP($A11,'Return Data'!$B$7:$R$2292,12,0)</f>
        <v>2.3931</v>
      </c>
      <c r="K11" s="66">
        <f t="shared" si="3"/>
        <v>19</v>
      </c>
      <c r="L11" s="65">
        <f>VLOOKUP($A11,'Return Data'!$B$7:$R$2292,13,0)</f>
        <v>7.4195000000000002</v>
      </c>
      <c r="M11" s="66">
        <f t="shared" si="5"/>
        <v>6</v>
      </c>
      <c r="N11" s="65">
        <f>VLOOKUP($A11,'Return Data'!$B$7:$R$2292,17,0)</f>
        <v>7.0644</v>
      </c>
      <c r="O11" s="66">
        <f t="shared" si="6"/>
        <v>17</v>
      </c>
      <c r="P11" s="65">
        <f>VLOOKUP($A11,'Return Data'!$B$7:$R$2292,14,0)</f>
        <v>4.7656000000000001</v>
      </c>
      <c r="Q11" s="66">
        <f t="shared" si="7"/>
        <v>24</v>
      </c>
      <c r="R11" s="65">
        <f>VLOOKUP($A11,'Return Data'!$B$7:$R$2292,16,0)</f>
        <v>7.5167000000000002</v>
      </c>
      <c r="S11" s="67">
        <f t="shared" si="4"/>
        <v>23</v>
      </c>
    </row>
    <row r="12" spans="1:19" x14ac:dyDescent="0.3">
      <c r="A12" s="82" t="s">
        <v>57</v>
      </c>
      <c r="B12" s="64">
        <f>VLOOKUP($A12,'Return Data'!$B$7:$R$2292,3,0)</f>
        <v>44477</v>
      </c>
      <c r="C12" s="65">
        <f>VLOOKUP($A12,'Return Data'!$B$7:$R$2292,4,0)</f>
        <v>39.231900000000003</v>
      </c>
      <c r="D12" s="65">
        <f>VLOOKUP($A12,'Return Data'!$B$7:$R$2292,9,0)</f>
        <v>1.9071</v>
      </c>
      <c r="E12" s="66">
        <f t="shared" si="0"/>
        <v>15</v>
      </c>
      <c r="F12" s="65">
        <f>VLOOKUP($A12,'Return Data'!$B$7:$R$2292,10,0)</f>
        <v>6.0128000000000004</v>
      </c>
      <c r="G12" s="66">
        <f t="shared" si="1"/>
        <v>17</v>
      </c>
      <c r="H12" s="65">
        <f>VLOOKUP($A12,'Return Data'!$B$7:$R$2292,11,0)</f>
        <v>4.8391999999999999</v>
      </c>
      <c r="I12" s="66">
        <f t="shared" si="2"/>
        <v>21</v>
      </c>
      <c r="J12" s="65">
        <f>VLOOKUP($A12,'Return Data'!$B$7:$R$2292,12,0)</f>
        <v>2.105</v>
      </c>
      <c r="K12" s="66">
        <f t="shared" si="3"/>
        <v>21</v>
      </c>
      <c r="L12" s="65">
        <f>VLOOKUP($A12,'Return Data'!$B$7:$R$2292,13,0)</f>
        <v>4.1993999999999998</v>
      </c>
      <c r="M12" s="66">
        <f t="shared" si="5"/>
        <v>20</v>
      </c>
      <c r="N12" s="65">
        <f>VLOOKUP($A12,'Return Data'!$B$7:$R$2292,17,0)</f>
        <v>6.6704999999999997</v>
      </c>
      <c r="O12" s="66">
        <f t="shared" si="6"/>
        <v>19</v>
      </c>
      <c r="P12" s="65">
        <f>VLOOKUP($A12,'Return Data'!$B$7:$R$2292,14,0)</f>
        <v>8.0746000000000002</v>
      </c>
      <c r="Q12" s="66">
        <f t="shared" si="7"/>
        <v>18</v>
      </c>
      <c r="R12" s="65">
        <f>VLOOKUP($A12,'Return Data'!$B$7:$R$2292,16,0)</f>
        <v>8.4945000000000004</v>
      </c>
      <c r="S12" s="67">
        <f t="shared" si="4"/>
        <v>11</v>
      </c>
    </row>
    <row r="13" spans="1:19" x14ac:dyDescent="0.3">
      <c r="A13" s="82" t="s">
        <v>58</v>
      </c>
      <c r="B13" s="64">
        <f>VLOOKUP($A13,'Return Data'!$B$7:$R$2292,3,0)</f>
        <v>44477</v>
      </c>
      <c r="C13" s="65">
        <f>VLOOKUP($A13,'Return Data'!$B$7:$R$2292,4,0)</f>
        <v>25.655799999999999</v>
      </c>
      <c r="D13" s="65">
        <f>VLOOKUP($A13,'Return Data'!$B$7:$R$2292,9,0)</f>
        <v>2.1234999999999999</v>
      </c>
      <c r="E13" s="66">
        <f t="shared" si="0"/>
        <v>13</v>
      </c>
      <c r="F13" s="65">
        <f>VLOOKUP($A13,'Return Data'!$B$7:$R$2292,10,0)</f>
        <v>4.5959000000000003</v>
      </c>
      <c r="G13" s="66">
        <f t="shared" si="1"/>
        <v>25</v>
      </c>
      <c r="H13" s="65">
        <f>VLOOKUP($A13,'Return Data'!$B$7:$R$2292,11,0)</f>
        <v>3.6566999999999998</v>
      </c>
      <c r="I13" s="66">
        <f t="shared" si="2"/>
        <v>25</v>
      </c>
      <c r="J13" s="65">
        <f>VLOOKUP($A13,'Return Data'!$B$7:$R$2292,12,0)</f>
        <v>1.9247000000000001</v>
      </c>
      <c r="K13" s="66">
        <f t="shared" si="3"/>
        <v>23</v>
      </c>
      <c r="L13" s="65">
        <f>VLOOKUP($A13,'Return Data'!$B$7:$R$2292,13,0)</f>
        <v>3.6819999999999999</v>
      </c>
      <c r="M13" s="66">
        <f t="shared" si="5"/>
        <v>25</v>
      </c>
      <c r="N13" s="65">
        <f>VLOOKUP($A13,'Return Data'!$B$7:$R$2292,17,0)</f>
        <v>6.4657</v>
      </c>
      <c r="O13" s="66">
        <f t="shared" si="6"/>
        <v>21</v>
      </c>
      <c r="P13" s="65">
        <f>VLOOKUP($A13,'Return Data'!$B$7:$R$2292,14,0)</f>
        <v>8.1034000000000006</v>
      </c>
      <c r="Q13" s="66">
        <f t="shared" si="7"/>
        <v>17</v>
      </c>
      <c r="R13" s="65">
        <f>VLOOKUP($A13,'Return Data'!$B$7:$R$2292,16,0)</f>
        <v>8.4779</v>
      </c>
      <c r="S13" s="67">
        <f t="shared" si="4"/>
        <v>12</v>
      </c>
    </row>
    <row r="14" spans="1:19" x14ac:dyDescent="0.3">
      <c r="A14" s="82" t="s">
        <v>59</v>
      </c>
      <c r="B14" s="64">
        <f>VLOOKUP($A14,'Return Data'!$B$7:$R$2292,3,0)</f>
        <v>44477</v>
      </c>
      <c r="C14" s="65">
        <f>VLOOKUP($A14,'Return Data'!$B$7:$R$2292,4,0)</f>
        <v>2789.2487999999998</v>
      </c>
      <c r="D14" s="65">
        <f>VLOOKUP($A14,'Return Data'!$B$7:$R$2292,9,0)</f>
        <v>2.4049</v>
      </c>
      <c r="E14" s="66">
        <f t="shared" si="0"/>
        <v>11</v>
      </c>
      <c r="F14" s="65">
        <f>VLOOKUP($A14,'Return Data'!$B$7:$R$2292,10,0)</f>
        <v>7.8742000000000001</v>
      </c>
      <c r="G14" s="66">
        <f t="shared" si="1"/>
        <v>8</v>
      </c>
      <c r="H14" s="65">
        <f>VLOOKUP($A14,'Return Data'!$B$7:$R$2292,11,0)</f>
        <v>5.4627999999999997</v>
      </c>
      <c r="I14" s="66">
        <f t="shared" si="2"/>
        <v>15</v>
      </c>
      <c r="J14" s="65">
        <f>VLOOKUP($A14,'Return Data'!$B$7:$R$2292,12,0)</f>
        <v>2.8161999999999998</v>
      </c>
      <c r="K14" s="66">
        <f t="shared" si="3"/>
        <v>17</v>
      </c>
      <c r="L14" s="65">
        <f>VLOOKUP($A14,'Return Data'!$B$7:$R$2292,13,0)</f>
        <v>4.9447000000000001</v>
      </c>
      <c r="M14" s="66">
        <f t="shared" si="5"/>
        <v>15</v>
      </c>
      <c r="N14" s="65">
        <f>VLOOKUP($A14,'Return Data'!$B$7:$R$2292,17,0)</f>
        <v>8.3024000000000004</v>
      </c>
      <c r="O14" s="66">
        <f t="shared" si="6"/>
        <v>8</v>
      </c>
      <c r="P14" s="65">
        <f>VLOOKUP($A14,'Return Data'!$B$7:$R$2292,14,0)</f>
        <v>10.321</v>
      </c>
      <c r="Q14" s="66">
        <f t="shared" si="7"/>
        <v>4</v>
      </c>
      <c r="R14" s="65">
        <f>VLOOKUP($A14,'Return Data'!$B$7:$R$2292,16,0)</f>
        <v>8.7695000000000007</v>
      </c>
      <c r="S14" s="67">
        <f t="shared" si="4"/>
        <v>9</v>
      </c>
    </row>
    <row r="15" spans="1:19" x14ac:dyDescent="0.3">
      <c r="A15" s="82" t="s">
        <v>61</v>
      </c>
      <c r="B15" s="64">
        <f>VLOOKUP($A15,'Return Data'!$B$7:$R$2292,3,0)</f>
        <v>44477</v>
      </c>
      <c r="C15" s="65">
        <f>VLOOKUP($A15,'Return Data'!$B$7:$R$2292,4,0)</f>
        <v>82.230900000000005</v>
      </c>
      <c r="D15" s="65">
        <f>VLOOKUP($A15,'Return Data'!$B$7:$R$2292,9,0)</f>
        <v>60.111800000000002</v>
      </c>
      <c r="E15" s="66">
        <f t="shared" si="0"/>
        <v>2</v>
      </c>
      <c r="F15" s="65">
        <f>VLOOKUP($A15,'Return Data'!$B$7:$R$2292,10,0)</f>
        <v>31.612100000000002</v>
      </c>
      <c r="G15" s="66">
        <f t="shared" si="1"/>
        <v>2</v>
      </c>
      <c r="H15" s="65">
        <f>VLOOKUP($A15,'Return Data'!$B$7:$R$2292,11,0)</f>
        <v>16.658799999999999</v>
      </c>
      <c r="I15" s="66">
        <f t="shared" si="2"/>
        <v>2</v>
      </c>
      <c r="J15" s="65">
        <f>VLOOKUP($A15,'Return Data'!$B$7:$R$2292,12,0)</f>
        <v>16.672000000000001</v>
      </c>
      <c r="K15" s="66">
        <f t="shared" si="3"/>
        <v>1</v>
      </c>
      <c r="L15" s="65">
        <f>VLOOKUP($A15,'Return Data'!$B$7:$R$2292,13,0)</f>
        <v>18.1465</v>
      </c>
      <c r="M15" s="66">
        <f t="shared" si="5"/>
        <v>1</v>
      </c>
      <c r="N15" s="65">
        <f>VLOOKUP($A15,'Return Data'!$B$7:$R$2292,17,0)</f>
        <v>6.6355000000000004</v>
      </c>
      <c r="O15" s="66">
        <f t="shared" si="6"/>
        <v>20</v>
      </c>
      <c r="P15" s="65">
        <f>VLOOKUP($A15,'Return Data'!$B$7:$R$2292,14,0)</f>
        <v>7.6482000000000001</v>
      </c>
      <c r="Q15" s="66">
        <f t="shared" si="7"/>
        <v>20</v>
      </c>
      <c r="R15" s="65">
        <f>VLOOKUP($A15,'Return Data'!$B$7:$R$2292,16,0)</f>
        <v>8.8827999999999996</v>
      </c>
      <c r="S15" s="67">
        <f t="shared" si="4"/>
        <v>7</v>
      </c>
    </row>
    <row r="16" spans="1:19" x14ac:dyDescent="0.3">
      <c r="A16" s="82" t="s">
        <v>62</v>
      </c>
      <c r="B16" s="64">
        <f>VLOOKUP($A16,'Return Data'!$B$7:$R$2292,3,0)</f>
        <v>44477</v>
      </c>
      <c r="C16" s="65">
        <f>VLOOKUP($A16,'Return Data'!$B$7:$R$2292,4,0)</f>
        <v>77.625399999999999</v>
      </c>
      <c r="D16" s="65">
        <f>VLOOKUP($A16,'Return Data'!$B$7:$R$2292,9,0)</f>
        <v>-2.0388000000000002</v>
      </c>
      <c r="E16" s="66">
        <f t="shared" si="0"/>
        <v>27</v>
      </c>
      <c r="F16" s="65">
        <f>VLOOKUP($A16,'Return Data'!$B$7:$R$2292,10,0)</f>
        <v>4.6130000000000004</v>
      </c>
      <c r="G16" s="66">
        <f t="shared" si="1"/>
        <v>24</v>
      </c>
      <c r="H16" s="65">
        <f>VLOOKUP($A16,'Return Data'!$B$7:$R$2292,11,0)</f>
        <v>15.416600000000001</v>
      </c>
      <c r="I16" s="66">
        <f t="shared" si="2"/>
        <v>3</v>
      </c>
      <c r="J16" s="65">
        <f>VLOOKUP($A16,'Return Data'!$B$7:$R$2292,12,0)</f>
        <v>9.3727999999999998</v>
      </c>
      <c r="K16" s="66">
        <f t="shared" si="3"/>
        <v>3</v>
      </c>
      <c r="L16" s="65">
        <f>VLOOKUP($A16,'Return Data'!$B$7:$R$2292,13,0)</f>
        <v>9.7796000000000003</v>
      </c>
      <c r="M16" s="66">
        <f t="shared" si="5"/>
        <v>3</v>
      </c>
      <c r="N16" s="65">
        <f>VLOOKUP($A16,'Return Data'!$B$7:$R$2292,17,0)</f>
        <v>9.6440000000000001</v>
      </c>
      <c r="O16" s="66">
        <f t="shared" si="6"/>
        <v>2</v>
      </c>
      <c r="P16" s="65">
        <f>VLOOKUP($A16,'Return Data'!$B$7:$R$2292,14,0)</f>
        <v>8.0419999999999998</v>
      </c>
      <c r="Q16" s="66">
        <f t="shared" si="7"/>
        <v>19</v>
      </c>
      <c r="R16" s="65">
        <f>VLOOKUP($A16,'Return Data'!$B$7:$R$2292,16,0)</f>
        <v>8.3308</v>
      </c>
      <c r="S16" s="67">
        <f t="shared" si="4"/>
        <v>15</v>
      </c>
    </row>
    <row r="17" spans="1:19" x14ac:dyDescent="0.3">
      <c r="A17" s="82" t="s">
        <v>63</v>
      </c>
      <c r="B17" s="64">
        <f>VLOOKUP($A17,'Return Data'!$B$7:$R$2292,3,0)</f>
        <v>44477</v>
      </c>
      <c r="C17" s="65">
        <f>VLOOKUP($A17,'Return Data'!$B$7:$R$2292,4,0)</f>
        <v>30.694299999999998</v>
      </c>
      <c r="D17" s="65">
        <f>VLOOKUP($A17,'Return Data'!$B$7:$R$2292,9,0)</f>
        <v>-0.88329999999999997</v>
      </c>
      <c r="E17" s="66">
        <f t="shared" si="0"/>
        <v>25</v>
      </c>
      <c r="F17" s="65">
        <f>VLOOKUP($A17,'Return Data'!$B$7:$R$2292,10,0)</f>
        <v>4.9573999999999998</v>
      </c>
      <c r="G17" s="66">
        <f t="shared" si="1"/>
        <v>22</v>
      </c>
      <c r="H17" s="65">
        <f>VLOOKUP($A17,'Return Data'!$B$7:$R$2292,11,0)</f>
        <v>4.032</v>
      </c>
      <c r="I17" s="66">
        <f t="shared" si="2"/>
        <v>24</v>
      </c>
      <c r="J17" s="65">
        <f>VLOOKUP($A17,'Return Data'!$B$7:$R$2292,12,0)</f>
        <v>1.9282999999999999</v>
      </c>
      <c r="K17" s="66">
        <f t="shared" si="3"/>
        <v>22</v>
      </c>
      <c r="L17" s="65">
        <f>VLOOKUP($A17,'Return Data'!$B$7:$R$2292,13,0)</f>
        <v>4.0808999999999997</v>
      </c>
      <c r="M17" s="66">
        <f t="shared" si="5"/>
        <v>23</v>
      </c>
      <c r="N17" s="65">
        <f>VLOOKUP($A17,'Return Data'!$B$7:$R$2292,17,0)</f>
        <v>6.2454999999999998</v>
      </c>
      <c r="O17" s="66">
        <f t="shared" si="6"/>
        <v>22</v>
      </c>
      <c r="P17" s="65">
        <f>VLOOKUP($A17,'Return Data'!$B$7:$R$2292,14,0)</f>
        <v>8.6273</v>
      </c>
      <c r="Q17" s="66">
        <f t="shared" si="7"/>
        <v>13</v>
      </c>
      <c r="R17" s="65">
        <f>VLOOKUP($A17,'Return Data'!$B$7:$R$2292,16,0)</f>
        <v>7.6547000000000001</v>
      </c>
      <c r="S17" s="67">
        <f t="shared" si="4"/>
        <v>20</v>
      </c>
    </row>
    <row r="18" spans="1:19" x14ac:dyDescent="0.3">
      <c r="A18" s="82" t="s">
        <v>64</v>
      </c>
      <c r="B18" s="64">
        <f>VLOOKUP($A18,'Return Data'!$B$7:$R$2292,3,0)</f>
        <v>44477</v>
      </c>
      <c r="C18" s="65">
        <f>VLOOKUP($A18,'Return Data'!$B$7:$R$2292,4,0)</f>
        <v>30.340399999999999</v>
      </c>
      <c r="D18" s="65">
        <f>VLOOKUP($A18,'Return Data'!$B$7:$R$2292,9,0)</f>
        <v>3.1640999999999999</v>
      </c>
      <c r="E18" s="66">
        <f t="shared" si="0"/>
        <v>8</v>
      </c>
      <c r="F18" s="65">
        <f>VLOOKUP($A18,'Return Data'!$B$7:$R$2292,10,0)</f>
        <v>7.1214000000000004</v>
      </c>
      <c r="G18" s="66">
        <f t="shared" si="1"/>
        <v>12</v>
      </c>
      <c r="H18" s="65">
        <f>VLOOKUP($A18,'Return Data'!$B$7:$R$2292,11,0)</f>
        <v>6.3552999999999997</v>
      </c>
      <c r="I18" s="66">
        <f t="shared" si="2"/>
        <v>10</v>
      </c>
      <c r="J18" s="65">
        <f>VLOOKUP($A18,'Return Data'!$B$7:$R$2292,12,0)</f>
        <v>5.5023999999999997</v>
      </c>
      <c r="K18" s="66">
        <f t="shared" si="3"/>
        <v>7</v>
      </c>
      <c r="L18" s="65">
        <f>VLOOKUP($A18,'Return Data'!$B$7:$R$2292,13,0)</f>
        <v>7.1651999999999996</v>
      </c>
      <c r="M18" s="66">
        <f t="shared" si="5"/>
        <v>7</v>
      </c>
      <c r="N18" s="65">
        <f>VLOOKUP($A18,'Return Data'!$B$7:$R$2292,17,0)</f>
        <v>9.8247</v>
      </c>
      <c r="O18" s="66">
        <f t="shared" si="6"/>
        <v>1</v>
      </c>
      <c r="P18" s="65">
        <f>VLOOKUP($A18,'Return Data'!$B$7:$R$2292,14,0)</f>
        <v>10.2029</v>
      </c>
      <c r="Q18" s="66">
        <f t="shared" si="7"/>
        <v>5</v>
      </c>
      <c r="R18" s="65">
        <f>VLOOKUP($A18,'Return Data'!$B$7:$R$2292,16,0)</f>
        <v>10.6127</v>
      </c>
      <c r="S18" s="67">
        <f t="shared" si="4"/>
        <v>1</v>
      </c>
    </row>
    <row r="19" spans="1:19" x14ac:dyDescent="0.3">
      <c r="A19" s="82" t="s">
        <v>65</v>
      </c>
      <c r="B19" s="64">
        <f>VLOOKUP($A19,'Return Data'!$B$7:$R$2292,3,0)</f>
        <v>44477</v>
      </c>
      <c r="C19" s="65">
        <f>VLOOKUP($A19,'Return Data'!$B$7:$R$2292,4,0)</f>
        <v>19.238199999999999</v>
      </c>
      <c r="D19" s="65">
        <f>VLOOKUP($A19,'Return Data'!$B$7:$R$2292,9,0)</f>
        <v>17.019300000000001</v>
      </c>
      <c r="E19" s="66">
        <f t="shared" si="0"/>
        <v>3</v>
      </c>
      <c r="F19" s="65">
        <f>VLOOKUP($A19,'Return Data'!$B$7:$R$2292,10,0)</f>
        <v>10.9519</v>
      </c>
      <c r="G19" s="66">
        <f t="shared" si="1"/>
        <v>3</v>
      </c>
      <c r="H19" s="65">
        <f>VLOOKUP($A19,'Return Data'!$B$7:$R$2292,11,0)</f>
        <v>8.6098999999999997</v>
      </c>
      <c r="I19" s="66">
        <f t="shared" si="2"/>
        <v>5</v>
      </c>
      <c r="J19" s="65">
        <f>VLOOKUP($A19,'Return Data'!$B$7:$R$2292,12,0)</f>
        <v>5.5495000000000001</v>
      </c>
      <c r="K19" s="66">
        <f t="shared" si="3"/>
        <v>5</v>
      </c>
      <c r="L19" s="65">
        <f>VLOOKUP($A19,'Return Data'!$B$7:$R$2292,13,0)</f>
        <v>7.5090000000000003</v>
      </c>
      <c r="M19" s="66">
        <f t="shared" si="5"/>
        <v>4</v>
      </c>
      <c r="N19" s="65">
        <f>VLOOKUP($A19,'Return Data'!$B$7:$R$2292,17,0)</f>
        <v>9.0428999999999995</v>
      </c>
      <c r="O19" s="66">
        <f t="shared" si="6"/>
        <v>5</v>
      </c>
      <c r="P19" s="65">
        <f>VLOOKUP($A19,'Return Data'!$B$7:$R$2292,14,0)</f>
        <v>8.5018999999999991</v>
      </c>
      <c r="Q19" s="66">
        <f t="shared" si="7"/>
        <v>14</v>
      </c>
      <c r="R19" s="65">
        <f>VLOOKUP($A19,'Return Data'!$B$7:$R$2292,16,0)</f>
        <v>6.7568999999999999</v>
      </c>
      <c r="S19" s="67">
        <f t="shared" si="4"/>
        <v>25</v>
      </c>
    </row>
    <row r="20" spans="1:19" x14ac:dyDescent="0.3">
      <c r="A20" s="82" t="s">
        <v>66</v>
      </c>
      <c r="B20" s="64">
        <f>VLOOKUP($A20,'Return Data'!$B$7:$R$2292,3,0)</f>
        <v>44477</v>
      </c>
      <c r="C20" s="65">
        <f>VLOOKUP($A20,'Return Data'!$B$7:$R$2292,4,0)</f>
        <v>29.8017</v>
      </c>
      <c r="D20" s="65">
        <f>VLOOKUP($A20,'Return Data'!$B$7:$R$2292,9,0)</f>
        <v>0.25319999999999998</v>
      </c>
      <c r="E20" s="66">
        <f t="shared" si="0"/>
        <v>22</v>
      </c>
      <c r="F20" s="65">
        <f>VLOOKUP($A20,'Return Data'!$B$7:$R$2292,10,0)</f>
        <v>5.7534000000000001</v>
      </c>
      <c r="G20" s="66">
        <f t="shared" si="1"/>
        <v>19</v>
      </c>
      <c r="H20" s="65">
        <f>VLOOKUP($A20,'Return Data'!$B$7:$R$2292,11,0)</f>
        <v>5.6913999999999998</v>
      </c>
      <c r="I20" s="66">
        <f t="shared" si="2"/>
        <v>13</v>
      </c>
      <c r="J20" s="65">
        <f>VLOOKUP($A20,'Return Data'!$B$7:$R$2292,12,0)</f>
        <v>2.1154999999999999</v>
      </c>
      <c r="K20" s="66">
        <f t="shared" si="3"/>
        <v>20</v>
      </c>
      <c r="L20" s="65">
        <f>VLOOKUP($A20,'Return Data'!$B$7:$R$2292,13,0)</f>
        <v>4.5999999999999996</v>
      </c>
      <c r="M20" s="66">
        <f t="shared" si="5"/>
        <v>18</v>
      </c>
      <c r="N20" s="65">
        <f>VLOOKUP($A20,'Return Data'!$B$7:$R$2292,17,0)</f>
        <v>8.3922000000000008</v>
      </c>
      <c r="O20" s="66">
        <f t="shared" si="6"/>
        <v>7</v>
      </c>
      <c r="P20" s="65">
        <f>VLOOKUP($A20,'Return Data'!$B$7:$R$2292,14,0)</f>
        <v>10.581200000000001</v>
      </c>
      <c r="Q20" s="66">
        <f t="shared" si="7"/>
        <v>1</v>
      </c>
      <c r="R20" s="65">
        <f>VLOOKUP($A20,'Return Data'!$B$7:$R$2292,16,0)</f>
        <v>9.3048000000000002</v>
      </c>
      <c r="S20" s="67">
        <f t="shared" si="4"/>
        <v>4</v>
      </c>
    </row>
    <row r="21" spans="1:19" x14ac:dyDescent="0.3">
      <c r="A21" s="82" t="s">
        <v>67</v>
      </c>
      <c r="B21" s="64">
        <f>VLOOKUP($A21,'Return Data'!$B$7:$R$2292,3,0)</f>
        <v>44477</v>
      </c>
      <c r="C21" s="65">
        <f>VLOOKUP($A21,'Return Data'!$B$7:$R$2292,4,0)</f>
        <v>18.3596</v>
      </c>
      <c r="D21" s="65">
        <f>VLOOKUP($A21,'Return Data'!$B$7:$R$2292,9,0)</f>
        <v>0.85550000000000004</v>
      </c>
      <c r="E21" s="66">
        <f t="shared" si="0"/>
        <v>19</v>
      </c>
      <c r="F21" s="65">
        <f>VLOOKUP($A21,'Return Data'!$B$7:$R$2292,10,0)</f>
        <v>8.5113000000000003</v>
      </c>
      <c r="G21" s="66">
        <f t="shared" si="1"/>
        <v>7</v>
      </c>
      <c r="H21" s="65">
        <f>VLOOKUP($A21,'Return Data'!$B$7:$R$2292,11,0)</f>
        <v>8.1257999999999999</v>
      </c>
      <c r="I21" s="66">
        <f t="shared" si="2"/>
        <v>6</v>
      </c>
      <c r="J21" s="65">
        <f>VLOOKUP($A21,'Return Data'!$B$7:$R$2292,12,0)</f>
        <v>6.0442999999999998</v>
      </c>
      <c r="K21" s="66">
        <f t="shared" si="3"/>
        <v>4</v>
      </c>
      <c r="L21" s="65">
        <f>VLOOKUP($A21,'Return Data'!$B$7:$R$2292,13,0)</f>
        <v>7.4848999999999997</v>
      </c>
      <c r="M21" s="66">
        <f t="shared" si="5"/>
        <v>5</v>
      </c>
      <c r="N21" s="65">
        <f>VLOOKUP($A21,'Return Data'!$B$7:$R$2292,17,0)</f>
        <v>7.7584</v>
      </c>
      <c r="O21" s="66">
        <f t="shared" si="6"/>
        <v>10</v>
      </c>
      <c r="P21" s="65">
        <f>VLOOKUP($A21,'Return Data'!$B$7:$R$2292,14,0)</f>
        <v>8.1481999999999992</v>
      </c>
      <c r="Q21" s="66">
        <f t="shared" si="7"/>
        <v>16</v>
      </c>
      <c r="R21" s="65">
        <f>VLOOKUP($A21,'Return Data'!$B$7:$R$2292,16,0)</f>
        <v>7.5986000000000002</v>
      </c>
      <c r="S21" s="67">
        <f t="shared" si="4"/>
        <v>22</v>
      </c>
    </row>
    <row r="22" spans="1:19" x14ac:dyDescent="0.3">
      <c r="A22" s="82" t="s">
        <v>68</v>
      </c>
      <c r="B22" s="64">
        <f>VLOOKUP($A22,'Return Data'!$B$7:$R$2292,3,0)</f>
        <v>44477</v>
      </c>
      <c r="C22" s="65">
        <f>VLOOKUP($A22,'Return Data'!$B$7:$R$2292,4,0)</f>
        <v>1232.8396</v>
      </c>
      <c r="D22" s="65">
        <f>VLOOKUP($A22,'Return Data'!$B$7:$R$2292,9,0)</f>
        <v>0.34720000000000001</v>
      </c>
      <c r="E22" s="66">
        <f t="shared" si="0"/>
        <v>21</v>
      </c>
      <c r="F22" s="65">
        <f>VLOOKUP($A22,'Return Data'!$B$7:$R$2292,10,0)</f>
        <v>7.1841999999999997</v>
      </c>
      <c r="G22" s="66">
        <f t="shared" si="1"/>
        <v>10</v>
      </c>
      <c r="H22" s="65">
        <f>VLOOKUP($A22,'Return Data'!$B$7:$R$2292,11,0)</f>
        <v>5.7374999999999998</v>
      </c>
      <c r="I22" s="66">
        <f t="shared" si="2"/>
        <v>12</v>
      </c>
      <c r="J22" s="65">
        <f>VLOOKUP($A22,'Return Data'!$B$7:$R$2292,12,0)</f>
        <v>4.1498999999999997</v>
      </c>
      <c r="K22" s="66">
        <f t="shared" si="3"/>
        <v>9</v>
      </c>
      <c r="L22" s="65">
        <f>VLOOKUP($A22,'Return Data'!$B$7:$R$2292,13,0)</f>
        <v>6.8289</v>
      </c>
      <c r="M22" s="66">
        <f t="shared" si="5"/>
        <v>8</v>
      </c>
      <c r="N22" s="65"/>
      <c r="O22" s="66"/>
      <c r="P22" s="65"/>
      <c r="Q22" s="66"/>
      <c r="R22" s="65">
        <f>VLOOKUP($A22,'Return Data'!$B$7:$R$2292,16,0)</f>
        <v>7.6304999999999996</v>
      </c>
      <c r="S22" s="67">
        <f t="shared" si="4"/>
        <v>21</v>
      </c>
    </row>
    <row r="23" spans="1:19" x14ac:dyDescent="0.3">
      <c r="A23" s="82" t="s">
        <v>69</v>
      </c>
      <c r="B23" s="64">
        <f>VLOOKUP($A23,'Return Data'!$B$7:$R$2292,3,0)</f>
        <v>44477</v>
      </c>
      <c r="C23" s="65">
        <f>VLOOKUP($A23,'Return Data'!$B$7:$R$2292,4,0)</f>
        <v>34.704099999999997</v>
      </c>
      <c r="D23" s="65">
        <f>VLOOKUP($A23,'Return Data'!$B$7:$R$2292,9,0)</f>
        <v>1.1615</v>
      </c>
      <c r="E23" s="66">
        <f t="shared" si="0"/>
        <v>16</v>
      </c>
      <c r="F23" s="65">
        <f>VLOOKUP($A23,'Return Data'!$B$7:$R$2292,10,0)</f>
        <v>5.32</v>
      </c>
      <c r="G23" s="66">
        <f t="shared" si="1"/>
        <v>21</v>
      </c>
      <c r="H23" s="65">
        <f>VLOOKUP($A23,'Return Data'!$B$7:$R$2292,11,0)</f>
        <v>4.9897</v>
      </c>
      <c r="I23" s="66">
        <f t="shared" si="2"/>
        <v>19</v>
      </c>
      <c r="J23" s="65">
        <f>VLOOKUP($A23,'Return Data'!$B$7:$R$2292,12,0)</f>
        <v>3.1583999999999999</v>
      </c>
      <c r="K23" s="66">
        <f t="shared" si="3"/>
        <v>14</v>
      </c>
      <c r="L23" s="65">
        <f>VLOOKUP($A23,'Return Data'!$B$7:$R$2292,13,0)</f>
        <v>4.5484</v>
      </c>
      <c r="M23" s="66">
        <f t="shared" si="5"/>
        <v>19</v>
      </c>
      <c r="N23" s="65">
        <f>VLOOKUP($A23,'Return Data'!$B$7:$R$2292,17,0)</f>
        <v>6.1120999999999999</v>
      </c>
      <c r="O23" s="66">
        <f t="shared" ref="O23:O33" si="8">RANK(N23,N$8:N$35,0)</f>
        <v>23</v>
      </c>
      <c r="P23" s="65">
        <f>VLOOKUP($A23,'Return Data'!$B$7:$R$2292,14,0)</f>
        <v>6.5339999999999998</v>
      </c>
      <c r="Q23" s="66">
        <f t="shared" ref="Q23:Q33" si="9">RANK(P23,P$8:P$35,0)</f>
        <v>21</v>
      </c>
      <c r="R23" s="65">
        <f>VLOOKUP($A23,'Return Data'!$B$7:$R$2292,16,0)</f>
        <v>8.0195000000000007</v>
      </c>
      <c r="S23" s="67">
        <f t="shared" si="4"/>
        <v>16</v>
      </c>
    </row>
    <row r="24" spans="1:19" x14ac:dyDescent="0.3">
      <c r="A24" s="82" t="s">
        <v>70</v>
      </c>
      <c r="B24" s="64">
        <f>VLOOKUP($A24,'Return Data'!$B$7:$R$2292,3,0)</f>
        <v>44477</v>
      </c>
      <c r="C24" s="65">
        <f>VLOOKUP($A24,'Return Data'!$B$7:$R$2292,4,0)</f>
        <v>31.716699999999999</v>
      </c>
      <c r="D24" s="65">
        <f>VLOOKUP($A24,'Return Data'!$B$7:$R$2292,9,0)</f>
        <v>4.7405999999999997</v>
      </c>
      <c r="E24" s="66">
        <f t="shared" si="0"/>
        <v>5</v>
      </c>
      <c r="F24" s="65">
        <f>VLOOKUP($A24,'Return Data'!$B$7:$R$2292,10,0)</f>
        <v>8.827</v>
      </c>
      <c r="G24" s="66">
        <f t="shared" si="1"/>
        <v>6</v>
      </c>
      <c r="H24" s="65">
        <f>VLOOKUP($A24,'Return Data'!$B$7:$R$2292,11,0)</f>
        <v>6.9610000000000003</v>
      </c>
      <c r="I24" s="66">
        <f t="shared" si="2"/>
        <v>7</v>
      </c>
      <c r="J24" s="65">
        <f>VLOOKUP($A24,'Return Data'!$B$7:$R$2292,12,0)</f>
        <v>3.9632000000000001</v>
      </c>
      <c r="K24" s="66">
        <f t="shared" si="3"/>
        <v>11</v>
      </c>
      <c r="L24" s="65">
        <f>VLOOKUP($A24,'Return Data'!$B$7:$R$2292,13,0)</f>
        <v>6.4890999999999996</v>
      </c>
      <c r="M24" s="66">
        <f t="shared" si="5"/>
        <v>11</v>
      </c>
      <c r="N24" s="65">
        <f>VLOOKUP($A24,'Return Data'!$B$7:$R$2292,17,0)</f>
        <v>8.7382000000000009</v>
      </c>
      <c r="O24" s="66">
        <f t="shared" si="8"/>
        <v>6</v>
      </c>
      <c r="P24" s="65">
        <f>VLOOKUP($A24,'Return Data'!$B$7:$R$2292,14,0)</f>
        <v>10.443199999999999</v>
      </c>
      <c r="Q24" s="66">
        <f t="shared" si="9"/>
        <v>3</v>
      </c>
      <c r="R24" s="65">
        <f>VLOOKUP($A24,'Return Data'!$B$7:$R$2292,16,0)</f>
        <v>9.5980000000000008</v>
      </c>
      <c r="S24" s="67">
        <f t="shared" si="4"/>
        <v>2</v>
      </c>
    </row>
    <row r="25" spans="1:19" x14ac:dyDescent="0.3">
      <c r="A25" s="82" t="s">
        <v>71</v>
      </c>
      <c r="B25" s="64">
        <f>VLOOKUP($A25,'Return Data'!$B$7:$R$2292,3,0)</f>
        <v>44477</v>
      </c>
      <c r="C25" s="65">
        <f>VLOOKUP($A25,'Return Data'!$B$7:$R$2292,4,0)</f>
        <v>25.235600000000002</v>
      </c>
      <c r="D25" s="65">
        <f>VLOOKUP($A25,'Return Data'!$B$7:$R$2292,9,0)</f>
        <v>1.0470999999999999</v>
      </c>
      <c r="E25" s="66">
        <f t="shared" si="0"/>
        <v>18</v>
      </c>
      <c r="F25" s="65">
        <f>VLOOKUP($A25,'Return Data'!$B$7:$R$2292,10,0)</f>
        <v>5.3601000000000001</v>
      </c>
      <c r="G25" s="66">
        <f t="shared" si="1"/>
        <v>20</v>
      </c>
      <c r="H25" s="65">
        <f>VLOOKUP($A25,'Return Data'!$B$7:$R$2292,11,0)</f>
        <v>4.9241000000000001</v>
      </c>
      <c r="I25" s="66">
        <f t="shared" si="2"/>
        <v>20</v>
      </c>
      <c r="J25" s="65">
        <f>VLOOKUP($A25,'Return Data'!$B$7:$R$2292,12,0)</f>
        <v>1.5521</v>
      </c>
      <c r="K25" s="66">
        <f t="shared" si="3"/>
        <v>25</v>
      </c>
      <c r="L25" s="65">
        <f>VLOOKUP($A25,'Return Data'!$B$7:$R$2292,13,0)</f>
        <v>3.7955000000000001</v>
      </c>
      <c r="M25" s="66">
        <f t="shared" si="5"/>
        <v>24</v>
      </c>
      <c r="N25" s="65">
        <f>VLOOKUP($A25,'Return Data'!$B$7:$R$2292,17,0)</f>
        <v>7.0355999999999996</v>
      </c>
      <c r="O25" s="66">
        <f t="shared" si="8"/>
        <v>18</v>
      </c>
      <c r="P25" s="65">
        <f>VLOOKUP($A25,'Return Data'!$B$7:$R$2292,14,0)</f>
        <v>8.9762000000000004</v>
      </c>
      <c r="Q25" s="66">
        <f t="shared" si="9"/>
        <v>10</v>
      </c>
      <c r="R25" s="65">
        <f>VLOOKUP($A25,'Return Data'!$B$7:$R$2292,16,0)</f>
        <v>8.7734000000000005</v>
      </c>
      <c r="S25" s="67">
        <f t="shared" si="4"/>
        <v>8</v>
      </c>
    </row>
    <row r="26" spans="1:19" x14ac:dyDescent="0.3">
      <c r="A26" s="82" t="s">
        <v>72</v>
      </c>
      <c r="B26" s="64">
        <f>VLOOKUP($A26,'Return Data'!$B$7:$R$2292,3,0)</f>
        <v>44477</v>
      </c>
      <c r="C26" s="65">
        <f>VLOOKUP($A26,'Return Data'!$B$7:$R$2292,4,0)</f>
        <v>14.1706</v>
      </c>
      <c r="D26" s="65">
        <f>VLOOKUP($A26,'Return Data'!$B$7:$R$2292,9,0)</f>
        <v>-1.0294000000000001</v>
      </c>
      <c r="E26" s="66">
        <f t="shared" si="0"/>
        <v>26</v>
      </c>
      <c r="F26" s="65">
        <f>VLOOKUP($A26,'Return Data'!$B$7:$R$2292,10,0)</f>
        <v>4.4562999999999997</v>
      </c>
      <c r="G26" s="66">
        <f t="shared" si="1"/>
        <v>26</v>
      </c>
      <c r="H26" s="65">
        <f>VLOOKUP($A26,'Return Data'!$B$7:$R$2292,11,0)</f>
        <v>4.4623999999999997</v>
      </c>
      <c r="I26" s="66">
        <f t="shared" si="2"/>
        <v>23</v>
      </c>
      <c r="J26" s="65">
        <f>VLOOKUP($A26,'Return Data'!$B$7:$R$2292,12,0)</f>
        <v>3.0800999999999998</v>
      </c>
      <c r="K26" s="66">
        <f t="shared" si="3"/>
        <v>16</v>
      </c>
      <c r="L26" s="65">
        <f>VLOOKUP($A26,'Return Data'!$B$7:$R$2292,13,0)</f>
        <v>4.1151999999999997</v>
      </c>
      <c r="M26" s="66">
        <f t="shared" si="5"/>
        <v>21</v>
      </c>
      <c r="N26" s="65">
        <f>VLOOKUP($A26,'Return Data'!$B$7:$R$2292,17,0)</f>
        <v>7.3269000000000002</v>
      </c>
      <c r="O26" s="66">
        <f t="shared" si="8"/>
        <v>14</v>
      </c>
      <c r="P26" s="65">
        <f>VLOOKUP($A26,'Return Data'!$B$7:$R$2292,14,0)</f>
        <v>9.8778000000000006</v>
      </c>
      <c r="Q26" s="66">
        <f t="shared" si="9"/>
        <v>7</v>
      </c>
      <c r="R26" s="65">
        <f>VLOOKUP($A26,'Return Data'!$B$7:$R$2292,16,0)</f>
        <v>7.9710000000000001</v>
      </c>
      <c r="S26" s="67">
        <f t="shared" si="4"/>
        <v>18</v>
      </c>
    </row>
    <row r="27" spans="1:19" x14ac:dyDescent="0.3">
      <c r="A27" s="82" t="s">
        <v>73</v>
      </c>
      <c r="B27" s="64">
        <f>VLOOKUP($A27,'Return Data'!$B$7:$R$2292,3,0)</f>
        <v>44477</v>
      </c>
      <c r="C27" s="65">
        <f>VLOOKUP($A27,'Return Data'!$B$7:$R$2292,4,0)</f>
        <v>31.367100000000001</v>
      </c>
      <c r="D27" s="65">
        <f>VLOOKUP($A27,'Return Data'!$B$7:$R$2292,9,0)</f>
        <v>2.9628000000000001</v>
      </c>
      <c r="E27" s="66">
        <f t="shared" si="0"/>
        <v>10</v>
      </c>
      <c r="F27" s="65">
        <f>VLOOKUP($A27,'Return Data'!$B$7:$R$2292,10,0)</f>
        <v>8.8839000000000006</v>
      </c>
      <c r="G27" s="66">
        <f t="shared" si="1"/>
        <v>5</v>
      </c>
      <c r="H27" s="65">
        <f>VLOOKUP($A27,'Return Data'!$B$7:$R$2292,11,0)</f>
        <v>5.0682</v>
      </c>
      <c r="I27" s="66">
        <f t="shared" si="2"/>
        <v>17</v>
      </c>
      <c r="J27" s="65">
        <f>VLOOKUP($A27,'Return Data'!$B$7:$R$2292,12,0)</f>
        <v>3.1128999999999998</v>
      </c>
      <c r="K27" s="66">
        <f t="shared" si="3"/>
        <v>15</v>
      </c>
      <c r="L27" s="65">
        <f>VLOOKUP($A27,'Return Data'!$B$7:$R$2292,13,0)</f>
        <v>6.2553000000000001</v>
      </c>
      <c r="M27" s="66">
        <f t="shared" si="5"/>
        <v>12</v>
      </c>
      <c r="N27" s="65">
        <f>VLOOKUP($A27,'Return Data'!$B$7:$R$2292,17,0)</f>
        <v>7.3490000000000002</v>
      </c>
      <c r="O27" s="66">
        <f t="shared" si="8"/>
        <v>13</v>
      </c>
      <c r="P27" s="65">
        <f>VLOOKUP($A27,'Return Data'!$B$7:$R$2292,14,0)</f>
        <v>9.0771999999999995</v>
      </c>
      <c r="Q27" s="66">
        <f t="shared" si="9"/>
        <v>9</v>
      </c>
      <c r="R27" s="65">
        <f>VLOOKUP($A27,'Return Data'!$B$7:$R$2292,16,0)</f>
        <v>8.4541000000000004</v>
      </c>
      <c r="S27" s="67">
        <f t="shared" si="4"/>
        <v>14</v>
      </c>
    </row>
    <row r="28" spans="1:19" x14ac:dyDescent="0.3">
      <c r="A28" s="82" t="s">
        <v>74</v>
      </c>
      <c r="B28" s="64">
        <f>VLOOKUP($A28,'Return Data'!$B$7:$R$2292,3,0)</f>
        <v>44477</v>
      </c>
      <c r="C28" s="65">
        <f>VLOOKUP($A28,'Return Data'!$B$7:$R$2292,4,0)</f>
        <v>2315.5812999999998</v>
      </c>
      <c r="D28" s="65">
        <f>VLOOKUP($A28,'Return Data'!$B$7:$R$2292,9,0)</f>
        <v>4.7031000000000001</v>
      </c>
      <c r="E28" s="66">
        <f t="shared" si="0"/>
        <v>6</v>
      </c>
      <c r="F28" s="65">
        <f>VLOOKUP($A28,'Return Data'!$B$7:$R$2292,10,0)</f>
        <v>7.1730999999999998</v>
      </c>
      <c r="G28" s="66">
        <f t="shared" si="1"/>
        <v>11</v>
      </c>
      <c r="H28" s="65">
        <f>VLOOKUP($A28,'Return Data'!$B$7:$R$2292,11,0)</f>
        <v>6.1708999999999996</v>
      </c>
      <c r="I28" s="66">
        <f t="shared" si="2"/>
        <v>11</v>
      </c>
      <c r="J28" s="65">
        <f>VLOOKUP($A28,'Return Data'!$B$7:$R$2292,12,0)</f>
        <v>4.0510000000000002</v>
      </c>
      <c r="K28" s="66">
        <f t="shared" si="3"/>
        <v>10</v>
      </c>
      <c r="L28" s="65">
        <f>VLOOKUP($A28,'Return Data'!$B$7:$R$2292,13,0)</f>
        <v>5.3712999999999997</v>
      </c>
      <c r="M28" s="66">
        <f t="shared" si="5"/>
        <v>14</v>
      </c>
      <c r="N28" s="65">
        <f>VLOOKUP($A28,'Return Data'!$B$7:$R$2292,17,0)</f>
        <v>7.3849999999999998</v>
      </c>
      <c r="O28" s="66">
        <f t="shared" si="8"/>
        <v>12</v>
      </c>
      <c r="P28" s="65">
        <f>VLOOKUP($A28,'Return Data'!$B$7:$R$2292,14,0)</f>
        <v>9.6659000000000006</v>
      </c>
      <c r="Q28" s="66">
        <f t="shared" si="9"/>
        <v>8</v>
      </c>
      <c r="R28" s="65">
        <f>VLOOKUP($A28,'Return Data'!$B$7:$R$2292,16,0)</f>
        <v>8.9187999999999992</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Data'!$B$7:$R$2292,3,0)</f>
        <v>44477</v>
      </c>
      <c r="C30" s="65">
        <f>VLOOKUP($A30,'Return Data'!$B$7:$R$2292,4,0)</f>
        <v>16.820499999999999</v>
      </c>
      <c r="D30" s="65">
        <f>VLOOKUP($A30,'Return Data'!$B$7:$R$2292,9,0)</f>
        <v>4.0787000000000004</v>
      </c>
      <c r="E30" s="66">
        <f t="shared" si="0"/>
        <v>7</v>
      </c>
      <c r="F30" s="65">
        <f>VLOOKUP($A30,'Return Data'!$B$7:$R$2292,10,0)</f>
        <v>7.0553999999999997</v>
      </c>
      <c r="G30" s="66">
        <f t="shared" si="1"/>
        <v>13</v>
      </c>
      <c r="H30" s="65">
        <f>VLOOKUP($A30,'Return Data'!$B$7:$R$2292,11,0)</f>
        <v>4.9919000000000002</v>
      </c>
      <c r="I30" s="66">
        <f t="shared" si="2"/>
        <v>18</v>
      </c>
      <c r="J30" s="65">
        <f>VLOOKUP($A30,'Return Data'!$B$7:$R$2292,12,0)</f>
        <v>3.6156000000000001</v>
      </c>
      <c r="K30" s="66">
        <f t="shared" si="3"/>
        <v>13</v>
      </c>
      <c r="L30" s="65">
        <f>VLOOKUP($A30,'Return Data'!$B$7:$R$2292,13,0)</f>
        <v>4.6715</v>
      </c>
      <c r="M30" s="66">
        <f t="shared" si="5"/>
        <v>16</v>
      </c>
      <c r="N30" s="65">
        <f>VLOOKUP($A30,'Return Data'!$B$7:$R$2292,17,0)</f>
        <v>7.2508999999999997</v>
      </c>
      <c r="O30" s="66">
        <f t="shared" si="8"/>
        <v>15</v>
      </c>
      <c r="P30" s="65">
        <f>VLOOKUP($A30,'Return Data'!$B$7:$R$2292,14,0)</f>
        <v>8.6910000000000007</v>
      </c>
      <c r="Q30" s="66">
        <f t="shared" si="9"/>
        <v>12</v>
      </c>
      <c r="R30" s="65">
        <f>VLOOKUP($A30,'Return Data'!$B$7:$R$2292,16,0)</f>
        <v>8.4719999999999995</v>
      </c>
      <c r="S30" s="67">
        <f t="shared" si="4"/>
        <v>13</v>
      </c>
    </row>
    <row r="31" spans="1:19" x14ac:dyDescent="0.3">
      <c r="A31" s="82" t="s">
        <v>78</v>
      </c>
      <c r="B31" s="64">
        <f>VLOOKUP($A31,'Return Data'!$B$7:$R$2292,3,0)</f>
        <v>44477</v>
      </c>
      <c r="C31" s="65">
        <f>VLOOKUP($A31,'Return Data'!$B$7:$R$2292,4,0)</f>
        <v>29.882300000000001</v>
      </c>
      <c r="D31" s="65">
        <f>VLOOKUP($A31,'Return Data'!$B$7:$R$2292,9,0)</f>
        <v>1.0472999999999999</v>
      </c>
      <c r="E31" s="66">
        <f t="shared" si="0"/>
        <v>17</v>
      </c>
      <c r="F31" s="65">
        <f>VLOOKUP($A31,'Return Data'!$B$7:$R$2292,10,0)</f>
        <v>4.8406000000000002</v>
      </c>
      <c r="G31" s="66">
        <f t="shared" si="1"/>
        <v>23</v>
      </c>
      <c r="H31" s="65">
        <f>VLOOKUP($A31,'Return Data'!$B$7:$R$2292,11,0)</f>
        <v>3.6463999999999999</v>
      </c>
      <c r="I31" s="66">
        <f t="shared" si="2"/>
        <v>26</v>
      </c>
      <c r="J31" s="65">
        <f>VLOOKUP($A31,'Return Data'!$B$7:$R$2292,12,0)</f>
        <v>2.5246</v>
      </c>
      <c r="K31" s="66">
        <f t="shared" si="3"/>
        <v>18</v>
      </c>
      <c r="L31" s="65">
        <f>VLOOKUP($A31,'Return Data'!$B$7:$R$2292,13,0)</f>
        <v>4.6589</v>
      </c>
      <c r="M31" s="66">
        <f t="shared" si="5"/>
        <v>17</v>
      </c>
      <c r="N31" s="65">
        <f>VLOOKUP($A31,'Return Data'!$B$7:$R$2292,17,0)</f>
        <v>7.5949</v>
      </c>
      <c r="O31" s="66">
        <f t="shared" si="8"/>
        <v>11</v>
      </c>
      <c r="P31" s="65">
        <f>VLOOKUP($A31,'Return Data'!$B$7:$R$2292,14,0)</f>
        <v>9.8825000000000003</v>
      </c>
      <c r="Q31" s="66">
        <f t="shared" si="9"/>
        <v>6</v>
      </c>
      <c r="R31" s="65">
        <f>VLOOKUP($A31,'Return Data'!$B$7:$R$2292,16,0)</f>
        <v>8.7075999999999993</v>
      </c>
      <c r="S31" s="67">
        <f t="shared" si="4"/>
        <v>10</v>
      </c>
    </row>
    <row r="32" spans="1:19" x14ac:dyDescent="0.3">
      <c r="A32" s="82" t="s">
        <v>79</v>
      </c>
      <c r="B32" s="64">
        <f>VLOOKUP($A32,'Return Data'!$B$7:$R$2292,3,0)</f>
        <v>44477</v>
      </c>
      <c r="C32" s="65">
        <f>VLOOKUP($A32,'Return Data'!$B$7:$R$2292,4,0)</f>
        <v>36.175600000000003</v>
      </c>
      <c r="D32" s="65">
        <f>VLOOKUP($A32,'Return Data'!$B$7:$R$2292,9,0)</f>
        <v>1.9167000000000001</v>
      </c>
      <c r="E32" s="66">
        <f t="shared" si="0"/>
        <v>14</v>
      </c>
      <c r="F32" s="65">
        <f>VLOOKUP($A32,'Return Data'!$B$7:$R$2292,10,0)</f>
        <v>6.3943000000000003</v>
      </c>
      <c r="G32" s="66">
        <f t="shared" si="1"/>
        <v>16</v>
      </c>
      <c r="H32" s="65">
        <f>VLOOKUP($A32,'Return Data'!$B$7:$R$2292,11,0)</f>
        <v>6.4375999999999998</v>
      </c>
      <c r="I32" s="66">
        <f t="shared" si="2"/>
        <v>9</v>
      </c>
      <c r="J32" s="65">
        <f>VLOOKUP($A32,'Return Data'!$B$7:$R$2292,12,0)</f>
        <v>4.7637999999999998</v>
      </c>
      <c r="K32" s="66">
        <f t="shared" si="3"/>
        <v>8</v>
      </c>
      <c r="L32" s="65">
        <f>VLOOKUP($A32,'Return Data'!$B$7:$R$2292,13,0)</f>
        <v>6.5449000000000002</v>
      </c>
      <c r="M32" s="66">
        <f t="shared" si="5"/>
        <v>10</v>
      </c>
      <c r="N32" s="65">
        <f>VLOOKUP($A32,'Return Data'!$B$7:$R$2292,17,0)</f>
        <v>7.8940000000000001</v>
      </c>
      <c r="O32" s="66">
        <f t="shared" si="8"/>
        <v>9</v>
      </c>
      <c r="P32" s="65">
        <f>VLOOKUP($A32,'Return Data'!$B$7:$R$2292,14,0)</f>
        <v>8.4130000000000003</v>
      </c>
      <c r="Q32" s="66">
        <f t="shared" si="9"/>
        <v>15</v>
      </c>
      <c r="R32" s="65">
        <f>VLOOKUP($A32,'Return Data'!$B$7:$R$2292,16,0)</f>
        <v>9.0777999999999999</v>
      </c>
      <c r="S32" s="67">
        <f t="shared" si="4"/>
        <v>5</v>
      </c>
    </row>
    <row r="33" spans="1:19" x14ac:dyDescent="0.3">
      <c r="A33" s="82" t="s">
        <v>80</v>
      </c>
      <c r="B33" s="64">
        <f>VLOOKUP($A33,'Return Data'!$B$7:$R$2292,3,0)</f>
        <v>44477</v>
      </c>
      <c r="C33" s="65">
        <f>VLOOKUP($A33,'Return Data'!$B$7:$R$2292,4,0)</f>
        <v>20.139700000000001</v>
      </c>
      <c r="D33" s="65">
        <f>VLOOKUP($A33,'Return Data'!$B$7:$R$2292,9,0)</f>
        <v>-0.47710000000000002</v>
      </c>
      <c r="E33" s="66">
        <f t="shared" si="0"/>
        <v>24</v>
      </c>
      <c r="F33" s="65">
        <f>VLOOKUP($A33,'Return Data'!$B$7:$R$2292,10,0)</f>
        <v>5.9219999999999997</v>
      </c>
      <c r="G33" s="66">
        <f t="shared" si="1"/>
        <v>18</v>
      </c>
      <c r="H33" s="65">
        <f>VLOOKUP($A33,'Return Data'!$B$7:$R$2292,11,0)</f>
        <v>4.6807999999999996</v>
      </c>
      <c r="I33" s="66">
        <f t="shared" si="2"/>
        <v>22</v>
      </c>
      <c r="J33" s="65">
        <f>VLOOKUP($A33,'Return Data'!$B$7:$R$2292,12,0)</f>
        <v>1.8106</v>
      </c>
      <c r="K33" s="66">
        <f t="shared" si="3"/>
        <v>24</v>
      </c>
      <c r="L33" s="65">
        <f>VLOOKUP($A33,'Return Data'!$B$7:$R$2292,13,0)</f>
        <v>4.0891999999999999</v>
      </c>
      <c r="M33" s="66">
        <f t="shared" si="5"/>
        <v>22</v>
      </c>
      <c r="N33" s="65">
        <f>VLOOKUP($A33,'Return Data'!$B$7:$R$2292,17,0)</f>
        <v>7.1029</v>
      </c>
      <c r="O33" s="66">
        <f t="shared" si="8"/>
        <v>16</v>
      </c>
      <c r="P33" s="65">
        <f>VLOOKUP($A33,'Return Data'!$B$7:$R$2292,14,0)</f>
        <v>8.8284000000000002</v>
      </c>
      <c r="Q33" s="66">
        <f t="shared" si="9"/>
        <v>11</v>
      </c>
      <c r="R33" s="65">
        <f>VLOOKUP($A33,'Return Data'!$B$7:$R$2292,16,0)</f>
        <v>7.3289999999999997</v>
      </c>
      <c r="S33" s="67">
        <f t="shared" si="4"/>
        <v>24</v>
      </c>
    </row>
    <row r="34" spans="1:19" x14ac:dyDescent="0.3">
      <c r="A34" s="82" t="s">
        <v>363</v>
      </c>
      <c r="B34" s="64">
        <f>VLOOKUP($A34,'Return Data'!$B$7:$R$2292,3,0)</f>
        <v>44477</v>
      </c>
      <c r="C34" s="65">
        <f>VLOOKUP($A34,'Return Data'!$B$7:$R$2292,4,0)</f>
        <v>0.33150000000000002</v>
      </c>
      <c r="D34" s="65">
        <f>VLOOKUP($A34,'Return Data'!$B$7:$R$2292,9,0)</f>
        <v>10.737500000000001</v>
      </c>
      <c r="E34" s="66">
        <f t="shared" si="0"/>
        <v>4</v>
      </c>
      <c r="F34" s="65">
        <f>VLOOKUP($A34,'Return Data'!$B$7:$R$2292,10,0)</f>
        <v>10.945399999999999</v>
      </c>
      <c r="G34" s="66">
        <f t="shared" si="1"/>
        <v>4</v>
      </c>
      <c r="H34" s="65">
        <f>VLOOKUP($A34,'Return Data'!$B$7:$R$2292,11,0)</f>
        <v>11.1831</v>
      </c>
      <c r="I34" s="66">
        <f t="shared" si="2"/>
        <v>4</v>
      </c>
      <c r="J34" s="65"/>
      <c r="K34" s="66"/>
      <c r="L34" s="65"/>
      <c r="M34" s="66"/>
      <c r="N34" s="65"/>
      <c r="O34" s="66"/>
      <c r="P34" s="65"/>
      <c r="Q34" s="66"/>
      <c r="R34" s="65">
        <f>VLOOKUP($A34,'Return Data'!$B$7:$R$2292,16,0)</f>
        <v>-7.0262000000000002</v>
      </c>
      <c r="S34" s="67">
        <f t="shared" si="4"/>
        <v>26</v>
      </c>
    </row>
    <row r="35" spans="1:19" x14ac:dyDescent="0.3">
      <c r="A35" s="82" t="s">
        <v>81</v>
      </c>
      <c r="B35" s="64">
        <f>VLOOKUP($A35,'Return Data'!$B$7:$R$2292,3,0)</f>
        <v>44477</v>
      </c>
      <c r="C35" s="65">
        <f>VLOOKUP($A35,'Return Data'!$B$7:$R$2292,4,0)</f>
        <v>24.582899999999999</v>
      </c>
      <c r="D35" s="65">
        <f>VLOOKUP($A35,'Return Data'!$B$7:$R$2292,9,0)</f>
        <v>109.4776</v>
      </c>
      <c r="E35" s="66">
        <f t="shared" si="0"/>
        <v>1</v>
      </c>
      <c r="F35" s="65">
        <f>VLOOKUP($A35,'Return Data'!$B$7:$R$2292,10,0)</f>
        <v>39.472700000000003</v>
      </c>
      <c r="G35" s="66">
        <f t="shared" si="1"/>
        <v>1</v>
      </c>
      <c r="H35" s="65">
        <f>VLOOKUP($A35,'Return Data'!$B$7:$R$2292,11,0)</f>
        <v>21.3035</v>
      </c>
      <c r="I35" s="66">
        <f t="shared" si="2"/>
        <v>1</v>
      </c>
      <c r="J35" s="65">
        <f>VLOOKUP($A35,'Return Data'!$B$7:$R$2292,12,0)</f>
        <v>14.0901</v>
      </c>
      <c r="K35" s="66">
        <f>RANK(J35,J$8:J$35,0)</f>
        <v>2</v>
      </c>
      <c r="L35" s="65">
        <f>VLOOKUP($A35,'Return Data'!$B$7:$R$2292,13,0)</f>
        <v>12.656599999999999</v>
      </c>
      <c r="M35" s="66">
        <f>RANK(L35,L$8:L$35,0)</f>
        <v>2</v>
      </c>
      <c r="N35" s="65">
        <f>VLOOKUP($A35,'Return Data'!$B$7:$R$2292,17,0)</f>
        <v>9.1165000000000003</v>
      </c>
      <c r="O35" s="66">
        <f>RANK(N35,N$8:N$35,0)</f>
        <v>4</v>
      </c>
      <c r="P35" s="65">
        <f>VLOOKUP($A35,'Return Data'!$B$7:$R$2292,14,0)</f>
        <v>5.3375000000000004</v>
      </c>
      <c r="Q35" s="66">
        <f>RANK(P35,P$8:P$35,0)</f>
        <v>23</v>
      </c>
      <c r="R35" s="65">
        <f>VLOOKUP($A35,'Return Data'!$B$7:$R$2292,16,0)</f>
        <v>7.9863999999999997</v>
      </c>
      <c r="S35" s="67">
        <f t="shared" si="4"/>
        <v>17</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8.5644555555555577</v>
      </c>
      <c r="E37" s="88"/>
      <c r="F37" s="89">
        <f>AVERAGE(F8:F35)</f>
        <v>8.6758740740740734</v>
      </c>
      <c r="G37" s="88"/>
      <c r="H37" s="89">
        <f>AVERAGE(H8:H35)</f>
        <v>6.9214518518518506</v>
      </c>
      <c r="I37" s="88"/>
      <c r="J37" s="89">
        <f>AVERAGE(J8:J35)</f>
        <v>4.4535807692307694</v>
      </c>
      <c r="K37" s="88"/>
      <c r="L37" s="89">
        <f>AVERAGE(L8:L35)</f>
        <v>6.4801160000000007</v>
      </c>
      <c r="M37" s="88"/>
      <c r="N37" s="89">
        <f>AVERAGE(N8:N35)</f>
        <v>7.6391166666666672</v>
      </c>
      <c r="O37" s="88"/>
      <c r="P37" s="89">
        <f>AVERAGE(P8:P35)</f>
        <v>8.5542416666666679</v>
      </c>
      <c r="Q37" s="88"/>
      <c r="R37" s="89">
        <f>AVERAGE(R8:R35)</f>
        <v>7.033100000000001</v>
      </c>
      <c r="S37" s="90"/>
    </row>
    <row r="38" spans="1:19" x14ac:dyDescent="0.3">
      <c r="A38" s="87" t="s">
        <v>28</v>
      </c>
      <c r="B38" s="88"/>
      <c r="C38" s="88"/>
      <c r="D38" s="89">
        <f>MIN(D8:D35)</f>
        <v>-2.0388000000000002</v>
      </c>
      <c r="E38" s="88"/>
      <c r="F38" s="89">
        <f>MIN(F8:F35)</f>
        <v>0</v>
      </c>
      <c r="G38" s="88"/>
      <c r="H38" s="89">
        <f>MIN(H8:H35)</f>
        <v>0</v>
      </c>
      <c r="I38" s="88"/>
      <c r="J38" s="89">
        <f>MIN(J8:J35)</f>
        <v>0</v>
      </c>
      <c r="K38" s="88"/>
      <c r="L38" s="89">
        <f>MIN(L8:L35)</f>
        <v>3.6819999999999999</v>
      </c>
      <c r="M38" s="88"/>
      <c r="N38" s="89">
        <f>MIN(N8:N35)</f>
        <v>5.1886000000000001</v>
      </c>
      <c r="O38" s="88"/>
      <c r="P38" s="89">
        <f>MIN(P8:P35)</f>
        <v>4.7656000000000001</v>
      </c>
      <c r="Q38" s="88"/>
      <c r="R38" s="89">
        <f>MIN(R8:R35)</f>
        <v>-13.6046</v>
      </c>
      <c r="S38" s="90"/>
    </row>
    <row r="39" spans="1:19" ht="15" thickBot="1" x14ac:dyDescent="0.35">
      <c r="A39" s="91" t="s">
        <v>29</v>
      </c>
      <c r="B39" s="92"/>
      <c r="C39" s="92"/>
      <c r="D39" s="93">
        <f>MAX(D8:D35)</f>
        <v>109.4776</v>
      </c>
      <c r="E39" s="92"/>
      <c r="F39" s="93">
        <f>MAX(F8:F35)</f>
        <v>39.472700000000003</v>
      </c>
      <c r="G39" s="92"/>
      <c r="H39" s="93">
        <f>MAX(H8:H35)</f>
        <v>21.3035</v>
      </c>
      <c r="I39" s="92"/>
      <c r="J39" s="93">
        <f>MAX(J8:J35)</f>
        <v>16.672000000000001</v>
      </c>
      <c r="K39" s="92"/>
      <c r="L39" s="93">
        <f>MAX(L8:L35)</f>
        <v>18.1465</v>
      </c>
      <c r="M39" s="92"/>
      <c r="N39" s="93">
        <f>MAX(N8:N35)</f>
        <v>9.8247</v>
      </c>
      <c r="O39" s="92"/>
      <c r="P39" s="93">
        <f>MAX(P8:P35)</f>
        <v>10.581200000000001</v>
      </c>
      <c r="Q39" s="92"/>
      <c r="R39" s="93">
        <f>MAX(R8:R35)</f>
        <v>10.6127</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Data'!$B$7:$R$2292,3,0)</f>
        <v>44477</v>
      </c>
      <c r="C8" s="65">
        <f>VLOOKUP($A8,'Return Data'!$B$7:$R$2292,4,0)</f>
        <v>24.636099999999999</v>
      </c>
      <c r="D8" s="65">
        <f>VLOOKUP($A8,'Return Data'!$B$7:$R$2292,9,0)</f>
        <v>1.5674999999999999</v>
      </c>
      <c r="E8" s="66">
        <f t="shared" ref="E8:E39" si="0">RANK(D8,D$8:D$39,0)</f>
        <v>13</v>
      </c>
      <c r="F8" s="65">
        <f>VLOOKUP($A8,'Return Data'!$B$7:$R$2292,10,0)</f>
        <v>5.8949999999999996</v>
      </c>
      <c r="G8" s="66">
        <f t="shared" ref="G8:G39" si="1">RANK(F8,F$8:F$39,0)</f>
        <v>17</v>
      </c>
      <c r="H8" s="65">
        <f>VLOOKUP($A8,'Return Data'!$B$7:$R$2292,11,0)</f>
        <v>5.9109999999999996</v>
      </c>
      <c r="I8" s="66">
        <f t="shared" ref="I8:I39" si="2">RANK(H8,H$8:H$39,0)</f>
        <v>12</v>
      </c>
      <c r="J8" s="65">
        <f>VLOOKUP($A8,'Return Data'!$B$7:$R$2292,12,0)</f>
        <v>4.9771999999999998</v>
      </c>
      <c r="K8" s="66">
        <f t="shared" ref="K8:K37" si="3">RANK(J8,J$8:J$39,0)</f>
        <v>8</v>
      </c>
      <c r="L8" s="65">
        <f>VLOOKUP($A8,'Return Data'!$B$7:$R$2292,13,0)</f>
        <v>6.1369999999999996</v>
      </c>
      <c r="M8" s="66">
        <f>RANK(L8,L$8:L$39,0)</f>
        <v>12</v>
      </c>
      <c r="N8" s="65">
        <f>VLOOKUP($A8,'Return Data'!$B$7:$R$2292,17,0)</f>
        <v>4.5933999999999999</v>
      </c>
      <c r="O8" s="66">
        <f>RANK(N8,N$8:N$39,0)</f>
        <v>27</v>
      </c>
      <c r="P8" s="65">
        <f>VLOOKUP($A8,'Return Data'!$B$7:$R$2292,14,0)</f>
        <v>5.476</v>
      </c>
      <c r="Q8" s="66">
        <f>RANK(P8,P$8:P$39,0)</f>
        <v>25</v>
      </c>
      <c r="R8" s="65">
        <f>VLOOKUP($A8,'Return Data'!$B$7:$R$2292,16,0)</f>
        <v>7.4736000000000002</v>
      </c>
      <c r="S8" s="67">
        <f t="shared" ref="S8:S39" si="4">RANK(R8,R$8:R$39,0)</f>
        <v>15</v>
      </c>
    </row>
    <row r="9" spans="1:19" x14ac:dyDescent="0.3">
      <c r="A9" s="82" t="s">
        <v>83</v>
      </c>
      <c r="B9" s="64">
        <f>VLOOKUP($A9,'Return Data'!$B$7:$R$2292,3,0)</f>
        <v>44477</v>
      </c>
      <c r="C9" s="65">
        <f>VLOOKUP($A9,'Return Data'!$B$7:$R$2292,4,0)</f>
        <v>35.620899999999999</v>
      </c>
      <c r="D9" s="65">
        <f>VLOOKUP($A9,'Return Data'!$B$7:$R$2292,9,0)</f>
        <v>1.5834999999999999</v>
      </c>
      <c r="E9" s="66">
        <f t="shared" si="0"/>
        <v>12</v>
      </c>
      <c r="F9" s="65">
        <f>VLOOKUP($A9,'Return Data'!$B$7:$R$2292,10,0)</f>
        <v>5.9084000000000003</v>
      </c>
      <c r="G9" s="66">
        <f t="shared" si="1"/>
        <v>16</v>
      </c>
      <c r="H9" s="65">
        <f>VLOOKUP($A9,'Return Data'!$B$7:$R$2292,11,0)</f>
        <v>5.9200999999999997</v>
      </c>
      <c r="I9" s="66">
        <f t="shared" si="2"/>
        <v>11</v>
      </c>
      <c r="J9" s="65">
        <f>VLOOKUP($A9,'Return Data'!$B$7:$R$2292,12,0)</f>
        <v>4.9866999999999999</v>
      </c>
      <c r="K9" s="66">
        <f t="shared" si="3"/>
        <v>7</v>
      </c>
      <c r="L9" s="65">
        <f>VLOOKUP($A9,'Return Data'!$B$7:$R$2292,13,0)</f>
        <v>6.1492000000000004</v>
      </c>
      <c r="M9" s="66">
        <f>RANK(L9,L$8:L$39,0)</f>
        <v>11</v>
      </c>
      <c r="N9" s="65">
        <f>VLOOKUP($A9,'Return Data'!$B$7:$R$2292,17,0)</f>
        <v>4.6026999999999996</v>
      </c>
      <c r="O9" s="66">
        <f>RANK(N9,N$8:N$39,0)</f>
        <v>26</v>
      </c>
      <c r="P9" s="65">
        <f>VLOOKUP($A9,'Return Data'!$B$7:$R$2292,14,0)</f>
        <v>5.4824000000000002</v>
      </c>
      <c r="Q9" s="66">
        <f>RANK(P9,P$8:P$39,0)</f>
        <v>24</v>
      </c>
      <c r="R9" s="65">
        <f>VLOOKUP($A9,'Return Data'!$B$7:$R$2292,16,0)</f>
        <v>7.7394999999999996</v>
      </c>
      <c r="S9" s="67">
        <f t="shared" si="4"/>
        <v>14</v>
      </c>
    </row>
    <row r="10" spans="1:19" x14ac:dyDescent="0.3">
      <c r="A10" s="82" t="s">
        <v>84</v>
      </c>
      <c r="B10" s="64">
        <f>VLOOKUP($A10,'Return Data'!$B$7:$R$2292,3,0)</f>
        <v>44477</v>
      </c>
      <c r="C10" s="65">
        <f>VLOOKUP($A10,'Return Data'!$B$7:$R$2292,4,0)</f>
        <v>0.96740000000000004</v>
      </c>
      <c r="D10" s="65">
        <f>VLOOKUP($A10,'Return Data'!$B$7:$R$2292,9,0)</f>
        <v>0</v>
      </c>
      <c r="E10" s="66">
        <f t="shared" si="0"/>
        <v>22</v>
      </c>
      <c r="F10" s="65">
        <f>VLOOKUP($A10,'Return Data'!$B$7:$R$2292,10,0)</f>
        <v>0</v>
      </c>
      <c r="G10" s="66">
        <f t="shared" si="1"/>
        <v>30</v>
      </c>
      <c r="H10" s="65">
        <f>VLOOKUP($A10,'Return Data'!$B$7:$R$2292,11,0)</f>
        <v>0</v>
      </c>
      <c r="I10" s="66">
        <f t="shared" si="2"/>
        <v>30</v>
      </c>
      <c r="J10" s="65">
        <f>VLOOKUP($A10,'Return Data'!$B$7:$R$2292,12,0)</f>
        <v>0</v>
      </c>
      <c r="K10" s="66">
        <f t="shared" si="3"/>
        <v>29</v>
      </c>
      <c r="L10" s="65"/>
      <c r="M10" s="66"/>
      <c r="N10" s="65"/>
      <c r="O10" s="66"/>
      <c r="P10" s="65"/>
      <c r="Q10" s="66"/>
      <c r="R10" s="65">
        <f>VLOOKUP($A10,'Return Data'!$B$7:$R$2292,16,0)</f>
        <v>-13.601599999999999</v>
      </c>
      <c r="S10" s="67">
        <f t="shared" si="4"/>
        <v>30</v>
      </c>
    </row>
    <row r="11" spans="1:19" x14ac:dyDescent="0.3">
      <c r="A11" s="82" t="s">
        <v>85</v>
      </c>
      <c r="B11" s="64">
        <f>VLOOKUP($A11,'Return Data'!$B$7:$R$2292,3,0)</f>
        <v>44477</v>
      </c>
      <c r="C11" s="65">
        <f>VLOOKUP($A11,'Return Data'!$B$7:$R$2292,4,0)</f>
        <v>1.3985000000000001</v>
      </c>
      <c r="D11" s="65">
        <f>VLOOKUP($A11,'Return Data'!$B$7:$R$2292,9,0)</f>
        <v>0</v>
      </c>
      <c r="E11" s="66">
        <f t="shared" si="0"/>
        <v>22</v>
      </c>
      <c r="F11" s="65">
        <f>VLOOKUP($A11,'Return Data'!$B$7:$R$2292,10,0)</f>
        <v>0</v>
      </c>
      <c r="G11" s="66">
        <f t="shared" si="1"/>
        <v>30</v>
      </c>
      <c r="H11" s="65">
        <f>VLOOKUP($A11,'Return Data'!$B$7:$R$2292,11,0)</f>
        <v>0</v>
      </c>
      <c r="I11" s="66">
        <f t="shared" si="2"/>
        <v>30</v>
      </c>
      <c r="J11" s="65">
        <f>VLOOKUP($A11,'Return Data'!$B$7:$R$2292,12,0)</f>
        <v>0</v>
      </c>
      <c r="K11" s="66">
        <f t="shared" si="3"/>
        <v>29</v>
      </c>
      <c r="L11" s="65"/>
      <c r="M11" s="66"/>
      <c r="N11" s="65"/>
      <c r="O11" s="66"/>
      <c r="P11" s="65"/>
      <c r="Q11" s="66"/>
      <c r="R11" s="65">
        <f>VLOOKUP($A11,'Return Data'!$B$7:$R$2292,16,0)</f>
        <v>-13.6029</v>
      </c>
      <c r="S11" s="67">
        <f t="shared" si="4"/>
        <v>31</v>
      </c>
    </row>
    <row r="12" spans="1:19" x14ac:dyDescent="0.3">
      <c r="A12" s="82" t="s">
        <v>86</v>
      </c>
      <c r="B12" s="64">
        <f>VLOOKUP($A12,'Return Data'!$B$7:$R$2292,3,0)</f>
        <v>44477</v>
      </c>
      <c r="C12" s="65">
        <f>VLOOKUP($A12,'Return Data'!$B$7:$R$2292,4,0)</f>
        <v>23.724599999999999</v>
      </c>
      <c r="D12" s="65">
        <f>VLOOKUP($A12,'Return Data'!$B$7:$R$2292,9,0)</f>
        <v>2.5695999999999999</v>
      </c>
      <c r="E12" s="66">
        <f t="shared" si="0"/>
        <v>8</v>
      </c>
      <c r="F12" s="65">
        <f>VLOOKUP($A12,'Return Data'!$B$7:$R$2292,10,0)</f>
        <v>6.7986000000000004</v>
      </c>
      <c r="G12" s="66">
        <f t="shared" si="1"/>
        <v>10</v>
      </c>
      <c r="H12" s="65">
        <f>VLOOKUP($A12,'Return Data'!$B$7:$R$2292,11,0)</f>
        <v>5.2229000000000001</v>
      </c>
      <c r="I12" s="66">
        <f t="shared" si="2"/>
        <v>14</v>
      </c>
      <c r="J12" s="65">
        <f>VLOOKUP($A12,'Return Data'!$B$7:$R$2292,12,0)</f>
        <v>3.5379</v>
      </c>
      <c r="K12" s="66">
        <f t="shared" si="3"/>
        <v>13</v>
      </c>
      <c r="L12" s="65">
        <f>VLOOKUP($A12,'Return Data'!$B$7:$R$2292,13,0)</f>
        <v>5.7972000000000001</v>
      </c>
      <c r="M12" s="66">
        <f t="shared" ref="M12:M37" si="5">RANK(L12,L$8:L$39,0)</f>
        <v>14</v>
      </c>
      <c r="N12" s="65">
        <f>VLOOKUP($A12,'Return Data'!$B$7:$R$2292,17,0)</f>
        <v>8.7181999999999995</v>
      </c>
      <c r="O12" s="66">
        <f t="shared" ref="O12:O25" si="6">RANK(N12,N$8:N$39,0)</f>
        <v>5</v>
      </c>
      <c r="P12" s="65">
        <f>VLOOKUP($A12,'Return Data'!$B$7:$R$2292,14,0)</f>
        <v>9.8689</v>
      </c>
      <c r="Q12" s="66">
        <f t="shared" ref="Q12:Q25" si="7">RANK(P12,P$8:P$39,0)</f>
        <v>1</v>
      </c>
      <c r="R12" s="65">
        <f>VLOOKUP($A12,'Return Data'!$B$7:$R$2292,16,0)</f>
        <v>8.6120999999999999</v>
      </c>
      <c r="S12" s="67">
        <f t="shared" si="4"/>
        <v>3</v>
      </c>
    </row>
    <row r="13" spans="1:19" x14ac:dyDescent="0.3">
      <c r="A13" s="82" t="s">
        <v>87</v>
      </c>
      <c r="B13" s="64">
        <f>VLOOKUP($A13,'Return Data'!$B$7:$R$2292,3,0)</f>
        <v>44477</v>
      </c>
      <c r="C13" s="65">
        <f>VLOOKUP($A13,'Return Data'!$B$7:$R$2292,4,0)</f>
        <v>18.788900000000002</v>
      </c>
      <c r="D13" s="65">
        <f>VLOOKUP($A13,'Return Data'!$B$7:$R$2292,9,0)</f>
        <v>4.53E-2</v>
      </c>
      <c r="E13" s="66">
        <f t="shared" si="0"/>
        <v>21</v>
      </c>
      <c r="F13" s="65">
        <f>VLOOKUP($A13,'Return Data'!$B$7:$R$2292,10,0)</f>
        <v>6.2892000000000001</v>
      </c>
      <c r="G13" s="66">
        <f t="shared" si="1"/>
        <v>13</v>
      </c>
      <c r="H13" s="65">
        <f>VLOOKUP($A13,'Return Data'!$B$7:$R$2292,11,0)</f>
        <v>4.9756</v>
      </c>
      <c r="I13" s="66">
        <f t="shared" si="2"/>
        <v>17</v>
      </c>
      <c r="J13" s="65">
        <f>VLOOKUP($A13,'Return Data'!$B$7:$R$2292,12,0)</f>
        <v>2.0417000000000001</v>
      </c>
      <c r="K13" s="66">
        <f t="shared" si="3"/>
        <v>21</v>
      </c>
      <c r="L13" s="65">
        <f>VLOOKUP($A13,'Return Data'!$B$7:$R$2292,13,0)</f>
        <v>7.0532000000000004</v>
      </c>
      <c r="M13" s="66">
        <f t="shared" si="5"/>
        <v>7</v>
      </c>
      <c r="N13" s="65">
        <f>VLOOKUP($A13,'Return Data'!$B$7:$R$2292,17,0)</f>
        <v>6.6864999999999997</v>
      </c>
      <c r="O13" s="66">
        <f t="shared" si="6"/>
        <v>17</v>
      </c>
      <c r="P13" s="65">
        <f>VLOOKUP($A13,'Return Data'!$B$7:$R$2292,14,0)</f>
        <v>4.3620000000000001</v>
      </c>
      <c r="Q13" s="66">
        <f t="shared" si="7"/>
        <v>27</v>
      </c>
      <c r="R13" s="65">
        <f>VLOOKUP($A13,'Return Data'!$B$7:$R$2292,16,0)</f>
        <v>7.0327999999999999</v>
      </c>
      <c r="S13" s="67">
        <f t="shared" si="4"/>
        <v>19</v>
      </c>
    </row>
    <row r="14" spans="1:19" x14ac:dyDescent="0.3">
      <c r="A14" s="82" t="s">
        <v>88</v>
      </c>
      <c r="B14" s="64">
        <f>VLOOKUP($A14,'Return Data'!$B$7:$R$2292,3,0)</f>
        <v>44477</v>
      </c>
      <c r="C14" s="65">
        <f>VLOOKUP($A14,'Return Data'!$B$7:$R$2292,4,0)</f>
        <v>36.572299999999998</v>
      </c>
      <c r="D14" s="65">
        <f>VLOOKUP($A14,'Return Data'!$B$7:$R$2292,9,0)</f>
        <v>0.66239999999999999</v>
      </c>
      <c r="E14" s="66">
        <f t="shared" si="0"/>
        <v>16</v>
      </c>
      <c r="F14" s="65">
        <f>VLOOKUP($A14,'Return Data'!$B$7:$R$2292,10,0)</f>
        <v>4.6845999999999997</v>
      </c>
      <c r="G14" s="66">
        <f t="shared" si="1"/>
        <v>20</v>
      </c>
      <c r="H14" s="65">
        <f>VLOOKUP($A14,'Return Data'!$B$7:$R$2292,11,0)</f>
        <v>3.4921000000000002</v>
      </c>
      <c r="I14" s="66">
        <f t="shared" si="2"/>
        <v>25</v>
      </c>
      <c r="J14" s="65">
        <f>VLOOKUP($A14,'Return Data'!$B$7:$R$2292,12,0)</f>
        <v>0.78029999999999999</v>
      </c>
      <c r="K14" s="66">
        <f t="shared" si="3"/>
        <v>28</v>
      </c>
      <c r="L14" s="65">
        <f>VLOOKUP($A14,'Return Data'!$B$7:$R$2292,13,0)</f>
        <v>2.8832</v>
      </c>
      <c r="M14" s="66">
        <f t="shared" si="5"/>
        <v>27</v>
      </c>
      <c r="N14" s="65">
        <f>VLOOKUP($A14,'Return Data'!$B$7:$R$2292,17,0)</f>
        <v>5.5670999999999999</v>
      </c>
      <c r="O14" s="66">
        <f t="shared" si="6"/>
        <v>22</v>
      </c>
      <c r="P14" s="65">
        <f>VLOOKUP($A14,'Return Data'!$B$7:$R$2292,14,0)</f>
        <v>6.9394999999999998</v>
      </c>
      <c r="Q14" s="66">
        <f t="shared" si="7"/>
        <v>21</v>
      </c>
      <c r="R14" s="65">
        <f>VLOOKUP($A14,'Return Data'!$B$7:$R$2292,16,0)</f>
        <v>7.9009999999999998</v>
      </c>
      <c r="S14" s="67">
        <f t="shared" si="4"/>
        <v>11</v>
      </c>
    </row>
    <row r="15" spans="1:19" x14ac:dyDescent="0.3">
      <c r="A15" s="82" t="s">
        <v>89</v>
      </c>
      <c r="B15" s="64">
        <f>VLOOKUP($A15,'Return Data'!$B$7:$R$2292,3,0)</f>
        <v>44477</v>
      </c>
      <c r="C15" s="65">
        <f>VLOOKUP($A15,'Return Data'!$B$7:$R$2292,4,0)</f>
        <v>24.2242</v>
      </c>
      <c r="D15" s="65">
        <f>VLOOKUP($A15,'Return Data'!$B$7:$R$2292,9,0)</f>
        <v>1.0556000000000001</v>
      </c>
      <c r="E15" s="66">
        <f t="shared" si="0"/>
        <v>15</v>
      </c>
      <c r="F15" s="65">
        <f>VLOOKUP($A15,'Return Data'!$B$7:$R$2292,10,0)</f>
        <v>3.5011000000000001</v>
      </c>
      <c r="G15" s="66">
        <f t="shared" si="1"/>
        <v>28</v>
      </c>
      <c r="H15" s="65">
        <f>VLOOKUP($A15,'Return Data'!$B$7:$R$2292,11,0)</f>
        <v>2.5754000000000001</v>
      </c>
      <c r="I15" s="66">
        <f t="shared" si="2"/>
        <v>29</v>
      </c>
      <c r="J15" s="65">
        <f>VLOOKUP($A15,'Return Data'!$B$7:$R$2292,12,0)</f>
        <v>0.87219999999999998</v>
      </c>
      <c r="K15" s="66">
        <f t="shared" si="3"/>
        <v>26</v>
      </c>
      <c r="L15" s="65">
        <f>VLOOKUP($A15,'Return Data'!$B$7:$R$2292,13,0)</f>
        <v>2.6414</v>
      </c>
      <c r="M15" s="66">
        <f t="shared" si="5"/>
        <v>28</v>
      </c>
      <c r="N15" s="65">
        <f>VLOOKUP($A15,'Return Data'!$B$7:$R$2292,17,0)</f>
        <v>5.4949000000000003</v>
      </c>
      <c r="O15" s="66">
        <f t="shared" si="6"/>
        <v>23</v>
      </c>
      <c r="P15" s="65">
        <f>VLOOKUP($A15,'Return Data'!$B$7:$R$2292,14,0)</f>
        <v>7.1425999999999998</v>
      </c>
      <c r="Q15" s="66">
        <f t="shared" si="7"/>
        <v>20</v>
      </c>
      <c r="R15" s="65">
        <f>VLOOKUP($A15,'Return Data'!$B$7:$R$2292,16,0)</f>
        <v>7.4146000000000001</v>
      </c>
      <c r="S15" s="67">
        <f t="shared" si="4"/>
        <v>16</v>
      </c>
    </row>
    <row r="16" spans="1:19" x14ac:dyDescent="0.3">
      <c r="A16" s="82" t="s">
        <v>90</v>
      </c>
      <c r="B16" s="64">
        <f>VLOOKUP($A16,'Return Data'!$B$7:$R$2292,3,0)</f>
        <v>44477</v>
      </c>
      <c r="C16" s="65">
        <f>VLOOKUP($A16,'Return Data'!$B$7:$R$2292,4,0)</f>
        <v>2681.6505000000002</v>
      </c>
      <c r="D16" s="65">
        <f>VLOOKUP($A16,'Return Data'!$B$7:$R$2292,9,0)</f>
        <v>1.7718</v>
      </c>
      <c r="E16" s="66">
        <f t="shared" si="0"/>
        <v>11</v>
      </c>
      <c r="F16" s="65">
        <f>VLOOKUP($A16,'Return Data'!$B$7:$R$2292,10,0)</f>
        <v>7.2373000000000003</v>
      </c>
      <c r="G16" s="66">
        <f t="shared" si="1"/>
        <v>8</v>
      </c>
      <c r="H16" s="65">
        <f>VLOOKUP($A16,'Return Data'!$B$7:$R$2292,11,0)</f>
        <v>4.8296000000000001</v>
      </c>
      <c r="I16" s="66">
        <f t="shared" si="2"/>
        <v>19</v>
      </c>
      <c r="J16" s="65">
        <f>VLOOKUP($A16,'Return Data'!$B$7:$R$2292,12,0)</f>
        <v>2.1714000000000002</v>
      </c>
      <c r="K16" s="66">
        <f t="shared" si="3"/>
        <v>19</v>
      </c>
      <c r="L16" s="65">
        <f>VLOOKUP($A16,'Return Data'!$B$7:$R$2292,13,0)</f>
        <v>4.2729999999999997</v>
      </c>
      <c r="M16" s="66">
        <f t="shared" si="5"/>
        <v>18</v>
      </c>
      <c r="N16" s="65">
        <f>VLOOKUP($A16,'Return Data'!$B$7:$R$2292,17,0)</f>
        <v>7.6117999999999997</v>
      </c>
      <c r="O16" s="66">
        <f t="shared" si="6"/>
        <v>9</v>
      </c>
      <c r="P16" s="65">
        <f>VLOOKUP($A16,'Return Data'!$B$7:$R$2292,14,0)</f>
        <v>9.6323000000000008</v>
      </c>
      <c r="Q16" s="66">
        <f t="shared" si="7"/>
        <v>4</v>
      </c>
      <c r="R16" s="65">
        <f>VLOOKUP($A16,'Return Data'!$B$7:$R$2292,16,0)</f>
        <v>7.0763999999999996</v>
      </c>
      <c r="S16" s="67">
        <f t="shared" si="4"/>
        <v>17</v>
      </c>
    </row>
    <row r="17" spans="1:19" x14ac:dyDescent="0.3">
      <c r="A17" s="82" t="s">
        <v>92</v>
      </c>
      <c r="B17" s="64">
        <f>VLOOKUP($A17,'Return Data'!$B$7:$R$2292,3,0)</f>
        <v>44477</v>
      </c>
      <c r="C17" s="65">
        <f>VLOOKUP($A17,'Return Data'!$B$7:$R$2292,4,0)</f>
        <v>76.924899999999994</v>
      </c>
      <c r="D17" s="65">
        <f>VLOOKUP($A17,'Return Data'!$B$7:$R$2292,9,0)</f>
        <v>60.112000000000002</v>
      </c>
      <c r="E17" s="66">
        <f t="shared" si="0"/>
        <v>2</v>
      </c>
      <c r="F17" s="65">
        <f>VLOOKUP($A17,'Return Data'!$B$7:$R$2292,10,0)</f>
        <v>31.611999999999998</v>
      </c>
      <c r="G17" s="66">
        <f t="shared" si="1"/>
        <v>2</v>
      </c>
      <c r="H17" s="65">
        <f>VLOOKUP($A17,'Return Data'!$B$7:$R$2292,11,0)</f>
        <v>16.659199999999998</v>
      </c>
      <c r="I17" s="66">
        <f t="shared" si="2"/>
        <v>2</v>
      </c>
      <c r="J17" s="65">
        <f>VLOOKUP($A17,'Return Data'!$B$7:$R$2292,12,0)</f>
        <v>16.4651</v>
      </c>
      <c r="K17" s="66">
        <f t="shared" si="3"/>
        <v>1</v>
      </c>
      <c r="L17" s="65">
        <f>VLOOKUP($A17,'Return Data'!$B$7:$R$2292,13,0)</f>
        <v>17.746200000000002</v>
      </c>
      <c r="M17" s="66">
        <f t="shared" si="5"/>
        <v>1</v>
      </c>
      <c r="N17" s="65">
        <f>VLOOKUP($A17,'Return Data'!$B$7:$R$2292,17,0)</f>
        <v>6.0075000000000003</v>
      </c>
      <c r="O17" s="66">
        <f t="shared" si="6"/>
        <v>21</v>
      </c>
      <c r="P17" s="65">
        <f>VLOOKUP($A17,'Return Data'!$B$7:$R$2292,14,0)</f>
        <v>6.9024999999999999</v>
      </c>
      <c r="Q17" s="66">
        <f t="shared" si="7"/>
        <v>22</v>
      </c>
      <c r="R17" s="65">
        <f>VLOOKUP($A17,'Return Data'!$B$7:$R$2292,16,0)</f>
        <v>8.6433</v>
      </c>
      <c r="S17" s="67">
        <f t="shared" si="4"/>
        <v>2</v>
      </c>
    </row>
    <row r="18" spans="1:19" x14ac:dyDescent="0.3">
      <c r="A18" s="82" t="s">
        <v>93</v>
      </c>
      <c r="B18" s="64">
        <f>VLOOKUP($A18,'Return Data'!$B$7:$R$2292,3,0)</f>
        <v>44477</v>
      </c>
      <c r="C18" s="65">
        <f>VLOOKUP($A18,'Return Data'!$B$7:$R$2292,4,0)</f>
        <v>72.906400000000005</v>
      </c>
      <c r="D18" s="65">
        <f>VLOOKUP($A18,'Return Data'!$B$7:$R$2292,9,0)</f>
        <v>-2.6808999999999998</v>
      </c>
      <c r="E18" s="66">
        <f t="shared" si="0"/>
        <v>29</v>
      </c>
      <c r="F18" s="65">
        <f>VLOOKUP($A18,'Return Data'!$B$7:$R$2292,10,0)</f>
        <v>3.9809999999999999</v>
      </c>
      <c r="G18" s="66">
        <f t="shared" si="1"/>
        <v>25</v>
      </c>
      <c r="H18" s="65">
        <f>VLOOKUP($A18,'Return Data'!$B$7:$R$2292,11,0)</f>
        <v>14.8317</v>
      </c>
      <c r="I18" s="66">
        <f t="shared" si="2"/>
        <v>3</v>
      </c>
      <c r="J18" s="65">
        <f>VLOOKUP($A18,'Return Data'!$B$7:$R$2292,12,0)</f>
        <v>8.8270999999999997</v>
      </c>
      <c r="K18" s="66">
        <f t="shared" si="3"/>
        <v>3</v>
      </c>
      <c r="L18" s="65">
        <f>VLOOKUP($A18,'Return Data'!$B$7:$R$2292,13,0)</f>
        <v>9.1851000000000003</v>
      </c>
      <c r="M18" s="66">
        <f t="shared" si="5"/>
        <v>3</v>
      </c>
      <c r="N18" s="65">
        <f>VLOOKUP($A18,'Return Data'!$B$7:$R$2292,17,0)</f>
        <v>8.9246999999999996</v>
      </c>
      <c r="O18" s="66">
        <f t="shared" si="6"/>
        <v>2</v>
      </c>
      <c r="P18" s="65">
        <f>VLOOKUP($A18,'Return Data'!$B$7:$R$2292,14,0)</f>
        <v>7.3621999999999996</v>
      </c>
      <c r="Q18" s="66">
        <f t="shared" si="7"/>
        <v>16</v>
      </c>
      <c r="R18" s="65">
        <f>VLOOKUP($A18,'Return Data'!$B$7:$R$2292,16,0)</f>
        <v>8.4596</v>
      </c>
      <c r="S18" s="67">
        <f t="shared" si="4"/>
        <v>5</v>
      </c>
    </row>
    <row r="19" spans="1:19" x14ac:dyDescent="0.3">
      <c r="A19" s="82" t="s">
        <v>94</v>
      </c>
      <c r="B19" s="64">
        <f>VLOOKUP($A19,'Return Data'!$B$7:$R$2292,3,0)</f>
        <v>44477</v>
      </c>
      <c r="C19" s="65">
        <f>VLOOKUP($A19,'Return Data'!$B$7:$R$2292,4,0)</f>
        <v>72.906400000000005</v>
      </c>
      <c r="D19" s="65">
        <f>VLOOKUP($A19,'Return Data'!$B$7:$R$2292,9,0)</f>
        <v>-2.6808999999999998</v>
      </c>
      <c r="E19" s="66">
        <f t="shared" si="0"/>
        <v>29</v>
      </c>
      <c r="F19" s="65">
        <f>VLOOKUP($A19,'Return Data'!$B$7:$R$2292,10,0)</f>
        <v>3.9809999999999999</v>
      </c>
      <c r="G19" s="66">
        <f t="shared" si="1"/>
        <v>25</v>
      </c>
      <c r="H19" s="65">
        <f>VLOOKUP($A19,'Return Data'!$B$7:$R$2292,11,0)</f>
        <v>14.8317</v>
      </c>
      <c r="I19" s="66">
        <f t="shared" si="2"/>
        <v>3</v>
      </c>
      <c r="J19" s="65">
        <f>VLOOKUP($A19,'Return Data'!$B$7:$R$2292,12,0)</f>
        <v>8.8270999999999997</v>
      </c>
      <c r="K19" s="66">
        <f t="shared" si="3"/>
        <v>3</v>
      </c>
      <c r="L19" s="65">
        <f>VLOOKUP($A19,'Return Data'!$B$7:$R$2292,13,0)</f>
        <v>9.1851000000000003</v>
      </c>
      <c r="M19" s="66">
        <f t="shared" si="5"/>
        <v>3</v>
      </c>
      <c r="N19" s="65">
        <f>VLOOKUP($A19,'Return Data'!$B$7:$R$2292,17,0)</f>
        <v>8.9246999999999996</v>
      </c>
      <c r="O19" s="66">
        <f t="shared" si="6"/>
        <v>2</v>
      </c>
      <c r="P19" s="65">
        <f>VLOOKUP($A19,'Return Data'!$B$7:$R$2292,14,0)</f>
        <v>7.3621999999999996</v>
      </c>
      <c r="Q19" s="66">
        <f t="shared" si="7"/>
        <v>16</v>
      </c>
      <c r="R19" s="65">
        <f>VLOOKUP($A19,'Return Data'!$B$7:$R$2292,16,0)</f>
        <v>8.4596</v>
      </c>
      <c r="S19" s="67">
        <f t="shared" si="4"/>
        <v>5</v>
      </c>
    </row>
    <row r="20" spans="1:19" x14ac:dyDescent="0.3">
      <c r="A20" s="82" t="s">
        <v>95</v>
      </c>
      <c r="B20" s="64">
        <f>VLOOKUP($A20,'Return Data'!$B$7:$R$2292,3,0)</f>
        <v>44477</v>
      </c>
      <c r="C20" s="65">
        <f>VLOOKUP($A20,'Return Data'!$B$7:$R$2292,4,0)</f>
        <v>72.906400000000005</v>
      </c>
      <c r="D20" s="65">
        <f>VLOOKUP($A20,'Return Data'!$B$7:$R$2292,9,0)</f>
        <v>-2.6808999999999998</v>
      </c>
      <c r="E20" s="66">
        <f t="shared" si="0"/>
        <v>29</v>
      </c>
      <c r="F20" s="65">
        <f>VLOOKUP($A20,'Return Data'!$B$7:$R$2292,10,0)</f>
        <v>3.9809999999999999</v>
      </c>
      <c r="G20" s="66">
        <f t="shared" si="1"/>
        <v>25</v>
      </c>
      <c r="H20" s="65">
        <f>VLOOKUP($A20,'Return Data'!$B$7:$R$2292,11,0)</f>
        <v>14.8317</v>
      </c>
      <c r="I20" s="66">
        <f t="shared" si="2"/>
        <v>3</v>
      </c>
      <c r="J20" s="65">
        <f>VLOOKUP($A20,'Return Data'!$B$7:$R$2292,12,0)</f>
        <v>8.8270999999999997</v>
      </c>
      <c r="K20" s="66">
        <f t="shared" si="3"/>
        <v>3</v>
      </c>
      <c r="L20" s="65">
        <f>VLOOKUP($A20,'Return Data'!$B$7:$R$2292,13,0)</f>
        <v>9.1851000000000003</v>
      </c>
      <c r="M20" s="66">
        <f t="shared" si="5"/>
        <v>3</v>
      </c>
      <c r="N20" s="65">
        <f>VLOOKUP($A20,'Return Data'!$B$7:$R$2292,17,0)</f>
        <v>8.9246999999999996</v>
      </c>
      <c r="O20" s="66">
        <f t="shared" si="6"/>
        <v>2</v>
      </c>
      <c r="P20" s="65">
        <f>VLOOKUP($A20,'Return Data'!$B$7:$R$2292,14,0)</f>
        <v>7.3621999999999996</v>
      </c>
      <c r="Q20" s="66">
        <f t="shared" si="7"/>
        <v>16</v>
      </c>
      <c r="R20" s="65">
        <f>VLOOKUP($A20,'Return Data'!$B$7:$R$2292,16,0)</f>
        <v>8.4596</v>
      </c>
      <c r="S20" s="67">
        <f t="shared" si="4"/>
        <v>5</v>
      </c>
    </row>
    <row r="21" spans="1:19" x14ac:dyDescent="0.3">
      <c r="A21" s="82" t="s">
        <v>96</v>
      </c>
      <c r="B21" s="64">
        <f>VLOOKUP($A21,'Return Data'!$B$7:$R$2292,3,0)</f>
        <v>44477</v>
      </c>
      <c r="C21" s="65">
        <f>VLOOKUP($A21,'Return Data'!$B$7:$R$2292,4,0)</f>
        <v>28.6983</v>
      </c>
      <c r="D21" s="65">
        <f>VLOOKUP($A21,'Return Data'!$B$7:$R$2292,9,0)</f>
        <v>-1.6680999999999999</v>
      </c>
      <c r="E21" s="66">
        <f t="shared" si="0"/>
        <v>27</v>
      </c>
      <c r="F21" s="65">
        <f>VLOOKUP($A21,'Return Data'!$B$7:$R$2292,10,0)</f>
        <v>4.1628999999999996</v>
      </c>
      <c r="G21" s="66">
        <f t="shared" si="1"/>
        <v>23</v>
      </c>
      <c r="H21" s="65">
        <f>VLOOKUP($A21,'Return Data'!$B$7:$R$2292,11,0)</f>
        <v>3.2326000000000001</v>
      </c>
      <c r="I21" s="66">
        <f t="shared" si="2"/>
        <v>27</v>
      </c>
      <c r="J21" s="65">
        <f>VLOOKUP($A21,'Return Data'!$B$7:$R$2292,12,0)</f>
        <v>1.1323000000000001</v>
      </c>
      <c r="K21" s="66">
        <f t="shared" si="3"/>
        <v>25</v>
      </c>
      <c r="L21" s="65">
        <f>VLOOKUP($A21,'Return Data'!$B$7:$R$2292,13,0)</f>
        <v>3.2654999999999998</v>
      </c>
      <c r="M21" s="66">
        <f t="shared" si="5"/>
        <v>24</v>
      </c>
      <c r="N21" s="65">
        <f>VLOOKUP($A21,'Return Data'!$B$7:$R$2292,17,0)</f>
        <v>5.4164000000000003</v>
      </c>
      <c r="O21" s="66">
        <f t="shared" si="6"/>
        <v>24</v>
      </c>
      <c r="P21" s="65">
        <f>VLOOKUP($A21,'Return Data'!$B$7:$R$2292,14,0)</f>
        <v>7.7900999999999998</v>
      </c>
      <c r="Q21" s="66">
        <f t="shared" si="7"/>
        <v>13</v>
      </c>
      <c r="R21" s="65">
        <f>VLOOKUP($A21,'Return Data'!$B$7:$R$2292,16,0)</f>
        <v>7.8101000000000003</v>
      </c>
      <c r="S21" s="67">
        <f t="shared" si="4"/>
        <v>12</v>
      </c>
    </row>
    <row r="22" spans="1:19" x14ac:dyDescent="0.3">
      <c r="A22" s="82" t="s">
        <v>97</v>
      </c>
      <c r="B22" s="64">
        <f>VLOOKUP($A22,'Return Data'!$B$7:$R$2292,3,0)</f>
        <v>44477</v>
      </c>
      <c r="C22" s="65">
        <f>VLOOKUP($A22,'Return Data'!$B$7:$R$2292,4,0)</f>
        <v>28.860399999999998</v>
      </c>
      <c r="D22" s="65">
        <f>VLOOKUP($A22,'Return Data'!$B$7:$R$2292,9,0)</f>
        <v>2.3738000000000001</v>
      </c>
      <c r="E22" s="66">
        <f t="shared" si="0"/>
        <v>10</v>
      </c>
      <c r="F22" s="65">
        <f>VLOOKUP($A22,'Return Data'!$B$7:$R$2292,10,0)</f>
        <v>6.3181000000000003</v>
      </c>
      <c r="G22" s="66">
        <f t="shared" si="1"/>
        <v>12</v>
      </c>
      <c r="H22" s="65">
        <f>VLOOKUP($A22,'Return Data'!$B$7:$R$2292,11,0)</f>
        <v>5.5418000000000003</v>
      </c>
      <c r="I22" s="66">
        <f t="shared" si="2"/>
        <v>13</v>
      </c>
      <c r="J22" s="65">
        <f>VLOOKUP($A22,'Return Data'!$B$7:$R$2292,12,0)</f>
        <v>4.6832000000000003</v>
      </c>
      <c r="K22" s="66">
        <f t="shared" si="3"/>
        <v>10</v>
      </c>
      <c r="L22" s="65">
        <f>VLOOKUP($A22,'Return Data'!$B$7:$R$2292,13,0)</f>
        <v>6.3354999999999997</v>
      </c>
      <c r="M22" s="66">
        <f t="shared" si="5"/>
        <v>9</v>
      </c>
      <c r="N22" s="65">
        <f>VLOOKUP($A22,'Return Data'!$B$7:$R$2292,17,0)</f>
        <v>9.0397999999999996</v>
      </c>
      <c r="O22" s="66">
        <f t="shared" si="6"/>
        <v>1</v>
      </c>
      <c r="P22" s="65">
        <f>VLOOKUP($A22,'Return Data'!$B$7:$R$2292,14,0)</f>
        <v>9.4267000000000003</v>
      </c>
      <c r="Q22" s="66">
        <f t="shared" si="7"/>
        <v>5</v>
      </c>
      <c r="R22" s="65">
        <f>VLOOKUP($A22,'Return Data'!$B$7:$R$2292,16,0)</f>
        <v>9.4620999999999995</v>
      </c>
      <c r="S22" s="67">
        <f t="shared" si="4"/>
        <v>1</v>
      </c>
    </row>
    <row r="23" spans="1:19" x14ac:dyDescent="0.3">
      <c r="A23" s="82" t="s">
        <v>98</v>
      </c>
      <c r="B23" s="64">
        <f>VLOOKUP($A23,'Return Data'!$B$7:$R$2292,3,0)</f>
        <v>44477</v>
      </c>
      <c r="C23" s="65">
        <f>VLOOKUP($A23,'Return Data'!$B$7:$R$2292,4,0)</f>
        <v>17.924199999999999</v>
      </c>
      <c r="D23" s="65">
        <f>VLOOKUP($A23,'Return Data'!$B$7:$R$2292,9,0)</f>
        <v>16.267900000000001</v>
      </c>
      <c r="E23" s="66">
        <f t="shared" si="0"/>
        <v>3</v>
      </c>
      <c r="F23" s="65">
        <f>VLOOKUP($A23,'Return Data'!$B$7:$R$2292,10,0)</f>
        <v>10.1843</v>
      </c>
      <c r="G23" s="66">
        <f t="shared" si="1"/>
        <v>4</v>
      </c>
      <c r="H23" s="65">
        <f>VLOOKUP($A23,'Return Data'!$B$7:$R$2292,11,0)</f>
        <v>7.8303000000000003</v>
      </c>
      <c r="I23" s="66">
        <f t="shared" si="2"/>
        <v>8</v>
      </c>
      <c r="J23" s="65">
        <f>VLOOKUP($A23,'Return Data'!$B$7:$R$2292,12,0)</f>
        <v>4.7824</v>
      </c>
      <c r="K23" s="66">
        <f t="shared" si="3"/>
        <v>9</v>
      </c>
      <c r="L23" s="65">
        <f>VLOOKUP($A23,'Return Data'!$B$7:$R$2292,13,0)</f>
        <v>6.7183000000000002</v>
      </c>
      <c r="M23" s="66">
        <f t="shared" si="5"/>
        <v>8</v>
      </c>
      <c r="N23" s="65">
        <f>VLOOKUP($A23,'Return Data'!$B$7:$R$2292,17,0)</f>
        <v>8.2187999999999999</v>
      </c>
      <c r="O23" s="66">
        <f t="shared" si="6"/>
        <v>7</v>
      </c>
      <c r="P23" s="65">
        <f>VLOOKUP($A23,'Return Data'!$B$7:$R$2292,14,0)</f>
        <v>7.5979999999999999</v>
      </c>
      <c r="Q23" s="66">
        <f t="shared" si="7"/>
        <v>14</v>
      </c>
      <c r="R23" s="65">
        <f>VLOOKUP($A23,'Return Data'!$B$7:$R$2292,16,0)</f>
        <v>6.2435</v>
      </c>
      <c r="S23" s="67">
        <f t="shared" si="4"/>
        <v>26</v>
      </c>
    </row>
    <row r="24" spans="1:19" x14ac:dyDescent="0.3">
      <c r="A24" s="82" t="s">
        <v>99</v>
      </c>
      <c r="B24" s="64">
        <f>VLOOKUP($A24,'Return Data'!$B$7:$R$2292,3,0)</f>
        <v>44477</v>
      </c>
      <c r="C24" s="65">
        <f>VLOOKUP($A24,'Return Data'!$B$7:$R$2292,4,0)</f>
        <v>27.689699999999998</v>
      </c>
      <c r="D24" s="65">
        <f>VLOOKUP($A24,'Return Data'!$B$7:$R$2292,9,0)</f>
        <v>-0.62360000000000004</v>
      </c>
      <c r="E24" s="66">
        <f t="shared" si="0"/>
        <v>25</v>
      </c>
      <c r="F24" s="65">
        <f>VLOOKUP($A24,'Return Data'!$B$7:$R$2292,10,0)</f>
        <v>4.8644999999999996</v>
      </c>
      <c r="G24" s="66">
        <f t="shared" si="1"/>
        <v>19</v>
      </c>
      <c r="H24" s="65">
        <f>VLOOKUP($A24,'Return Data'!$B$7:$R$2292,11,0)</f>
        <v>4.7930999999999999</v>
      </c>
      <c r="I24" s="66">
        <f t="shared" si="2"/>
        <v>20</v>
      </c>
      <c r="J24" s="65">
        <f>VLOOKUP($A24,'Return Data'!$B$7:$R$2292,12,0)</f>
        <v>1.1950000000000001</v>
      </c>
      <c r="K24" s="66">
        <f t="shared" si="3"/>
        <v>24</v>
      </c>
      <c r="L24" s="65">
        <f>VLOOKUP($A24,'Return Data'!$B$7:$R$2292,13,0)</f>
        <v>3.6732999999999998</v>
      </c>
      <c r="M24" s="66">
        <f t="shared" si="5"/>
        <v>23</v>
      </c>
      <c r="N24" s="65">
        <f>VLOOKUP($A24,'Return Data'!$B$7:$R$2292,17,0)</f>
        <v>7.4898999999999996</v>
      </c>
      <c r="O24" s="66">
        <f t="shared" si="6"/>
        <v>10</v>
      </c>
      <c r="P24" s="65">
        <f>VLOOKUP($A24,'Return Data'!$B$7:$R$2292,14,0)</f>
        <v>9.7165999999999997</v>
      </c>
      <c r="Q24" s="66">
        <f t="shared" si="7"/>
        <v>2</v>
      </c>
      <c r="R24" s="65">
        <f>VLOOKUP($A24,'Return Data'!$B$7:$R$2292,16,0)</f>
        <v>8.2416</v>
      </c>
      <c r="S24" s="67">
        <f t="shared" si="4"/>
        <v>9</v>
      </c>
    </row>
    <row r="25" spans="1:19" x14ac:dyDescent="0.3">
      <c r="A25" s="82" t="s">
        <v>100</v>
      </c>
      <c r="B25" s="64">
        <f>VLOOKUP($A25,'Return Data'!$B$7:$R$2292,3,0)</f>
        <v>44477</v>
      </c>
      <c r="C25" s="65">
        <f>VLOOKUP($A25,'Return Data'!$B$7:$R$2292,4,0)</f>
        <v>17.5655</v>
      </c>
      <c r="D25" s="65">
        <f>VLOOKUP($A25,'Return Data'!$B$7:$R$2292,9,0)</f>
        <v>0.60289999999999999</v>
      </c>
      <c r="E25" s="66">
        <f t="shared" si="0"/>
        <v>17</v>
      </c>
      <c r="F25" s="65">
        <f>VLOOKUP($A25,'Return Data'!$B$7:$R$2292,10,0)</f>
        <v>8.2540999999999993</v>
      </c>
      <c r="G25" s="66">
        <f t="shared" si="1"/>
        <v>6</v>
      </c>
      <c r="H25" s="65">
        <f>VLOOKUP($A25,'Return Data'!$B$7:$R$2292,11,0)</f>
        <v>7.8653000000000004</v>
      </c>
      <c r="I25" s="66">
        <f t="shared" si="2"/>
        <v>7</v>
      </c>
      <c r="J25" s="65">
        <f>VLOOKUP($A25,'Return Data'!$B$7:$R$2292,12,0)</f>
        <v>5.7169999999999996</v>
      </c>
      <c r="K25" s="66">
        <f t="shared" si="3"/>
        <v>6</v>
      </c>
      <c r="L25" s="65">
        <f>VLOOKUP($A25,'Return Data'!$B$7:$R$2292,13,0)</f>
        <v>7.0982000000000003</v>
      </c>
      <c r="M25" s="66">
        <f t="shared" si="5"/>
        <v>6</v>
      </c>
      <c r="N25" s="65">
        <f>VLOOKUP($A25,'Return Data'!$B$7:$R$2292,17,0)</f>
        <v>7.2317999999999998</v>
      </c>
      <c r="O25" s="66">
        <f t="shared" si="6"/>
        <v>11</v>
      </c>
      <c r="P25" s="65">
        <f>VLOOKUP($A25,'Return Data'!$B$7:$R$2292,14,0)</f>
        <v>7.5627000000000004</v>
      </c>
      <c r="Q25" s="66">
        <f t="shared" si="7"/>
        <v>15</v>
      </c>
      <c r="R25" s="65">
        <f>VLOOKUP($A25,'Return Data'!$B$7:$R$2292,16,0)</f>
        <v>7.0266000000000002</v>
      </c>
      <c r="S25" s="67">
        <f t="shared" si="4"/>
        <v>20</v>
      </c>
    </row>
    <row r="26" spans="1:19" x14ac:dyDescent="0.3">
      <c r="A26" s="82" t="s">
        <v>101</v>
      </c>
      <c r="B26" s="64">
        <f>VLOOKUP($A26,'Return Data'!$B$7:$R$2292,3,0)</f>
        <v>44477</v>
      </c>
      <c r="C26" s="65">
        <f>VLOOKUP($A26,'Return Data'!$B$7:$R$2292,4,0)</f>
        <v>1214.8371</v>
      </c>
      <c r="D26" s="65">
        <f>VLOOKUP($A26,'Return Data'!$B$7:$R$2292,9,0)</f>
        <v>-0.1641</v>
      </c>
      <c r="E26" s="66">
        <f t="shared" si="0"/>
        <v>24</v>
      </c>
      <c r="F26" s="65">
        <f>VLOOKUP($A26,'Return Data'!$B$7:$R$2292,10,0)</f>
        <v>6.6592000000000002</v>
      </c>
      <c r="G26" s="66">
        <f t="shared" si="1"/>
        <v>11</v>
      </c>
      <c r="H26" s="65">
        <f>VLOOKUP($A26,'Return Data'!$B$7:$R$2292,11,0)</f>
        <v>5.2054</v>
      </c>
      <c r="I26" s="66">
        <f t="shared" si="2"/>
        <v>15</v>
      </c>
      <c r="J26" s="65">
        <f>VLOOKUP($A26,'Return Data'!$B$7:$R$2292,12,0)</f>
        <v>3.6183999999999998</v>
      </c>
      <c r="K26" s="66">
        <f t="shared" si="3"/>
        <v>12</v>
      </c>
      <c r="L26" s="65">
        <f>VLOOKUP($A26,'Return Data'!$B$7:$R$2292,13,0)</f>
        <v>6.2786999999999997</v>
      </c>
      <c r="M26" s="66">
        <f t="shared" si="5"/>
        <v>10</v>
      </c>
      <c r="N26" s="65"/>
      <c r="O26" s="66"/>
      <c r="P26" s="65"/>
      <c r="Q26" s="66"/>
      <c r="R26" s="65">
        <f>VLOOKUP($A26,'Return Data'!$B$7:$R$2292,16,0)</f>
        <v>7.0758000000000001</v>
      </c>
      <c r="S26" s="67">
        <f t="shared" si="4"/>
        <v>18</v>
      </c>
    </row>
    <row r="27" spans="1:19" x14ac:dyDescent="0.3">
      <c r="A27" s="82" t="s">
        <v>102</v>
      </c>
      <c r="B27" s="64">
        <f>VLOOKUP($A27,'Return Data'!$B$7:$R$2292,3,0)</f>
        <v>44477</v>
      </c>
      <c r="C27" s="65">
        <f>VLOOKUP($A27,'Return Data'!$B$7:$R$2292,4,0)</f>
        <v>33.0349</v>
      </c>
      <c r="D27" s="65">
        <f>VLOOKUP($A27,'Return Data'!$B$7:$R$2292,9,0)</f>
        <v>0.43109999999999998</v>
      </c>
      <c r="E27" s="66">
        <f t="shared" si="0"/>
        <v>18</v>
      </c>
      <c r="F27" s="65">
        <f>VLOOKUP($A27,'Return Data'!$B$7:$R$2292,10,0)</f>
        <v>4.5811999999999999</v>
      </c>
      <c r="G27" s="66">
        <f t="shared" si="1"/>
        <v>22</v>
      </c>
      <c r="H27" s="65">
        <f>VLOOKUP($A27,'Return Data'!$B$7:$R$2292,11,0)</f>
        <v>4.2428999999999997</v>
      </c>
      <c r="I27" s="66">
        <f t="shared" si="2"/>
        <v>23</v>
      </c>
      <c r="J27" s="65">
        <f>VLOOKUP($A27,'Return Data'!$B$7:$R$2292,12,0)</f>
        <v>2.4131999999999998</v>
      </c>
      <c r="K27" s="66">
        <f t="shared" si="3"/>
        <v>18</v>
      </c>
      <c r="L27" s="65">
        <f>VLOOKUP($A27,'Return Data'!$B$7:$R$2292,13,0)</f>
        <v>3.7879999999999998</v>
      </c>
      <c r="M27" s="66">
        <f t="shared" si="5"/>
        <v>22</v>
      </c>
      <c r="N27" s="65">
        <f>VLOOKUP($A27,'Return Data'!$B$7:$R$2292,17,0)</f>
        <v>5.383</v>
      </c>
      <c r="O27" s="66">
        <f t="shared" ref="O27:O37" si="8">RANK(N27,N$8:N$39,0)</f>
        <v>25</v>
      </c>
      <c r="P27" s="65">
        <f>VLOOKUP($A27,'Return Data'!$B$7:$R$2292,14,0)</f>
        <v>5.8688000000000002</v>
      </c>
      <c r="Q27" s="66">
        <f t="shared" ref="Q27:Q37" si="9">RANK(P27,P$8:P$39,0)</f>
        <v>23</v>
      </c>
      <c r="R27" s="65">
        <f>VLOOKUP($A27,'Return Data'!$B$7:$R$2292,16,0)</f>
        <v>6.7473000000000001</v>
      </c>
      <c r="S27" s="67">
        <f t="shared" si="4"/>
        <v>23</v>
      </c>
    </row>
    <row r="28" spans="1:19" x14ac:dyDescent="0.3">
      <c r="A28" s="82" t="s">
        <v>103</v>
      </c>
      <c r="B28" s="64">
        <f>VLOOKUP($A28,'Return Data'!$B$7:$R$2292,3,0)</f>
        <v>44477</v>
      </c>
      <c r="C28" s="65">
        <f>VLOOKUP($A28,'Return Data'!$B$7:$R$2292,4,0)</f>
        <v>30.0138</v>
      </c>
      <c r="D28" s="65">
        <f>VLOOKUP($A28,'Return Data'!$B$7:$R$2292,9,0)</f>
        <v>3.9897</v>
      </c>
      <c r="E28" s="66">
        <f t="shared" si="0"/>
        <v>5</v>
      </c>
      <c r="F28" s="65">
        <f>VLOOKUP($A28,'Return Data'!$B$7:$R$2292,10,0)</f>
        <v>8.0723000000000003</v>
      </c>
      <c r="G28" s="66">
        <f t="shared" si="1"/>
        <v>7</v>
      </c>
      <c r="H28" s="65">
        <f>VLOOKUP($A28,'Return Data'!$B$7:$R$2292,11,0)</f>
        <v>6.1974999999999998</v>
      </c>
      <c r="I28" s="66">
        <f t="shared" si="2"/>
        <v>9</v>
      </c>
      <c r="J28" s="65">
        <f>VLOOKUP($A28,'Return Data'!$B$7:$R$2292,12,0)</f>
        <v>3.2067000000000001</v>
      </c>
      <c r="K28" s="66">
        <f t="shared" si="3"/>
        <v>15</v>
      </c>
      <c r="L28" s="65">
        <f>VLOOKUP($A28,'Return Data'!$B$7:$R$2292,13,0)</f>
        <v>5.7154999999999996</v>
      </c>
      <c r="M28" s="66">
        <f t="shared" si="5"/>
        <v>16</v>
      </c>
      <c r="N28" s="65">
        <f>VLOOKUP($A28,'Return Data'!$B$7:$R$2292,17,0)</f>
        <v>7.9893999999999998</v>
      </c>
      <c r="O28" s="66">
        <f t="shared" si="8"/>
        <v>8</v>
      </c>
      <c r="P28" s="65">
        <f>VLOOKUP($A28,'Return Data'!$B$7:$R$2292,14,0)</f>
        <v>9.6961999999999993</v>
      </c>
      <c r="Q28" s="66">
        <f t="shared" si="9"/>
        <v>3</v>
      </c>
      <c r="R28" s="65">
        <f>VLOOKUP($A28,'Return Data'!$B$7:$R$2292,16,0)</f>
        <v>8.5640999999999998</v>
      </c>
      <c r="S28" s="67">
        <f t="shared" si="4"/>
        <v>4</v>
      </c>
    </row>
    <row r="29" spans="1:19" x14ac:dyDescent="0.3">
      <c r="A29" s="82" t="s">
        <v>104</v>
      </c>
      <c r="B29" s="64">
        <f>VLOOKUP($A29,'Return Data'!$B$7:$R$2292,3,0)</f>
        <v>44477</v>
      </c>
      <c r="C29" s="65">
        <f>VLOOKUP($A29,'Return Data'!$B$7:$R$2292,4,0)</f>
        <v>23.819299999999998</v>
      </c>
      <c r="D29" s="65">
        <f>VLOOKUP($A29,'Return Data'!$B$7:$R$2292,9,0)</f>
        <v>0.32700000000000001</v>
      </c>
      <c r="E29" s="66">
        <f t="shared" si="0"/>
        <v>19</v>
      </c>
      <c r="F29" s="65">
        <f>VLOOKUP($A29,'Return Data'!$B$7:$R$2292,10,0)</f>
        <v>4.6322999999999999</v>
      </c>
      <c r="G29" s="66">
        <f t="shared" si="1"/>
        <v>21</v>
      </c>
      <c r="H29" s="65">
        <f>VLOOKUP($A29,'Return Data'!$B$7:$R$2292,11,0)</f>
        <v>4.1875</v>
      </c>
      <c r="I29" s="66">
        <f t="shared" si="2"/>
        <v>24</v>
      </c>
      <c r="J29" s="65">
        <f>VLOOKUP($A29,'Return Data'!$B$7:$R$2292,12,0)</f>
        <v>0.82630000000000003</v>
      </c>
      <c r="K29" s="66">
        <f t="shared" si="3"/>
        <v>27</v>
      </c>
      <c r="L29" s="65">
        <f>VLOOKUP($A29,'Return Data'!$B$7:$R$2292,13,0)</f>
        <v>3.0625</v>
      </c>
      <c r="M29" s="66">
        <f t="shared" si="5"/>
        <v>26</v>
      </c>
      <c r="N29" s="65">
        <f>VLOOKUP($A29,'Return Data'!$B$7:$R$2292,17,0)</f>
        <v>6.3071999999999999</v>
      </c>
      <c r="O29" s="66">
        <f t="shared" si="8"/>
        <v>19</v>
      </c>
      <c r="P29" s="65">
        <f>VLOOKUP($A29,'Return Data'!$B$7:$R$2292,14,0)</f>
        <v>8.2114999999999991</v>
      </c>
      <c r="Q29" s="66">
        <f t="shared" si="9"/>
        <v>12</v>
      </c>
      <c r="R29" s="65">
        <f>VLOOKUP($A29,'Return Data'!$B$7:$R$2292,16,0)</f>
        <v>5.9089999999999998</v>
      </c>
      <c r="S29" s="67">
        <f t="shared" si="4"/>
        <v>28</v>
      </c>
    </row>
    <row r="30" spans="1:19" x14ac:dyDescent="0.3">
      <c r="A30" s="82" t="s">
        <v>105</v>
      </c>
      <c r="B30" s="64">
        <f>VLOOKUP($A30,'Return Data'!$B$7:$R$2292,3,0)</f>
        <v>44477</v>
      </c>
      <c r="C30" s="65">
        <f>VLOOKUP($A30,'Return Data'!$B$7:$R$2292,4,0)</f>
        <v>13.413600000000001</v>
      </c>
      <c r="D30" s="65">
        <f>VLOOKUP($A30,'Return Data'!$B$7:$R$2292,9,0)</f>
        <v>-2.0013000000000001</v>
      </c>
      <c r="E30" s="66">
        <f t="shared" si="0"/>
        <v>28</v>
      </c>
      <c r="F30" s="65">
        <f>VLOOKUP($A30,'Return Data'!$B$7:$R$2292,10,0)</f>
        <v>3.488</v>
      </c>
      <c r="G30" s="66">
        <f t="shared" si="1"/>
        <v>29</v>
      </c>
      <c r="H30" s="65">
        <f>VLOOKUP($A30,'Return Data'!$B$7:$R$2292,11,0)</f>
        <v>3.4889000000000001</v>
      </c>
      <c r="I30" s="66">
        <f t="shared" si="2"/>
        <v>26</v>
      </c>
      <c r="J30" s="65">
        <f>VLOOKUP($A30,'Return Data'!$B$7:$R$2292,12,0)</f>
        <v>2.1027999999999998</v>
      </c>
      <c r="K30" s="66">
        <f t="shared" si="3"/>
        <v>20</v>
      </c>
      <c r="L30" s="65">
        <f>VLOOKUP($A30,'Return Data'!$B$7:$R$2292,13,0)</f>
        <v>3.1267999999999998</v>
      </c>
      <c r="M30" s="66">
        <f t="shared" si="5"/>
        <v>25</v>
      </c>
      <c r="N30" s="65">
        <f>VLOOKUP($A30,'Return Data'!$B$7:$R$2292,17,0)</f>
        <v>6.3106999999999998</v>
      </c>
      <c r="O30" s="66">
        <f t="shared" si="8"/>
        <v>18</v>
      </c>
      <c r="P30" s="65">
        <f>VLOOKUP($A30,'Return Data'!$B$7:$R$2292,14,0)</f>
        <v>8.7308000000000003</v>
      </c>
      <c r="Q30" s="66">
        <f t="shared" si="9"/>
        <v>7</v>
      </c>
      <c r="R30" s="65">
        <f>VLOOKUP($A30,'Return Data'!$B$7:$R$2292,16,0)</f>
        <v>6.6746999999999996</v>
      </c>
      <c r="S30" s="67">
        <f t="shared" si="4"/>
        <v>24</v>
      </c>
    </row>
    <row r="31" spans="1:19" x14ac:dyDescent="0.3">
      <c r="A31" s="82" t="s">
        <v>106</v>
      </c>
      <c r="B31" s="64">
        <f>VLOOKUP($A31,'Return Data'!$B$7:$R$2292,3,0)</f>
        <v>44477</v>
      </c>
      <c r="C31" s="65">
        <f>VLOOKUP($A31,'Return Data'!$B$7:$R$2292,4,0)</f>
        <v>29.6784</v>
      </c>
      <c r="D31" s="65">
        <f>VLOOKUP($A31,'Return Data'!$B$7:$R$2292,9,0)</f>
        <v>2.5552000000000001</v>
      </c>
      <c r="E31" s="66">
        <f t="shared" si="0"/>
        <v>9</v>
      </c>
      <c r="F31" s="65">
        <f>VLOOKUP($A31,'Return Data'!$B$7:$R$2292,10,0)</f>
        <v>8.4678000000000004</v>
      </c>
      <c r="G31" s="66">
        <f t="shared" si="1"/>
        <v>5</v>
      </c>
      <c r="H31" s="65">
        <f>VLOOKUP($A31,'Return Data'!$B$7:$R$2292,11,0)</f>
        <v>4.6489000000000003</v>
      </c>
      <c r="I31" s="66">
        <f t="shared" si="2"/>
        <v>21</v>
      </c>
      <c r="J31" s="65">
        <f>VLOOKUP($A31,'Return Data'!$B$7:$R$2292,12,0)</f>
        <v>2.6892999999999998</v>
      </c>
      <c r="K31" s="66">
        <f t="shared" si="3"/>
        <v>17</v>
      </c>
      <c r="L31" s="65">
        <f>VLOOKUP($A31,'Return Data'!$B$7:$R$2292,13,0)</f>
        <v>5.8079999999999998</v>
      </c>
      <c r="M31" s="66">
        <f t="shared" si="5"/>
        <v>13</v>
      </c>
      <c r="N31" s="65">
        <f>VLOOKUP($A31,'Return Data'!$B$7:$R$2292,17,0)</f>
        <v>6.8160999999999996</v>
      </c>
      <c r="O31" s="66">
        <f t="shared" si="8"/>
        <v>15</v>
      </c>
      <c r="P31" s="65">
        <f>VLOOKUP($A31,'Return Data'!$B$7:$R$2292,14,0)</f>
        <v>8.4541000000000004</v>
      </c>
      <c r="Q31" s="66">
        <f t="shared" si="9"/>
        <v>11</v>
      </c>
      <c r="R31" s="65">
        <f>VLOOKUP($A31,'Return Data'!$B$7:$R$2292,16,0)</f>
        <v>6.6458000000000004</v>
      </c>
      <c r="S31" s="67">
        <f t="shared" si="4"/>
        <v>25</v>
      </c>
    </row>
    <row r="32" spans="1:19" x14ac:dyDescent="0.3">
      <c r="A32" s="82" t="s">
        <v>107</v>
      </c>
      <c r="B32" s="64">
        <f>VLOOKUP($A32,'Return Data'!$B$7:$R$2292,3,0)</f>
        <v>44477</v>
      </c>
      <c r="C32" s="65">
        <f>VLOOKUP($A32,'Return Data'!$B$7:$R$2292,4,0)</f>
        <v>2136.4775</v>
      </c>
      <c r="D32" s="65">
        <f>VLOOKUP($A32,'Return Data'!$B$7:$R$2292,9,0)</f>
        <v>3.4807000000000001</v>
      </c>
      <c r="E32" s="66">
        <f t="shared" si="0"/>
        <v>7</v>
      </c>
      <c r="F32" s="65">
        <f>VLOOKUP($A32,'Return Data'!$B$7:$R$2292,10,0)</f>
        <v>6.0476000000000001</v>
      </c>
      <c r="G32" s="66">
        <f t="shared" si="1"/>
        <v>14</v>
      </c>
      <c r="H32" s="65">
        <f>VLOOKUP($A32,'Return Data'!$B$7:$R$2292,11,0)</f>
        <v>4.9802</v>
      </c>
      <c r="I32" s="66">
        <f t="shared" si="2"/>
        <v>16</v>
      </c>
      <c r="J32" s="65">
        <f>VLOOKUP($A32,'Return Data'!$B$7:$R$2292,12,0)</f>
        <v>2.8447</v>
      </c>
      <c r="K32" s="66">
        <f t="shared" si="3"/>
        <v>16</v>
      </c>
      <c r="L32" s="65">
        <f>VLOOKUP($A32,'Return Data'!$B$7:$R$2292,13,0)</f>
        <v>4.1816000000000004</v>
      </c>
      <c r="M32" s="66">
        <f t="shared" si="5"/>
        <v>19</v>
      </c>
      <c r="N32" s="65">
        <f>VLOOKUP($A32,'Return Data'!$B$7:$R$2292,17,0)</f>
        <v>6.2716000000000003</v>
      </c>
      <c r="O32" s="66">
        <f t="shared" si="8"/>
        <v>20</v>
      </c>
      <c r="P32" s="65">
        <f>VLOOKUP($A32,'Return Data'!$B$7:$R$2292,14,0)</f>
        <v>8.6804000000000006</v>
      </c>
      <c r="Q32" s="66">
        <f t="shared" si="9"/>
        <v>8</v>
      </c>
      <c r="R32" s="65">
        <f>VLOOKUP($A32,'Return Data'!$B$7:$R$2292,16,0)</f>
        <v>8.1014999999999997</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Data'!$B$7:$R$2292,3,0)</f>
        <v>44477</v>
      </c>
      <c r="C34" s="65">
        <f>VLOOKUP($A34,'Return Data'!$B$7:$R$2292,4,0)</f>
        <v>16.735299999999999</v>
      </c>
      <c r="D34" s="65">
        <f>VLOOKUP($A34,'Return Data'!$B$7:$R$2292,9,0)</f>
        <v>3.9605000000000001</v>
      </c>
      <c r="E34" s="66">
        <f t="shared" si="0"/>
        <v>6</v>
      </c>
      <c r="F34" s="65">
        <f>VLOOKUP($A34,'Return Data'!$B$7:$R$2292,10,0)</f>
        <v>6.9348000000000001</v>
      </c>
      <c r="G34" s="66">
        <f t="shared" si="1"/>
        <v>9</v>
      </c>
      <c r="H34" s="65">
        <f>VLOOKUP($A34,'Return Data'!$B$7:$R$2292,11,0)</f>
        <v>4.8701999999999996</v>
      </c>
      <c r="I34" s="66">
        <f t="shared" si="2"/>
        <v>18</v>
      </c>
      <c r="J34" s="65">
        <f>VLOOKUP($A34,'Return Data'!$B$7:$R$2292,12,0)</f>
        <v>3.4931000000000001</v>
      </c>
      <c r="K34" s="66">
        <f t="shared" si="3"/>
        <v>14</v>
      </c>
      <c r="L34" s="65">
        <f>VLOOKUP($A34,'Return Data'!$B$7:$R$2292,13,0)</f>
        <v>4.5472999999999999</v>
      </c>
      <c r="M34" s="66">
        <f t="shared" si="5"/>
        <v>17</v>
      </c>
      <c r="N34" s="65">
        <f>VLOOKUP($A34,'Return Data'!$B$7:$R$2292,17,0)</f>
        <v>7.1176000000000004</v>
      </c>
      <c r="O34" s="66">
        <f t="shared" si="8"/>
        <v>12</v>
      </c>
      <c r="P34" s="65">
        <f>VLOOKUP($A34,'Return Data'!$B$7:$R$2292,14,0)</f>
        <v>8.5593000000000004</v>
      </c>
      <c r="Q34" s="66">
        <f t="shared" si="9"/>
        <v>10</v>
      </c>
      <c r="R34" s="65">
        <f>VLOOKUP($A34,'Return Data'!$B$7:$R$2292,16,0)</f>
        <v>8.3542000000000005</v>
      </c>
      <c r="S34" s="67">
        <f t="shared" si="4"/>
        <v>8</v>
      </c>
    </row>
    <row r="35" spans="1:19" x14ac:dyDescent="0.3">
      <c r="A35" s="82" t="s">
        <v>111</v>
      </c>
      <c r="B35" s="64">
        <f>VLOOKUP($A35,'Return Data'!$B$7:$R$2292,3,0)</f>
        <v>44477</v>
      </c>
      <c r="C35" s="65">
        <f>VLOOKUP($A35,'Return Data'!$B$7:$R$2292,4,0)</f>
        <v>28.133900000000001</v>
      </c>
      <c r="D35" s="65">
        <f>VLOOKUP($A35,'Return Data'!$B$7:$R$2292,9,0)</f>
        <v>0.27679999999999999</v>
      </c>
      <c r="E35" s="66">
        <f t="shared" si="0"/>
        <v>20</v>
      </c>
      <c r="F35" s="65">
        <f>VLOOKUP($A35,'Return Data'!$B$7:$R$2292,10,0)</f>
        <v>4.0616000000000003</v>
      </c>
      <c r="G35" s="66">
        <f t="shared" si="1"/>
        <v>24</v>
      </c>
      <c r="H35" s="65">
        <f>VLOOKUP($A35,'Return Data'!$B$7:$R$2292,11,0)</f>
        <v>2.8643000000000001</v>
      </c>
      <c r="I35" s="66">
        <f t="shared" si="2"/>
        <v>28</v>
      </c>
      <c r="J35" s="65">
        <f>VLOOKUP($A35,'Return Data'!$B$7:$R$2292,12,0)</f>
        <v>1.7432000000000001</v>
      </c>
      <c r="K35" s="66">
        <f t="shared" si="3"/>
        <v>22</v>
      </c>
      <c r="L35" s="65">
        <f>VLOOKUP($A35,'Return Data'!$B$7:$R$2292,13,0)</f>
        <v>3.8565</v>
      </c>
      <c r="M35" s="66">
        <f t="shared" si="5"/>
        <v>20</v>
      </c>
      <c r="N35" s="65">
        <f>VLOOKUP($A35,'Return Data'!$B$7:$R$2292,17,0)</f>
        <v>6.8369</v>
      </c>
      <c r="O35" s="66">
        <f t="shared" si="8"/>
        <v>14</v>
      </c>
      <c r="P35" s="65">
        <f>VLOOKUP($A35,'Return Data'!$B$7:$R$2292,14,0)</f>
        <v>9.1272000000000002</v>
      </c>
      <c r="Q35" s="66">
        <f t="shared" si="9"/>
        <v>6</v>
      </c>
      <c r="R35" s="65">
        <f>VLOOKUP($A35,'Return Data'!$B$7:$R$2292,16,0)</f>
        <v>6.0014000000000003</v>
      </c>
      <c r="S35" s="67">
        <f t="shared" si="4"/>
        <v>27</v>
      </c>
    </row>
    <row r="36" spans="1:19" x14ac:dyDescent="0.3">
      <c r="A36" s="82" t="s">
        <v>112</v>
      </c>
      <c r="B36" s="64">
        <f>VLOOKUP($A36,'Return Data'!$B$7:$R$2292,3,0)</f>
        <v>44477</v>
      </c>
      <c r="C36" s="65">
        <f>VLOOKUP($A36,'Return Data'!$B$7:$R$2292,4,0)</f>
        <v>33.141800000000003</v>
      </c>
      <c r="D36" s="65">
        <f>VLOOKUP($A36,'Return Data'!$B$7:$R$2292,9,0)</f>
        <v>1.415</v>
      </c>
      <c r="E36" s="66">
        <f t="shared" si="0"/>
        <v>14</v>
      </c>
      <c r="F36" s="65">
        <f>VLOOKUP($A36,'Return Data'!$B$7:$R$2292,10,0)</f>
        <v>5.9131</v>
      </c>
      <c r="G36" s="66">
        <f t="shared" si="1"/>
        <v>15</v>
      </c>
      <c r="H36" s="65">
        <f>VLOOKUP($A36,'Return Data'!$B$7:$R$2292,11,0)</f>
        <v>5.9752999999999998</v>
      </c>
      <c r="I36" s="66">
        <f t="shared" si="2"/>
        <v>10</v>
      </c>
      <c r="J36" s="65">
        <f>VLOOKUP($A36,'Return Data'!$B$7:$R$2292,12,0)</f>
        <v>4.1669999999999998</v>
      </c>
      <c r="K36" s="66">
        <f t="shared" si="3"/>
        <v>11</v>
      </c>
      <c r="L36" s="65">
        <f>VLOOKUP($A36,'Return Data'!$B$7:$R$2292,13,0)</f>
        <v>5.7356999999999996</v>
      </c>
      <c r="M36" s="66">
        <f t="shared" si="5"/>
        <v>15</v>
      </c>
      <c r="N36" s="65">
        <f>VLOOKUP($A36,'Return Data'!$B$7:$R$2292,17,0)</f>
        <v>6.8684000000000003</v>
      </c>
      <c r="O36" s="66">
        <f t="shared" si="8"/>
        <v>13</v>
      </c>
      <c r="P36" s="65">
        <f>VLOOKUP($A36,'Return Data'!$B$7:$R$2292,14,0)</f>
        <v>7.3537999999999997</v>
      </c>
      <c r="Q36" s="66">
        <f t="shared" si="9"/>
        <v>19</v>
      </c>
      <c r="R36" s="65">
        <f>VLOOKUP($A36,'Return Data'!$B$7:$R$2292,16,0)</f>
        <v>6.8402000000000003</v>
      </c>
      <c r="S36" s="67">
        <f t="shared" si="4"/>
        <v>22</v>
      </c>
    </row>
    <row r="37" spans="1:19" x14ac:dyDescent="0.3">
      <c r="A37" s="82" t="s">
        <v>113</v>
      </c>
      <c r="B37" s="64">
        <f>VLOOKUP($A37,'Return Data'!$B$7:$R$2292,3,0)</f>
        <v>44477</v>
      </c>
      <c r="C37" s="65">
        <f>VLOOKUP($A37,'Return Data'!$B$7:$R$2292,4,0)</f>
        <v>19.241800000000001</v>
      </c>
      <c r="D37" s="65">
        <f>VLOOKUP($A37,'Return Data'!$B$7:$R$2292,9,0)</f>
        <v>-0.71409999999999996</v>
      </c>
      <c r="E37" s="66">
        <f t="shared" si="0"/>
        <v>26</v>
      </c>
      <c r="F37" s="65">
        <f>VLOOKUP($A37,'Return Data'!$B$7:$R$2292,10,0)</f>
        <v>5.5975000000000001</v>
      </c>
      <c r="G37" s="66">
        <f t="shared" si="1"/>
        <v>18</v>
      </c>
      <c r="H37" s="65">
        <f>VLOOKUP($A37,'Return Data'!$B$7:$R$2292,11,0)</f>
        <v>4.3369999999999997</v>
      </c>
      <c r="I37" s="66">
        <f t="shared" si="2"/>
        <v>22</v>
      </c>
      <c r="J37" s="65">
        <f>VLOOKUP($A37,'Return Data'!$B$7:$R$2292,12,0)</f>
        <v>1.5512999999999999</v>
      </c>
      <c r="K37" s="66">
        <f t="shared" si="3"/>
        <v>23</v>
      </c>
      <c r="L37" s="65">
        <f>VLOOKUP($A37,'Return Data'!$B$7:$R$2292,13,0)</f>
        <v>3.8397000000000001</v>
      </c>
      <c r="M37" s="66">
        <f t="shared" si="5"/>
        <v>21</v>
      </c>
      <c r="N37" s="65">
        <f>VLOOKUP($A37,'Return Data'!$B$7:$R$2292,17,0)</f>
        <v>6.8064999999999998</v>
      </c>
      <c r="O37" s="66">
        <f t="shared" si="8"/>
        <v>16</v>
      </c>
      <c r="P37" s="65">
        <f>VLOOKUP($A37,'Return Data'!$B$7:$R$2292,14,0)</f>
        <v>8.5653000000000006</v>
      </c>
      <c r="Q37" s="66">
        <f t="shared" si="9"/>
        <v>9</v>
      </c>
      <c r="R37" s="65">
        <f>VLOOKUP($A37,'Return Data'!$B$7:$R$2292,16,0)</f>
        <v>7.0119999999999996</v>
      </c>
      <c r="S37" s="67">
        <f t="shared" si="4"/>
        <v>21</v>
      </c>
    </row>
    <row r="38" spans="1:19" x14ac:dyDescent="0.3">
      <c r="A38" s="82" t="s">
        <v>367</v>
      </c>
      <c r="B38" s="64">
        <f>VLOOKUP($A38,'Return Data'!$B$7:$R$2292,3,0)</f>
        <v>44477</v>
      </c>
      <c r="C38" s="65">
        <f>VLOOKUP($A38,'Return Data'!$B$7:$R$2292,4,0)</f>
        <v>0.31609999999999999</v>
      </c>
      <c r="D38" s="65">
        <f>VLOOKUP($A38,'Return Data'!$B$7:$R$2292,9,0)</f>
        <v>10.8735</v>
      </c>
      <c r="E38" s="66">
        <f t="shared" si="0"/>
        <v>4</v>
      </c>
      <c r="F38" s="65">
        <f>VLOOKUP($A38,'Return Data'!$B$7:$R$2292,10,0)</f>
        <v>10.963200000000001</v>
      </c>
      <c r="G38" s="66">
        <f t="shared" si="1"/>
        <v>3</v>
      </c>
      <c r="H38" s="65">
        <f>VLOOKUP($A38,'Return Data'!$B$7:$R$2292,11,0)</f>
        <v>11.195499999999999</v>
      </c>
      <c r="I38" s="66">
        <f t="shared" si="2"/>
        <v>6</v>
      </c>
      <c r="J38" s="65"/>
      <c r="K38" s="66"/>
      <c r="L38" s="65"/>
      <c r="M38" s="66"/>
      <c r="N38" s="65"/>
      <c r="O38" s="66"/>
      <c r="P38" s="65"/>
      <c r="Q38" s="66"/>
      <c r="R38" s="65">
        <f>VLOOKUP($A38,'Return Data'!$B$7:$R$2292,16,0)</f>
        <v>-7.1462000000000003</v>
      </c>
      <c r="S38" s="67">
        <f t="shared" si="4"/>
        <v>29</v>
      </c>
    </row>
    <row r="39" spans="1:19" x14ac:dyDescent="0.3">
      <c r="A39" s="82" t="s">
        <v>114</v>
      </c>
      <c r="B39" s="64">
        <f>VLOOKUP($A39,'Return Data'!$B$7:$R$2292,3,0)</f>
        <v>44477</v>
      </c>
      <c r="C39" s="65">
        <f>VLOOKUP($A39,'Return Data'!$B$7:$R$2292,4,0)</f>
        <v>23.271799999999999</v>
      </c>
      <c r="D39" s="65">
        <f>VLOOKUP($A39,'Return Data'!$B$7:$R$2292,9,0)</f>
        <v>108.92100000000001</v>
      </c>
      <c r="E39" s="66">
        <f t="shared" si="0"/>
        <v>1</v>
      </c>
      <c r="F39" s="65">
        <f>VLOOKUP($A39,'Return Data'!$B$7:$R$2292,10,0)</f>
        <v>38.903399999999998</v>
      </c>
      <c r="G39" s="66">
        <f t="shared" si="1"/>
        <v>1</v>
      </c>
      <c r="H39" s="65">
        <f>VLOOKUP($A39,'Return Data'!$B$7:$R$2292,11,0)</f>
        <v>20.706900000000001</v>
      </c>
      <c r="I39" s="66">
        <f t="shared" si="2"/>
        <v>1</v>
      </c>
      <c r="J39" s="65">
        <f>VLOOKUP($A39,'Return Data'!$B$7:$R$2292,12,0)</f>
        <v>13.4839</v>
      </c>
      <c r="K39" s="66">
        <f>RANK(J39,J$8:J$39,0)</f>
        <v>2</v>
      </c>
      <c r="L39" s="65">
        <f>VLOOKUP($A39,'Return Data'!$B$7:$R$2292,13,0)</f>
        <v>12.0307</v>
      </c>
      <c r="M39" s="66">
        <f>RANK(L39,L$8:L$39,0)</f>
        <v>2</v>
      </c>
      <c r="N39" s="65">
        <f>VLOOKUP($A39,'Return Data'!$B$7:$R$2292,17,0)</f>
        <v>8.4946000000000002</v>
      </c>
      <c r="O39" s="66">
        <f>RANK(N39,N$8:N$39,0)</f>
        <v>6</v>
      </c>
      <c r="P39" s="65">
        <f>VLOOKUP($A39,'Return Data'!$B$7:$R$2292,14,0)</f>
        <v>4.6962000000000002</v>
      </c>
      <c r="Q39" s="66">
        <f>RANK(P39,P$8:P$39,0)</f>
        <v>26</v>
      </c>
      <c r="R39" s="65">
        <f>VLOOKUP($A39,'Return Data'!$B$7:$R$2292,16,0)</f>
        <v>7.7603</v>
      </c>
      <c r="S39" s="67">
        <f t="shared" si="4"/>
        <v>13</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6.8267387096774188</v>
      </c>
      <c r="E41" s="88"/>
      <c r="F41" s="89">
        <f>AVERAGE(F8:F39)</f>
        <v>7.483067741935483</v>
      </c>
      <c r="G41" s="88"/>
      <c r="H41" s="89">
        <f>AVERAGE(H8:H39)</f>
        <v>6.6530516129032256</v>
      </c>
      <c r="I41" s="88"/>
      <c r="J41" s="89">
        <f>AVERAGE(J8:J39)</f>
        <v>4.0654533333333331</v>
      </c>
      <c r="K41" s="88"/>
      <c r="L41" s="89">
        <f>AVERAGE(L8:L39)</f>
        <v>6.0463392857142866</v>
      </c>
      <c r="M41" s="88"/>
      <c r="N41" s="89">
        <f>AVERAGE(N8:N39)</f>
        <v>6.9872185185185192</v>
      </c>
      <c r="O41" s="88"/>
      <c r="P41" s="89">
        <f>AVERAGE(P8:P39)</f>
        <v>7.7011296296296301</v>
      </c>
      <c r="Q41" s="88"/>
      <c r="R41" s="89">
        <f>AVERAGE(R8:R39)</f>
        <v>5.7223096774193545</v>
      </c>
      <c r="S41" s="90"/>
    </row>
    <row r="42" spans="1:19" x14ac:dyDescent="0.3">
      <c r="A42" s="87" t="s">
        <v>28</v>
      </c>
      <c r="B42" s="88"/>
      <c r="C42" s="88"/>
      <c r="D42" s="89">
        <f>MIN(D8:D39)</f>
        <v>-2.6808999999999998</v>
      </c>
      <c r="E42" s="88"/>
      <c r="F42" s="89">
        <f>MIN(F8:F39)</f>
        <v>0</v>
      </c>
      <c r="G42" s="88"/>
      <c r="H42" s="89">
        <f>MIN(H8:H39)</f>
        <v>0</v>
      </c>
      <c r="I42" s="88"/>
      <c r="J42" s="89">
        <f>MIN(J8:J39)</f>
        <v>0</v>
      </c>
      <c r="K42" s="88"/>
      <c r="L42" s="89">
        <f>MIN(L8:L39)</f>
        <v>2.6414</v>
      </c>
      <c r="M42" s="88"/>
      <c r="N42" s="89">
        <f>MIN(N8:N39)</f>
        <v>4.5933999999999999</v>
      </c>
      <c r="O42" s="88"/>
      <c r="P42" s="89">
        <f>MIN(P8:P39)</f>
        <v>4.3620000000000001</v>
      </c>
      <c r="Q42" s="88"/>
      <c r="R42" s="89">
        <f>MIN(R8:R39)</f>
        <v>-13.6029</v>
      </c>
      <c r="S42" s="90"/>
    </row>
    <row r="43" spans="1:19" ht="15" thickBot="1" x14ac:dyDescent="0.35">
      <c r="A43" s="91" t="s">
        <v>29</v>
      </c>
      <c r="B43" s="92"/>
      <c r="C43" s="92"/>
      <c r="D43" s="93">
        <f>MAX(D8:D39)</f>
        <v>108.92100000000001</v>
      </c>
      <c r="E43" s="92"/>
      <c r="F43" s="93">
        <f>MAX(F8:F39)</f>
        <v>38.903399999999998</v>
      </c>
      <c r="G43" s="92"/>
      <c r="H43" s="93">
        <f>MAX(H8:H39)</f>
        <v>20.706900000000001</v>
      </c>
      <c r="I43" s="92"/>
      <c r="J43" s="93">
        <f>MAX(J8:J39)</f>
        <v>16.4651</v>
      </c>
      <c r="K43" s="92"/>
      <c r="L43" s="93">
        <f>MAX(L8:L39)</f>
        <v>17.746200000000002</v>
      </c>
      <c r="M43" s="92"/>
      <c r="N43" s="93">
        <f>MAX(N8:N39)</f>
        <v>9.0397999999999996</v>
      </c>
      <c r="O43" s="92"/>
      <c r="P43" s="93">
        <f>MAX(P8:P39)</f>
        <v>9.8689</v>
      </c>
      <c r="Q43" s="92"/>
      <c r="R43" s="93">
        <f>MAX(R8:R39)</f>
        <v>9.4620999999999995</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1281</v>
      </c>
      <c r="B8" s="64">
        <f>VLOOKUP($A8,'Return Data'!$B$7:$R$2292,3,0)</f>
        <v>44477</v>
      </c>
      <c r="C8" s="65">
        <f>VLOOKUP($A8,'Return Data'!$B$7:$R$2292,4,0)</f>
        <v>1131.4708000000001</v>
      </c>
      <c r="D8" s="65">
        <f>VLOOKUP($A8,'Return Data'!$B$7:$R$2292,5,0)</f>
        <v>3.0712999999999999</v>
      </c>
      <c r="E8" s="66">
        <f t="shared" ref="E8:E37" si="0">RANK(D8,D$8:D$37,0)</f>
        <v>8</v>
      </c>
      <c r="F8" s="65">
        <f>VLOOKUP($A8,'Return Data'!$B$7:$R$2292,6,0)</f>
        <v>3.0632000000000001</v>
      </c>
      <c r="G8" s="66">
        <f t="shared" ref="G8:G37" si="1">RANK(F8,F$8:F$37,0)</f>
        <v>9</v>
      </c>
      <c r="H8" s="65">
        <f>VLOOKUP($A8,'Return Data'!$B$7:$R$2292,7,0)</f>
        <v>3.1684000000000001</v>
      </c>
      <c r="I8" s="66">
        <f t="shared" ref="I8:I37" si="2">RANK(H8,H$8:H$37,0)</f>
        <v>3</v>
      </c>
      <c r="J8" s="65">
        <f>VLOOKUP($A8,'Return Data'!$B$7:$R$2292,8,0)</f>
        <v>3.1920000000000002</v>
      </c>
      <c r="K8" s="66">
        <f t="shared" ref="K8:K37" si="3">RANK(J8,J$8:J$37,0)</f>
        <v>5</v>
      </c>
      <c r="L8" s="65">
        <f>VLOOKUP($A8,'Return Data'!$B$7:$R$2292,9,0)</f>
        <v>3.1697000000000002</v>
      </c>
      <c r="M8" s="66">
        <f t="shared" ref="M8:M37" si="4">RANK(L8,L$8:L$37,0)</f>
        <v>9</v>
      </c>
      <c r="N8" s="65">
        <f>VLOOKUP($A8,'Return Data'!$B$7:$R$2292,10,0)</f>
        <v>3.1154000000000002</v>
      </c>
      <c r="O8" s="66">
        <f t="shared" ref="O8:O37" si="5">RANK(N8,N$8:N$37,0)</f>
        <v>8</v>
      </c>
      <c r="P8" s="65">
        <f>VLOOKUP($A8,'Return Data'!$B$7:$R$2292,11,0)</f>
        <v>3.1775000000000002</v>
      </c>
      <c r="Q8" s="66">
        <f>RANK(P8,P$8:P$37,0)</f>
        <v>8</v>
      </c>
      <c r="R8" s="65">
        <f>VLOOKUP($A8,'Return Data'!$B$7:$R$2292,12,0)</f>
        <v>3.1698</v>
      </c>
      <c r="S8" s="66">
        <f>RANK(R8,R$8:R$37,0)</f>
        <v>7</v>
      </c>
      <c r="T8" s="65">
        <f>VLOOKUP($A8,'Return Data'!$B$7:$R$2292,13,0)</f>
        <v>3.1254</v>
      </c>
      <c r="U8" s="66">
        <f>RANK(T8,T$8:T$37,0)</f>
        <v>7</v>
      </c>
      <c r="V8" s="65">
        <f>VLOOKUP($A8,'Return Data'!$B$7:$R$2292,17,0)</f>
        <v>3.4773999999999998</v>
      </c>
      <c r="W8" s="66">
        <f t="shared" ref="W8" si="6">RANK(V8,V$8:V$37,0)</f>
        <v>2</v>
      </c>
      <c r="X8" s="65"/>
      <c r="Y8" s="66"/>
      <c r="Z8" s="65">
        <f>VLOOKUP($A8,'Return Data'!$B$7:$R$2292,16,0)</f>
        <v>4.2953000000000001</v>
      </c>
      <c r="AA8" s="67">
        <f t="shared" ref="AA8:AA37" si="7">RANK(Z8,Z$8:Z$37,0)</f>
        <v>5</v>
      </c>
    </row>
    <row r="9" spans="1:27" x14ac:dyDescent="0.3">
      <c r="A9" s="63" t="s">
        <v>1283</v>
      </c>
      <c r="B9" s="64">
        <f>VLOOKUP($A9,'Return Data'!$B$7:$R$2292,3,0)</f>
        <v>44479</v>
      </c>
      <c r="C9" s="65">
        <f>VLOOKUP($A9,'Return Data'!$B$7:$R$2292,4,0)</f>
        <v>1106.1469</v>
      </c>
      <c r="D9" s="65">
        <f>VLOOKUP($A9,'Return Data'!$B$7:$R$2292,5,0)</f>
        <v>3.0327000000000002</v>
      </c>
      <c r="E9" s="66">
        <f t="shared" si="0"/>
        <v>13</v>
      </c>
      <c r="F9" s="65">
        <f>VLOOKUP($A9,'Return Data'!$B$7:$R$2292,6,0)</f>
        <v>3.0331999999999999</v>
      </c>
      <c r="G9" s="66">
        <f t="shared" si="1"/>
        <v>12</v>
      </c>
      <c r="H9" s="65">
        <f>VLOOKUP($A9,'Return Data'!$B$7:$R$2292,7,0)</f>
        <v>3.1398999999999999</v>
      </c>
      <c r="I9" s="66">
        <f t="shared" si="2"/>
        <v>8</v>
      </c>
      <c r="J9" s="65">
        <f>VLOOKUP($A9,'Return Data'!$B$7:$R$2292,8,0)</f>
        <v>3.1747000000000001</v>
      </c>
      <c r="K9" s="66">
        <f t="shared" si="3"/>
        <v>9</v>
      </c>
      <c r="L9" s="65">
        <f>VLOOKUP($A9,'Return Data'!$B$7:$R$2292,9,0)</f>
        <v>3.1861000000000002</v>
      </c>
      <c r="M9" s="66">
        <f t="shared" si="4"/>
        <v>7</v>
      </c>
      <c r="N9" s="65">
        <f>VLOOKUP($A9,'Return Data'!$B$7:$R$2292,10,0)</f>
        <v>3.1143999999999998</v>
      </c>
      <c r="O9" s="66">
        <f t="shared" si="5"/>
        <v>10</v>
      </c>
      <c r="P9" s="65">
        <f>VLOOKUP($A9,'Return Data'!$B$7:$R$2292,11,0)</f>
        <v>3.1720999999999999</v>
      </c>
      <c r="Q9" s="66">
        <f>RANK(P9,P$8:P$37,0)</f>
        <v>9</v>
      </c>
      <c r="R9" s="65">
        <f>VLOOKUP($A9,'Return Data'!$B$7:$R$2292,12,0)</f>
        <v>3.1619000000000002</v>
      </c>
      <c r="S9" s="66">
        <f>RANK(R9,R$8:R$37,0)</f>
        <v>10</v>
      </c>
      <c r="T9" s="65">
        <f>VLOOKUP($A9,'Return Data'!$B$7:$R$2292,13,0)</f>
        <v>3.1265000000000001</v>
      </c>
      <c r="U9" s="66">
        <f>RANK(T9,T$8:T$37,0)</f>
        <v>6</v>
      </c>
      <c r="V9" s="65"/>
      <c r="W9" s="66"/>
      <c r="X9" s="65"/>
      <c r="Y9" s="66"/>
      <c r="Z9" s="65">
        <f>VLOOKUP($A9,'Return Data'!$B$7:$R$2292,16,0)</f>
        <v>3.9950000000000001</v>
      </c>
      <c r="AA9" s="67">
        <f t="shared" si="7"/>
        <v>12</v>
      </c>
    </row>
    <row r="10" spans="1:27" x14ac:dyDescent="0.3">
      <c r="A10" s="63" t="s">
        <v>1285</v>
      </c>
      <c r="B10" s="64">
        <f>VLOOKUP($A10,'Return Data'!$B$7:$R$2292,3,0)</f>
        <v>44479</v>
      </c>
      <c r="C10" s="65">
        <f>VLOOKUP($A10,'Return Data'!$B$7:$R$2292,4,0)</f>
        <v>1099.0239999999999</v>
      </c>
      <c r="D10" s="65">
        <f>VLOOKUP($A10,'Return Data'!$B$7:$R$2292,5,0)</f>
        <v>3.0059</v>
      </c>
      <c r="E10" s="66">
        <f t="shared" si="0"/>
        <v>19</v>
      </c>
      <c r="F10" s="65">
        <f>VLOOKUP($A10,'Return Data'!$B$7:$R$2292,6,0)</f>
        <v>3.0030000000000001</v>
      </c>
      <c r="G10" s="66">
        <f t="shared" si="1"/>
        <v>17</v>
      </c>
      <c r="H10" s="65">
        <f>VLOOKUP($A10,'Return Data'!$B$7:$R$2292,7,0)</f>
        <v>3.0377999999999998</v>
      </c>
      <c r="I10" s="66">
        <f t="shared" si="2"/>
        <v>20</v>
      </c>
      <c r="J10" s="65">
        <f>VLOOKUP($A10,'Return Data'!$B$7:$R$2292,8,0)</f>
        <v>3.1118000000000001</v>
      </c>
      <c r="K10" s="66">
        <f t="shared" si="3"/>
        <v>23</v>
      </c>
      <c r="L10" s="65">
        <f>VLOOKUP($A10,'Return Data'!$B$7:$R$2292,9,0)</f>
        <v>3.1404999999999998</v>
      </c>
      <c r="M10" s="66">
        <f t="shared" si="4"/>
        <v>17</v>
      </c>
      <c r="N10" s="65">
        <f>VLOOKUP($A10,'Return Data'!$B$7:$R$2292,10,0)</f>
        <v>3.1122000000000001</v>
      </c>
      <c r="O10" s="66">
        <f t="shared" si="5"/>
        <v>11</v>
      </c>
      <c r="P10" s="65">
        <f>VLOOKUP($A10,'Return Data'!$B$7:$R$2292,11,0)</f>
        <v>3.1621999999999999</v>
      </c>
      <c r="Q10" s="66">
        <f>RANK(P10,P$8:P$37,0)</f>
        <v>11</v>
      </c>
      <c r="R10" s="65">
        <f>VLOOKUP($A10,'Return Data'!$B$7:$R$2292,12,0)</f>
        <v>3.1625999999999999</v>
      </c>
      <c r="S10" s="66">
        <f>RANK(R10,R$8:R$37,0)</f>
        <v>9</v>
      </c>
      <c r="T10" s="65">
        <f>VLOOKUP($A10,'Return Data'!$B$7:$R$2292,13,0)</f>
        <v>3.1335000000000002</v>
      </c>
      <c r="U10" s="66">
        <f>RANK(T10,T$8:T$37,0)</f>
        <v>5</v>
      </c>
      <c r="V10" s="65"/>
      <c r="W10" s="66"/>
      <c r="X10" s="65"/>
      <c r="Y10" s="66"/>
      <c r="Z10" s="65">
        <f>VLOOKUP($A10,'Return Data'!$B$7:$R$2292,16,0)</f>
        <v>3.9007999999999998</v>
      </c>
      <c r="AA10" s="67">
        <f t="shared" si="7"/>
        <v>15</v>
      </c>
    </row>
    <row r="11" spans="1:27" x14ac:dyDescent="0.3">
      <c r="A11" s="63" t="s">
        <v>1287</v>
      </c>
      <c r="B11" s="64">
        <f>VLOOKUP($A11,'Return Data'!$B$7:$R$2292,3,0)</f>
        <v>44479</v>
      </c>
      <c r="C11" s="65">
        <f>VLOOKUP($A11,'Return Data'!$B$7:$R$2292,4,0)</f>
        <v>1101.2620999999999</v>
      </c>
      <c r="D11" s="65">
        <f>VLOOKUP($A11,'Return Data'!$B$7:$R$2292,5,0)</f>
        <v>2.9901</v>
      </c>
      <c r="E11" s="66">
        <f t="shared" si="0"/>
        <v>22</v>
      </c>
      <c r="F11" s="65">
        <f>VLOOKUP($A11,'Return Data'!$B$7:$R$2292,6,0)</f>
        <v>2.9980000000000002</v>
      </c>
      <c r="G11" s="66">
        <f t="shared" si="1"/>
        <v>20</v>
      </c>
      <c r="H11" s="65">
        <f>VLOOKUP($A11,'Return Data'!$B$7:$R$2292,7,0)</f>
        <v>3.0139999999999998</v>
      </c>
      <c r="I11" s="66">
        <f t="shared" si="2"/>
        <v>25</v>
      </c>
      <c r="J11" s="65">
        <f>VLOOKUP($A11,'Return Data'!$B$7:$R$2292,8,0)</f>
        <v>3.1029</v>
      </c>
      <c r="K11" s="66">
        <f t="shared" si="3"/>
        <v>25</v>
      </c>
      <c r="L11" s="65">
        <f>VLOOKUP($A11,'Return Data'!$B$7:$R$2292,9,0)</f>
        <v>3.1354000000000002</v>
      </c>
      <c r="M11" s="66">
        <f t="shared" si="4"/>
        <v>19</v>
      </c>
      <c r="N11" s="65">
        <f>VLOOKUP($A11,'Return Data'!$B$7:$R$2292,10,0)</f>
        <v>3.1063999999999998</v>
      </c>
      <c r="O11" s="66">
        <f t="shared" si="5"/>
        <v>15</v>
      </c>
      <c r="P11" s="65">
        <f>VLOOKUP($A11,'Return Data'!$B$7:$R$2292,11,0)</f>
        <v>3.1429999999999998</v>
      </c>
      <c r="Q11" s="66">
        <f>RANK(P11,P$8:P$37,0)</f>
        <v>17</v>
      </c>
      <c r="R11" s="65">
        <f>VLOOKUP($A11,'Return Data'!$B$7:$R$2292,12,0)</f>
        <v>3.1414</v>
      </c>
      <c r="S11" s="66">
        <f>RANK(R11,R$8:R$37,0)</f>
        <v>14</v>
      </c>
      <c r="T11" s="65">
        <f>VLOOKUP($A11,'Return Data'!$B$7:$R$2292,13,0)</f>
        <v>3.1206</v>
      </c>
      <c r="U11" s="66">
        <f>RANK(T11,T$8:T$37,0)</f>
        <v>9</v>
      </c>
      <c r="V11" s="65"/>
      <c r="W11" s="66"/>
      <c r="X11" s="65"/>
      <c r="Y11" s="66"/>
      <c r="Z11" s="65">
        <f>VLOOKUP($A11,'Return Data'!$B$7:$R$2292,16,0)</f>
        <v>3.9268000000000001</v>
      </c>
      <c r="AA11" s="67">
        <f t="shared" si="7"/>
        <v>14</v>
      </c>
    </row>
    <row r="12" spans="1:27" x14ac:dyDescent="0.3">
      <c r="A12" s="63" t="s">
        <v>1289</v>
      </c>
      <c r="B12" s="64">
        <f>VLOOKUP($A12,'Return Data'!$B$7:$R$2292,3,0)</f>
        <v>44478</v>
      </c>
      <c r="C12" s="65">
        <f>VLOOKUP($A12,'Return Data'!$B$7:$R$2292,4,0)</f>
        <v>1058.4579000000001</v>
      </c>
      <c r="D12" s="65">
        <f>VLOOKUP($A12,'Return Data'!$B$7:$R$2292,5,0)</f>
        <v>3.1797</v>
      </c>
      <c r="E12" s="66">
        <f t="shared" si="0"/>
        <v>2</v>
      </c>
      <c r="F12" s="65">
        <f>VLOOKUP($A12,'Return Data'!$B$7:$R$2292,6,0)</f>
        <v>3.1768000000000001</v>
      </c>
      <c r="G12" s="66">
        <f t="shared" si="1"/>
        <v>1</v>
      </c>
      <c r="H12" s="65">
        <f>VLOOKUP($A12,'Return Data'!$B$7:$R$2292,7,0)</f>
        <v>3.2183999999999999</v>
      </c>
      <c r="I12" s="66">
        <f t="shared" si="2"/>
        <v>1</v>
      </c>
      <c r="J12" s="65">
        <f>VLOOKUP($A12,'Return Data'!$B$7:$R$2292,8,0)</f>
        <v>3.2547000000000001</v>
      </c>
      <c r="K12" s="66">
        <f t="shared" si="3"/>
        <v>1</v>
      </c>
      <c r="L12" s="65">
        <f>VLOOKUP($A12,'Return Data'!$B$7:$R$2292,9,0)</f>
        <v>3.2448999999999999</v>
      </c>
      <c r="M12" s="66">
        <f t="shared" si="4"/>
        <v>1</v>
      </c>
      <c r="N12" s="65">
        <f>VLOOKUP($A12,'Return Data'!$B$7:$R$2292,10,0)</f>
        <v>3.1501999999999999</v>
      </c>
      <c r="O12" s="66">
        <f t="shared" si="5"/>
        <v>5</v>
      </c>
      <c r="P12" s="65">
        <f>VLOOKUP($A12,'Return Data'!$B$7:$R$2292,11,0)</f>
        <v>3.2139000000000002</v>
      </c>
      <c r="Q12" s="66">
        <f t="shared" ref="Q12:Q37" si="8">RANK(P12,P$8:P$37,0)</f>
        <v>3</v>
      </c>
      <c r="R12" s="65">
        <f>VLOOKUP($A12,'Return Data'!$B$7:$R$2292,12,0)</f>
        <v>3.2017000000000002</v>
      </c>
      <c r="S12" s="66">
        <f t="shared" ref="S12" si="9">RANK(R12,R$8:R$37,0)</f>
        <v>4</v>
      </c>
      <c r="T12" s="65"/>
      <c r="U12" s="66"/>
      <c r="V12" s="65"/>
      <c r="W12" s="66"/>
      <c r="X12" s="65"/>
      <c r="Y12" s="66"/>
      <c r="Z12" s="65">
        <f>VLOOKUP($A12,'Return Data'!$B$7:$R$2292,16,0)</f>
        <v>3.3934000000000002</v>
      </c>
      <c r="AA12" s="67">
        <f t="shared" si="7"/>
        <v>28</v>
      </c>
    </row>
    <row r="13" spans="1:27" x14ac:dyDescent="0.3">
      <c r="A13" s="63" t="s">
        <v>1291</v>
      </c>
      <c r="B13" s="64">
        <f>VLOOKUP($A13,'Return Data'!$B$7:$R$2292,3,0)</f>
        <v>44479</v>
      </c>
      <c r="C13" s="65">
        <f>VLOOKUP($A13,'Return Data'!$B$7:$R$2292,4,0)</f>
        <v>1083.3744999999999</v>
      </c>
      <c r="D13" s="65">
        <f>VLOOKUP($A13,'Return Data'!$B$7:$R$2292,5,0)</f>
        <v>2.9819</v>
      </c>
      <c r="E13" s="66">
        <f t="shared" si="0"/>
        <v>24</v>
      </c>
      <c r="F13" s="65">
        <f>VLOOKUP($A13,'Return Data'!$B$7:$R$2292,6,0)</f>
        <v>2.9834999999999998</v>
      </c>
      <c r="G13" s="66">
        <f t="shared" si="1"/>
        <v>24</v>
      </c>
      <c r="H13" s="65">
        <f>VLOOKUP($A13,'Return Data'!$B$7:$R$2292,7,0)</f>
        <v>3.0093999999999999</v>
      </c>
      <c r="I13" s="66">
        <f t="shared" si="2"/>
        <v>26</v>
      </c>
      <c r="J13" s="65">
        <f>VLOOKUP($A13,'Return Data'!$B$7:$R$2292,8,0)</f>
        <v>3.1189</v>
      </c>
      <c r="K13" s="66">
        <f t="shared" si="3"/>
        <v>20</v>
      </c>
      <c r="L13" s="65">
        <f>VLOOKUP($A13,'Return Data'!$B$7:$R$2292,9,0)</f>
        <v>3.1320000000000001</v>
      </c>
      <c r="M13" s="66">
        <f t="shared" si="4"/>
        <v>20</v>
      </c>
      <c r="N13" s="65">
        <f>VLOOKUP($A13,'Return Data'!$B$7:$R$2292,10,0)</f>
        <v>3.0777999999999999</v>
      </c>
      <c r="O13" s="66">
        <f t="shared" si="5"/>
        <v>23</v>
      </c>
      <c r="P13" s="65">
        <f>VLOOKUP($A13,'Return Data'!$B$7:$R$2292,11,0)</f>
        <v>3.1299000000000001</v>
      </c>
      <c r="Q13" s="66">
        <f t="shared" si="8"/>
        <v>22</v>
      </c>
      <c r="R13" s="65">
        <f>VLOOKUP($A13,'Return Data'!$B$7:$R$2292,12,0)</f>
        <v>3.1158999999999999</v>
      </c>
      <c r="S13" s="66">
        <f t="shared" ref="S13:S37" si="10">RANK(R13,R$8:R$37,0)</f>
        <v>24</v>
      </c>
      <c r="T13" s="65">
        <f>VLOOKUP($A13,'Return Data'!$B$7:$R$2292,13,0)</f>
        <v>3.0882999999999998</v>
      </c>
      <c r="U13" s="66">
        <f t="shared" ref="U13:U37" si="11">RANK(T13,T$8:T$37,0)</f>
        <v>21</v>
      </c>
      <c r="V13" s="65"/>
      <c r="W13" s="66"/>
      <c r="X13" s="65"/>
      <c r="Y13" s="66"/>
      <c r="Z13" s="65">
        <f>VLOOKUP($A13,'Return Data'!$B$7:$R$2292,16,0)</f>
        <v>3.6699000000000002</v>
      </c>
      <c r="AA13" s="67">
        <f t="shared" si="7"/>
        <v>22</v>
      </c>
    </row>
    <row r="14" spans="1:27" x14ac:dyDescent="0.3">
      <c r="A14" s="63" t="s">
        <v>1293</v>
      </c>
      <c r="B14" s="64">
        <f>VLOOKUP($A14,'Return Data'!$B$7:$R$2292,3,0)</f>
        <v>44479</v>
      </c>
      <c r="C14" s="65">
        <f>VLOOKUP($A14,'Return Data'!$B$7:$R$2292,4,0)</f>
        <v>1120.5543</v>
      </c>
      <c r="D14" s="65">
        <f>VLOOKUP($A14,'Return Data'!$B$7:$R$2292,5,0)</f>
        <v>3.0184000000000002</v>
      </c>
      <c r="E14" s="66">
        <f t="shared" si="0"/>
        <v>18</v>
      </c>
      <c r="F14" s="65">
        <f>VLOOKUP($A14,'Return Data'!$B$7:$R$2292,6,0)</f>
        <v>3.0127000000000002</v>
      </c>
      <c r="G14" s="66">
        <f t="shared" si="1"/>
        <v>16</v>
      </c>
      <c r="H14" s="65">
        <f>VLOOKUP($A14,'Return Data'!$B$7:$R$2292,7,0)</f>
        <v>3.0404</v>
      </c>
      <c r="I14" s="66">
        <f t="shared" si="2"/>
        <v>19</v>
      </c>
      <c r="J14" s="65">
        <f>VLOOKUP($A14,'Return Data'!$B$7:$R$2292,8,0)</f>
        <v>3.1282000000000001</v>
      </c>
      <c r="K14" s="66">
        <f t="shared" si="3"/>
        <v>18</v>
      </c>
      <c r="L14" s="65">
        <f>VLOOKUP($A14,'Return Data'!$B$7:$R$2292,9,0)</f>
        <v>3.1558999999999999</v>
      </c>
      <c r="M14" s="66">
        <f t="shared" si="4"/>
        <v>11</v>
      </c>
      <c r="N14" s="65">
        <f>VLOOKUP($A14,'Return Data'!$B$7:$R$2292,10,0)</f>
        <v>3.1171000000000002</v>
      </c>
      <c r="O14" s="66">
        <f t="shared" si="5"/>
        <v>7</v>
      </c>
      <c r="P14" s="65">
        <f>VLOOKUP($A14,'Return Data'!$B$7:$R$2292,11,0)</f>
        <v>3.1432000000000002</v>
      </c>
      <c r="Q14" s="66">
        <f t="shared" si="8"/>
        <v>16</v>
      </c>
      <c r="R14" s="65">
        <f>VLOOKUP($A14,'Return Data'!$B$7:$R$2292,12,0)</f>
        <v>3.1303999999999998</v>
      </c>
      <c r="S14" s="66">
        <f t="shared" si="10"/>
        <v>18</v>
      </c>
      <c r="T14" s="65">
        <f>VLOOKUP($A14,'Return Data'!$B$7:$R$2292,13,0)</f>
        <v>3.1112000000000002</v>
      </c>
      <c r="U14" s="66">
        <f t="shared" si="11"/>
        <v>12</v>
      </c>
      <c r="V14" s="65"/>
      <c r="W14" s="66"/>
      <c r="X14" s="65"/>
      <c r="Y14" s="66"/>
      <c r="Z14" s="65">
        <f>VLOOKUP($A14,'Return Data'!$B$7:$R$2292,16,0)</f>
        <v>4.2138</v>
      </c>
      <c r="AA14" s="67">
        <f t="shared" si="7"/>
        <v>8</v>
      </c>
    </row>
    <row r="15" spans="1:27" x14ac:dyDescent="0.3">
      <c r="A15" s="63" t="s">
        <v>1295</v>
      </c>
      <c r="B15" s="64">
        <f>VLOOKUP($A15,'Return Data'!$B$7:$R$2292,3,0)</f>
        <v>44479</v>
      </c>
      <c r="C15" s="65">
        <f>VLOOKUP($A15,'Return Data'!$B$7:$R$2292,4,0)</f>
        <v>1085.1944000000001</v>
      </c>
      <c r="D15" s="65">
        <f>VLOOKUP($A15,'Return Data'!$B$7:$R$2292,5,0)</f>
        <v>2.9668000000000001</v>
      </c>
      <c r="E15" s="66">
        <f t="shared" si="0"/>
        <v>27</v>
      </c>
      <c r="F15" s="65">
        <f>VLOOKUP($A15,'Return Data'!$B$7:$R$2292,6,0)</f>
        <v>2.9662000000000002</v>
      </c>
      <c r="G15" s="66">
        <f t="shared" si="1"/>
        <v>27</v>
      </c>
      <c r="H15" s="65">
        <f>VLOOKUP($A15,'Return Data'!$B$7:$R$2292,7,0)</f>
        <v>2.9841000000000002</v>
      </c>
      <c r="I15" s="66">
        <f t="shared" si="2"/>
        <v>28</v>
      </c>
      <c r="J15" s="65">
        <f>VLOOKUP($A15,'Return Data'!$B$7:$R$2292,8,0)</f>
        <v>3.0781000000000001</v>
      </c>
      <c r="K15" s="66">
        <f t="shared" si="3"/>
        <v>28</v>
      </c>
      <c r="L15" s="65">
        <f>VLOOKUP($A15,'Return Data'!$B$7:$R$2292,9,0)</f>
        <v>3.105</v>
      </c>
      <c r="M15" s="66">
        <f t="shared" si="4"/>
        <v>28</v>
      </c>
      <c r="N15" s="65">
        <f>VLOOKUP($A15,'Return Data'!$B$7:$R$2292,10,0)</f>
        <v>3.0604</v>
      </c>
      <c r="O15" s="66">
        <f t="shared" si="5"/>
        <v>27</v>
      </c>
      <c r="P15" s="65">
        <f>VLOOKUP($A15,'Return Data'!$B$7:$R$2292,11,0)</f>
        <v>3.1072000000000002</v>
      </c>
      <c r="Q15" s="66">
        <f t="shared" si="8"/>
        <v>26</v>
      </c>
      <c r="R15" s="65">
        <f>VLOOKUP($A15,'Return Data'!$B$7:$R$2292,12,0)</f>
        <v>3.1095000000000002</v>
      </c>
      <c r="S15" s="66">
        <f t="shared" si="10"/>
        <v>25</v>
      </c>
      <c r="T15" s="65">
        <f>VLOOKUP($A15,'Return Data'!$B$7:$R$2292,13,0)</f>
        <v>3.1112000000000002</v>
      </c>
      <c r="U15" s="66">
        <f t="shared" si="11"/>
        <v>12</v>
      </c>
      <c r="V15" s="65"/>
      <c r="W15" s="66"/>
      <c r="X15" s="65"/>
      <c r="Y15" s="66"/>
      <c r="Z15" s="65">
        <f>VLOOKUP($A15,'Return Data'!$B$7:$R$2292,16,0)</f>
        <v>3.7504</v>
      </c>
      <c r="AA15" s="67">
        <f t="shared" si="7"/>
        <v>18</v>
      </c>
    </row>
    <row r="16" spans="1:27" x14ac:dyDescent="0.3">
      <c r="A16" s="63" t="s">
        <v>1298</v>
      </c>
      <c r="B16" s="64">
        <f>VLOOKUP($A16,'Return Data'!$B$7:$R$2292,3,0)</f>
        <v>44479</v>
      </c>
      <c r="C16" s="65">
        <f>VLOOKUP($A16,'Return Data'!$B$7:$R$2292,4,0)</f>
        <v>1093.2093</v>
      </c>
      <c r="D16" s="65">
        <f>VLOOKUP($A16,'Return Data'!$B$7:$R$2292,5,0)</f>
        <v>2.9769999999999999</v>
      </c>
      <c r="E16" s="66">
        <f t="shared" si="0"/>
        <v>25</v>
      </c>
      <c r="F16" s="65">
        <f>VLOOKUP($A16,'Return Data'!$B$7:$R$2292,6,0)</f>
        <v>2.9710999999999999</v>
      </c>
      <c r="G16" s="66">
        <f t="shared" si="1"/>
        <v>26</v>
      </c>
      <c r="H16" s="65">
        <f>VLOOKUP($A16,'Return Data'!$B$7:$R$2292,7,0)</f>
        <v>2.9937999999999998</v>
      </c>
      <c r="I16" s="66">
        <f t="shared" si="2"/>
        <v>27</v>
      </c>
      <c r="J16" s="65">
        <f>VLOOKUP($A16,'Return Data'!$B$7:$R$2292,8,0)</f>
        <v>3.1663999999999999</v>
      </c>
      <c r="K16" s="66">
        <f t="shared" si="3"/>
        <v>10</v>
      </c>
      <c r="L16" s="65">
        <f>VLOOKUP($A16,'Return Data'!$B$7:$R$2292,9,0)</f>
        <v>3.1381999999999999</v>
      </c>
      <c r="M16" s="66">
        <f t="shared" si="4"/>
        <v>18</v>
      </c>
      <c r="N16" s="65">
        <f>VLOOKUP($A16,'Return Data'!$B$7:$R$2292,10,0)</f>
        <v>3.0630000000000002</v>
      </c>
      <c r="O16" s="66">
        <f t="shared" si="5"/>
        <v>25</v>
      </c>
      <c r="P16" s="65">
        <f>VLOOKUP($A16,'Return Data'!$B$7:$R$2292,11,0)</f>
        <v>3.1053000000000002</v>
      </c>
      <c r="Q16" s="66">
        <f t="shared" si="8"/>
        <v>27</v>
      </c>
      <c r="R16" s="65">
        <f>VLOOKUP($A16,'Return Data'!$B$7:$R$2292,12,0)</f>
        <v>3.0931000000000002</v>
      </c>
      <c r="S16" s="66">
        <f t="shared" si="10"/>
        <v>27</v>
      </c>
      <c r="T16" s="65">
        <f>VLOOKUP($A16,'Return Data'!$B$7:$R$2292,13,0)</f>
        <v>3.0543999999999998</v>
      </c>
      <c r="U16" s="66">
        <f t="shared" si="11"/>
        <v>24</v>
      </c>
      <c r="V16" s="65"/>
      <c r="W16" s="66"/>
      <c r="X16" s="65"/>
      <c r="Y16" s="66"/>
      <c r="Z16" s="65">
        <f>VLOOKUP($A16,'Return Data'!$B$7:$R$2292,16,0)</f>
        <v>3.7395999999999998</v>
      </c>
      <c r="AA16" s="67">
        <f t="shared" si="7"/>
        <v>19</v>
      </c>
    </row>
    <row r="17" spans="1:27" x14ac:dyDescent="0.3">
      <c r="A17" s="63" t="s">
        <v>1300</v>
      </c>
      <c r="B17" s="64">
        <f>VLOOKUP($A17,'Return Data'!$B$7:$R$2292,3,0)</f>
        <v>44479</v>
      </c>
      <c r="C17" s="65">
        <f>VLOOKUP($A17,'Return Data'!$B$7:$R$2292,4,0)</f>
        <v>3108.6408000000001</v>
      </c>
      <c r="D17" s="65">
        <f>VLOOKUP($A17,'Return Data'!$B$7:$R$2292,5,0)</f>
        <v>3.0263</v>
      </c>
      <c r="E17" s="66">
        <f t="shared" si="0"/>
        <v>15</v>
      </c>
      <c r="F17" s="65">
        <f>VLOOKUP($A17,'Return Data'!$B$7:$R$2292,6,0)</f>
        <v>2.9737</v>
      </c>
      <c r="G17" s="66">
        <f t="shared" si="1"/>
        <v>25</v>
      </c>
      <c r="H17" s="65">
        <f>VLOOKUP($A17,'Return Data'!$B$7:$R$2292,7,0)</f>
        <v>3.0232000000000001</v>
      </c>
      <c r="I17" s="66">
        <f t="shared" si="2"/>
        <v>23</v>
      </c>
      <c r="J17" s="65">
        <f>VLOOKUP($A17,'Return Data'!$B$7:$R$2292,8,0)</f>
        <v>3.1013000000000002</v>
      </c>
      <c r="K17" s="66">
        <f t="shared" si="3"/>
        <v>27</v>
      </c>
      <c r="L17" s="65">
        <f>VLOOKUP($A17,'Return Data'!$B$7:$R$2292,9,0)</f>
        <v>3.1217999999999999</v>
      </c>
      <c r="M17" s="66">
        <f t="shared" si="4"/>
        <v>26</v>
      </c>
      <c r="N17" s="65">
        <f>VLOOKUP($A17,'Return Data'!$B$7:$R$2292,10,0)</f>
        <v>3.0764999999999998</v>
      </c>
      <c r="O17" s="66">
        <f t="shared" si="5"/>
        <v>24</v>
      </c>
      <c r="P17" s="65">
        <f>VLOOKUP($A17,'Return Data'!$B$7:$R$2292,11,0)</f>
        <v>3.1278000000000001</v>
      </c>
      <c r="Q17" s="66">
        <f t="shared" si="8"/>
        <v>24</v>
      </c>
      <c r="R17" s="65">
        <f>VLOOKUP($A17,'Return Data'!$B$7:$R$2292,12,0)</f>
        <v>3.1192000000000002</v>
      </c>
      <c r="S17" s="66">
        <f t="shared" si="10"/>
        <v>23</v>
      </c>
      <c r="T17" s="65">
        <f>VLOOKUP($A17,'Return Data'!$B$7:$R$2292,13,0)</f>
        <v>3.081</v>
      </c>
      <c r="U17" s="66">
        <f t="shared" si="11"/>
        <v>22</v>
      </c>
      <c r="V17" s="65">
        <f>VLOOKUP($A17,'Return Data'!$B$7:$R$2292,17,0)</f>
        <v>3.4256000000000002</v>
      </c>
      <c r="W17" s="66">
        <f>RANK(V17,V$8:V$37,0)</f>
        <v>5</v>
      </c>
      <c r="X17" s="65">
        <f>VLOOKUP($A17,'Return Data'!$B$7:$R$2292,14,0)</f>
        <v>4.2808999999999999</v>
      </c>
      <c r="Y17" s="66">
        <f>RANK(X17,X$8:X$37,0)</f>
        <v>4</v>
      </c>
      <c r="Z17" s="65">
        <f>VLOOKUP($A17,'Return Data'!$B$7:$R$2292,16,0)</f>
        <v>6.125</v>
      </c>
      <c r="AA17" s="67">
        <f t="shared" si="7"/>
        <v>4</v>
      </c>
    </row>
    <row r="18" spans="1:27" x14ac:dyDescent="0.3">
      <c r="A18" s="63" t="s">
        <v>1301</v>
      </c>
      <c r="B18" s="64">
        <f>VLOOKUP($A18,'Return Data'!$B$7:$R$2292,3,0)</f>
        <v>44479</v>
      </c>
      <c r="C18" s="65">
        <f>VLOOKUP($A18,'Return Data'!$B$7:$R$2292,4,0)</f>
        <v>1094.4236000000001</v>
      </c>
      <c r="D18" s="65">
        <f>VLOOKUP($A18,'Return Data'!$B$7:$R$2292,5,0)</f>
        <v>3.1539000000000001</v>
      </c>
      <c r="E18" s="66">
        <f t="shared" si="0"/>
        <v>3</v>
      </c>
      <c r="F18" s="65">
        <f>VLOOKUP($A18,'Return Data'!$B$7:$R$2292,6,0)</f>
        <v>3.1436000000000002</v>
      </c>
      <c r="G18" s="66">
        <f t="shared" si="1"/>
        <v>2</v>
      </c>
      <c r="H18" s="65">
        <f>VLOOKUP($A18,'Return Data'!$B$7:$R$2292,7,0)</f>
        <v>3.1955</v>
      </c>
      <c r="I18" s="66">
        <f t="shared" si="2"/>
        <v>2</v>
      </c>
      <c r="J18" s="65">
        <f>VLOOKUP($A18,'Return Data'!$B$7:$R$2292,8,0)</f>
        <v>3.2496</v>
      </c>
      <c r="K18" s="66">
        <f t="shared" si="3"/>
        <v>2</v>
      </c>
      <c r="L18" s="65">
        <f>VLOOKUP($A18,'Return Data'!$B$7:$R$2292,9,0)</f>
        <v>3.2444999999999999</v>
      </c>
      <c r="M18" s="66">
        <f t="shared" si="4"/>
        <v>2</v>
      </c>
      <c r="N18" s="65">
        <f>VLOOKUP($A18,'Return Data'!$B$7:$R$2292,10,0)</f>
        <v>3.1789000000000001</v>
      </c>
      <c r="O18" s="66">
        <f t="shared" si="5"/>
        <v>1</v>
      </c>
      <c r="P18" s="65">
        <f>VLOOKUP($A18,'Return Data'!$B$7:$R$2292,11,0)</f>
        <v>3.2181999999999999</v>
      </c>
      <c r="Q18" s="66">
        <f t="shared" si="8"/>
        <v>2</v>
      </c>
      <c r="R18" s="65">
        <f>VLOOKUP($A18,'Return Data'!$B$7:$R$2292,12,0)</f>
        <v>3.2109000000000001</v>
      </c>
      <c r="S18" s="66">
        <f t="shared" si="10"/>
        <v>1</v>
      </c>
      <c r="T18" s="65">
        <f>VLOOKUP($A18,'Return Data'!$B$7:$R$2292,13,0)</f>
        <v>3.1724000000000001</v>
      </c>
      <c r="U18" s="66">
        <f t="shared" si="11"/>
        <v>2</v>
      </c>
      <c r="V18" s="65"/>
      <c r="W18" s="66"/>
      <c r="X18" s="65"/>
      <c r="Y18" s="66"/>
      <c r="Z18" s="65">
        <f>VLOOKUP($A18,'Return Data'!$B$7:$R$2292,16,0)</f>
        <v>3.8420000000000001</v>
      </c>
      <c r="AA18" s="67">
        <f t="shared" si="7"/>
        <v>17</v>
      </c>
    </row>
    <row r="19" spans="1:27" x14ac:dyDescent="0.3">
      <c r="A19" s="63" t="s">
        <v>1304</v>
      </c>
      <c r="B19" s="64">
        <f>VLOOKUP($A19,'Return Data'!$B$7:$R$2292,3,0)</f>
        <v>44477</v>
      </c>
      <c r="C19" s="65">
        <f>VLOOKUP($A19,'Return Data'!$B$7:$R$2292,4,0)</f>
        <v>112.80629999999999</v>
      </c>
      <c r="D19" s="65">
        <f>VLOOKUP($A19,'Return Data'!$B$7:$R$2292,5,0)</f>
        <v>3.0417999999999998</v>
      </c>
      <c r="E19" s="66">
        <f t="shared" si="0"/>
        <v>12</v>
      </c>
      <c r="F19" s="65">
        <f>VLOOKUP($A19,'Return Data'!$B$7:$R$2292,6,0)</f>
        <v>2.9990999999999999</v>
      </c>
      <c r="G19" s="66">
        <f t="shared" si="1"/>
        <v>18</v>
      </c>
      <c r="H19" s="65">
        <f>VLOOKUP($A19,'Return Data'!$B$7:$R$2292,7,0)</f>
        <v>3.0941999999999998</v>
      </c>
      <c r="I19" s="66">
        <f t="shared" si="2"/>
        <v>10</v>
      </c>
      <c r="J19" s="65">
        <f>VLOOKUP($A19,'Return Data'!$B$7:$R$2292,8,0)</f>
        <v>3.1585999999999999</v>
      </c>
      <c r="K19" s="66">
        <f t="shared" si="3"/>
        <v>11</v>
      </c>
      <c r="L19" s="65">
        <f>VLOOKUP($A19,'Return Data'!$B$7:$R$2292,9,0)</f>
        <v>3.1478000000000002</v>
      </c>
      <c r="M19" s="66">
        <f t="shared" si="4"/>
        <v>14</v>
      </c>
      <c r="N19" s="65">
        <f>VLOOKUP($A19,'Return Data'!$B$7:$R$2292,10,0)</f>
        <v>3.0842999999999998</v>
      </c>
      <c r="O19" s="66">
        <f t="shared" si="5"/>
        <v>21</v>
      </c>
      <c r="P19" s="65">
        <f>VLOOKUP($A19,'Return Data'!$B$7:$R$2292,11,0)</f>
        <v>3.1393</v>
      </c>
      <c r="Q19" s="66">
        <f t="shared" si="8"/>
        <v>18</v>
      </c>
      <c r="R19" s="65">
        <f>VLOOKUP($A19,'Return Data'!$B$7:$R$2292,12,0)</f>
        <v>3.1333000000000002</v>
      </c>
      <c r="S19" s="66">
        <f t="shared" si="10"/>
        <v>17</v>
      </c>
      <c r="T19" s="65">
        <f>VLOOKUP($A19,'Return Data'!$B$7:$R$2292,13,0)</f>
        <v>3.0954999999999999</v>
      </c>
      <c r="U19" s="66">
        <f t="shared" si="11"/>
        <v>16</v>
      </c>
      <c r="V19" s="65"/>
      <c r="W19" s="66"/>
      <c r="X19" s="65"/>
      <c r="Y19" s="66"/>
      <c r="Z19" s="65">
        <f>VLOOKUP($A19,'Return Data'!$B$7:$R$2292,16,0)</f>
        <v>4.2390999999999996</v>
      </c>
      <c r="AA19" s="67">
        <f t="shared" si="7"/>
        <v>7</v>
      </c>
    </row>
    <row r="20" spans="1:27" x14ac:dyDescent="0.3">
      <c r="A20" s="63" t="s">
        <v>1305</v>
      </c>
      <c r="B20" s="64">
        <f>VLOOKUP($A20,'Return Data'!$B$7:$R$2292,3,0)</f>
        <v>44477</v>
      </c>
      <c r="C20" s="65">
        <f>VLOOKUP($A20,'Return Data'!$B$7:$R$2292,4,0)</f>
        <v>1115.8891000000001</v>
      </c>
      <c r="D20" s="65">
        <f>VLOOKUP($A20,'Return Data'!$B$7:$R$2292,5,0)</f>
        <v>2.9375</v>
      </c>
      <c r="E20" s="66">
        <f t="shared" si="0"/>
        <v>29</v>
      </c>
      <c r="F20" s="65">
        <f>VLOOKUP($A20,'Return Data'!$B$7:$R$2292,6,0)</f>
        <v>2.9893000000000001</v>
      </c>
      <c r="G20" s="66">
        <f t="shared" si="1"/>
        <v>22</v>
      </c>
      <c r="H20" s="65">
        <f>VLOOKUP($A20,'Return Data'!$B$7:$R$2292,7,0)</f>
        <v>3.0526</v>
      </c>
      <c r="I20" s="66">
        <f t="shared" si="2"/>
        <v>15</v>
      </c>
      <c r="J20" s="65">
        <f>VLOOKUP($A20,'Return Data'!$B$7:$R$2292,8,0)</f>
        <v>3.1208999999999998</v>
      </c>
      <c r="K20" s="66">
        <f t="shared" si="3"/>
        <v>19</v>
      </c>
      <c r="L20" s="65">
        <f>VLOOKUP($A20,'Return Data'!$B$7:$R$2292,9,0)</f>
        <v>3.1229</v>
      </c>
      <c r="M20" s="66">
        <f t="shared" si="4"/>
        <v>25</v>
      </c>
      <c r="N20" s="65">
        <f>VLOOKUP($A20,'Return Data'!$B$7:$R$2292,10,0)</f>
        <v>3.0920999999999998</v>
      </c>
      <c r="O20" s="66">
        <f t="shared" si="5"/>
        <v>17</v>
      </c>
      <c r="P20" s="65">
        <f>VLOOKUP($A20,'Return Data'!$B$7:$R$2292,11,0)</f>
        <v>3.1360999999999999</v>
      </c>
      <c r="Q20" s="66">
        <f t="shared" si="8"/>
        <v>20</v>
      </c>
      <c r="R20" s="65">
        <f>VLOOKUP($A20,'Return Data'!$B$7:$R$2292,12,0)</f>
        <v>3.1240999999999999</v>
      </c>
      <c r="S20" s="66">
        <f t="shared" si="10"/>
        <v>21</v>
      </c>
      <c r="T20" s="65">
        <f>VLOOKUP($A20,'Return Data'!$B$7:$R$2292,13,0)</f>
        <v>3.0893000000000002</v>
      </c>
      <c r="U20" s="66">
        <f t="shared" si="11"/>
        <v>20</v>
      </c>
      <c r="V20" s="65"/>
      <c r="W20" s="66"/>
      <c r="X20" s="65"/>
      <c r="Y20" s="66"/>
      <c r="Z20" s="65">
        <f>VLOOKUP($A20,'Return Data'!$B$7:$R$2292,16,0)</f>
        <v>4.1086</v>
      </c>
      <c r="AA20" s="67">
        <f t="shared" si="7"/>
        <v>10</v>
      </c>
    </row>
    <row r="21" spans="1:27" x14ac:dyDescent="0.3">
      <c r="A21" s="63" t="s">
        <v>1307</v>
      </c>
      <c r="B21" s="64">
        <f>VLOOKUP($A21,'Return Data'!$B$7:$R$2292,3,0)</f>
        <v>44479</v>
      </c>
      <c r="C21" s="65">
        <f>VLOOKUP($A21,'Return Data'!$B$7:$R$2292,4,0)</f>
        <v>1084.6079999999999</v>
      </c>
      <c r="D21" s="65">
        <f>VLOOKUP($A21,'Return Data'!$B$7:$R$2292,5,0)</f>
        <v>2.9986999999999999</v>
      </c>
      <c r="E21" s="66">
        <f t="shared" si="0"/>
        <v>20</v>
      </c>
      <c r="F21" s="65">
        <f>VLOOKUP($A21,'Return Data'!$B$7:$R$2292,6,0)</f>
        <v>2.9969999999999999</v>
      </c>
      <c r="G21" s="66">
        <f t="shared" si="1"/>
        <v>21</v>
      </c>
      <c r="H21" s="65">
        <f>VLOOKUP($A21,'Return Data'!$B$7:$R$2292,7,0)</f>
        <v>2.9780000000000002</v>
      </c>
      <c r="I21" s="66">
        <f t="shared" si="2"/>
        <v>29</v>
      </c>
      <c r="J21" s="65">
        <f>VLOOKUP($A21,'Return Data'!$B$7:$R$2292,8,0)</f>
        <v>3.0482</v>
      </c>
      <c r="K21" s="66">
        <f t="shared" si="3"/>
        <v>29</v>
      </c>
      <c r="L21" s="65">
        <f>VLOOKUP($A21,'Return Data'!$B$7:$R$2292,9,0)</f>
        <v>3.0747</v>
      </c>
      <c r="M21" s="66">
        <f t="shared" si="4"/>
        <v>29</v>
      </c>
      <c r="N21" s="65">
        <f>VLOOKUP($A21,'Return Data'!$B$7:$R$2292,10,0)</f>
        <v>3.0339</v>
      </c>
      <c r="O21" s="66">
        <f t="shared" si="5"/>
        <v>29</v>
      </c>
      <c r="P21" s="65">
        <f>VLOOKUP($A21,'Return Data'!$B$7:$R$2292,11,0)</f>
        <v>3.0771000000000002</v>
      </c>
      <c r="Q21" s="66">
        <f t="shared" si="8"/>
        <v>30</v>
      </c>
      <c r="R21" s="65">
        <f>VLOOKUP($A21,'Return Data'!$B$7:$R$2292,12,0)</f>
        <v>3.0729000000000002</v>
      </c>
      <c r="S21" s="66">
        <f t="shared" si="10"/>
        <v>29</v>
      </c>
      <c r="T21" s="65">
        <f>VLOOKUP($A21,'Return Data'!$B$7:$R$2292,13,0)</f>
        <v>3.0402999999999998</v>
      </c>
      <c r="U21" s="66">
        <f t="shared" si="11"/>
        <v>26</v>
      </c>
      <c r="V21" s="65"/>
      <c r="W21" s="66"/>
      <c r="X21" s="65"/>
      <c r="Y21" s="66"/>
      <c r="Z21" s="65">
        <f>VLOOKUP($A21,'Return Data'!$B$7:$R$2292,16,0)</f>
        <v>3.6585999999999999</v>
      </c>
      <c r="AA21" s="67">
        <f t="shared" si="7"/>
        <v>23</v>
      </c>
    </row>
    <row r="22" spans="1:27" x14ac:dyDescent="0.3">
      <c r="A22" s="63" t="s">
        <v>1309</v>
      </c>
      <c r="B22" s="64">
        <f>VLOOKUP($A22,'Return Data'!$B$7:$R$2292,3,0)</f>
        <v>44479</v>
      </c>
      <c r="C22" s="65">
        <f>VLOOKUP($A22,'Return Data'!$B$7:$R$2292,4,0)</f>
        <v>1057.6559999999999</v>
      </c>
      <c r="D22" s="65">
        <f>VLOOKUP($A22,'Return Data'!$B$7:$R$2292,5,0)</f>
        <v>2.9853999999999998</v>
      </c>
      <c r="E22" s="66">
        <f t="shared" si="0"/>
        <v>23</v>
      </c>
      <c r="F22" s="65">
        <f>VLOOKUP($A22,'Return Data'!$B$7:$R$2292,6,0)</f>
        <v>2.9836</v>
      </c>
      <c r="G22" s="66">
        <f t="shared" si="1"/>
        <v>23</v>
      </c>
      <c r="H22" s="65">
        <f>VLOOKUP($A22,'Return Data'!$B$7:$R$2292,7,0)</f>
        <v>3.0263</v>
      </c>
      <c r="I22" s="66">
        <f t="shared" si="2"/>
        <v>22</v>
      </c>
      <c r="J22" s="65">
        <f>VLOOKUP($A22,'Return Data'!$B$7:$R$2292,8,0)</f>
        <v>3.1126</v>
      </c>
      <c r="K22" s="66">
        <f t="shared" si="3"/>
        <v>22</v>
      </c>
      <c r="L22" s="65">
        <f>VLOOKUP($A22,'Return Data'!$B$7:$R$2292,9,0)</f>
        <v>3.1305999999999998</v>
      </c>
      <c r="M22" s="66">
        <f t="shared" si="4"/>
        <v>21</v>
      </c>
      <c r="N22" s="65">
        <f>VLOOKUP($A22,'Return Data'!$B$7:$R$2292,10,0)</f>
        <v>3.0811999999999999</v>
      </c>
      <c r="O22" s="66">
        <f t="shared" si="5"/>
        <v>22</v>
      </c>
      <c r="P22" s="65">
        <f>VLOOKUP($A22,'Return Data'!$B$7:$R$2292,11,0)</f>
        <v>3.1280999999999999</v>
      </c>
      <c r="Q22" s="66">
        <f t="shared" si="8"/>
        <v>23</v>
      </c>
      <c r="R22" s="65">
        <f>VLOOKUP($A22,'Return Data'!$B$7:$R$2292,12,0)</f>
        <v>3.1217999999999999</v>
      </c>
      <c r="S22" s="66">
        <f t="shared" ref="S22" si="12">RANK(R22,R$8:R$37,0)</f>
        <v>22</v>
      </c>
      <c r="T22" s="65"/>
      <c r="U22" s="66"/>
      <c r="V22" s="65"/>
      <c r="W22" s="66"/>
      <c r="X22" s="65"/>
      <c r="Y22" s="66"/>
      <c r="Z22" s="65">
        <f>VLOOKUP($A22,'Return Data'!$B$7:$R$2292,16,0)</f>
        <v>3.2433999999999998</v>
      </c>
      <c r="AA22" s="67">
        <f t="shared" si="7"/>
        <v>30</v>
      </c>
    </row>
    <row r="23" spans="1:27" x14ac:dyDescent="0.3">
      <c r="A23" s="63" t="s">
        <v>1311</v>
      </c>
      <c r="B23" s="64">
        <f>VLOOKUP($A23,'Return Data'!$B$7:$R$2292,3,0)</f>
        <v>44478</v>
      </c>
      <c r="C23" s="65">
        <f>VLOOKUP($A23,'Return Data'!$B$7:$R$2292,4,0)</f>
        <v>1067.6699000000001</v>
      </c>
      <c r="D23" s="65">
        <f>VLOOKUP($A23,'Return Data'!$B$7:$R$2292,5,0)</f>
        <v>2.9744999999999999</v>
      </c>
      <c r="E23" s="66">
        <f t="shared" si="0"/>
        <v>26</v>
      </c>
      <c r="F23" s="65">
        <f>VLOOKUP($A23,'Return Data'!$B$7:$R$2292,6,0)</f>
        <v>2.9601000000000002</v>
      </c>
      <c r="G23" s="66">
        <f t="shared" si="1"/>
        <v>28</v>
      </c>
      <c r="H23" s="65">
        <f>VLOOKUP($A23,'Return Data'!$B$7:$R$2292,7,0)</f>
        <v>3.1539000000000001</v>
      </c>
      <c r="I23" s="66">
        <f t="shared" si="2"/>
        <v>6</v>
      </c>
      <c r="J23" s="65">
        <f>VLOOKUP($A23,'Return Data'!$B$7:$R$2292,8,0)</f>
        <v>3.1402000000000001</v>
      </c>
      <c r="K23" s="66">
        <f t="shared" si="3"/>
        <v>12</v>
      </c>
      <c r="L23" s="65">
        <f>VLOOKUP($A23,'Return Data'!$B$7:$R$2292,9,0)</f>
        <v>3.1156000000000001</v>
      </c>
      <c r="M23" s="66">
        <f t="shared" si="4"/>
        <v>27</v>
      </c>
      <c r="N23" s="65">
        <f>VLOOKUP($A23,'Return Data'!$B$7:$R$2292,10,0)</f>
        <v>3.0486</v>
      </c>
      <c r="O23" s="66">
        <f t="shared" si="5"/>
        <v>28</v>
      </c>
      <c r="P23" s="65">
        <f>VLOOKUP($A23,'Return Data'!$B$7:$R$2292,11,0)</f>
        <v>3.1006999999999998</v>
      </c>
      <c r="Q23" s="66">
        <f t="shared" si="8"/>
        <v>28</v>
      </c>
      <c r="R23" s="65">
        <f>VLOOKUP($A23,'Return Data'!$B$7:$R$2292,12,0)</f>
        <v>3.0811000000000002</v>
      </c>
      <c r="S23" s="66">
        <f t="shared" si="10"/>
        <v>28</v>
      </c>
      <c r="T23" s="65">
        <f>VLOOKUP($A23,'Return Data'!$B$7:$R$2292,13,0)</f>
        <v>3.0430000000000001</v>
      </c>
      <c r="U23" s="66">
        <f t="shared" si="11"/>
        <v>25</v>
      </c>
      <c r="V23" s="65"/>
      <c r="W23" s="66"/>
      <c r="X23" s="65"/>
      <c r="Y23" s="66"/>
      <c r="Z23" s="65">
        <f>VLOOKUP($A23,'Return Data'!$B$7:$R$2292,16,0)</f>
        <v>3.3942999999999999</v>
      </c>
      <c r="AA23" s="67">
        <f t="shared" si="7"/>
        <v>27</v>
      </c>
    </row>
    <row r="24" spans="1:27" x14ac:dyDescent="0.3">
      <c r="A24" s="63" t="s">
        <v>1313</v>
      </c>
      <c r="B24" s="64">
        <f>VLOOKUP($A24,'Return Data'!$B$7:$R$2292,3,0)</f>
        <v>44479</v>
      </c>
      <c r="C24" s="65">
        <f>VLOOKUP($A24,'Return Data'!$B$7:$R$2292,4,0)</f>
        <v>1063.5319</v>
      </c>
      <c r="D24" s="65">
        <f>VLOOKUP($A24,'Return Data'!$B$7:$R$2292,5,0)</f>
        <v>3.0684</v>
      </c>
      <c r="E24" s="66">
        <f t="shared" si="0"/>
        <v>9</v>
      </c>
      <c r="F24" s="65">
        <f>VLOOKUP($A24,'Return Data'!$B$7:$R$2292,6,0)</f>
        <v>3.0781000000000001</v>
      </c>
      <c r="G24" s="66">
        <f t="shared" si="1"/>
        <v>7</v>
      </c>
      <c r="H24" s="65">
        <f>VLOOKUP($A24,'Return Data'!$B$7:$R$2292,7,0)</f>
        <v>3.0571999999999999</v>
      </c>
      <c r="I24" s="66">
        <f t="shared" si="2"/>
        <v>13</v>
      </c>
      <c r="J24" s="65">
        <f>VLOOKUP($A24,'Return Data'!$B$7:$R$2292,8,0)</f>
        <v>3.1356999999999999</v>
      </c>
      <c r="K24" s="66">
        <f t="shared" si="3"/>
        <v>14</v>
      </c>
      <c r="L24" s="65">
        <f>VLOOKUP($A24,'Return Data'!$B$7:$R$2292,9,0)</f>
        <v>3.1532</v>
      </c>
      <c r="M24" s="66">
        <f t="shared" si="4"/>
        <v>13</v>
      </c>
      <c r="N24" s="65">
        <f>VLOOKUP($A24,'Return Data'!$B$7:$R$2292,10,0)</f>
        <v>3.1097999999999999</v>
      </c>
      <c r="O24" s="66">
        <f t="shared" si="5"/>
        <v>12</v>
      </c>
      <c r="P24" s="65">
        <f>VLOOKUP($A24,'Return Data'!$B$7:$R$2292,11,0)</f>
        <v>3.1800999999999999</v>
      </c>
      <c r="Q24" s="66">
        <f t="shared" si="8"/>
        <v>7</v>
      </c>
      <c r="R24" s="65">
        <f>VLOOKUP($A24,'Return Data'!$B$7:$R$2292,12,0)</f>
        <v>3.1726000000000001</v>
      </c>
      <c r="S24" s="66">
        <f t="shared" ref="S24" si="13">RANK(R24,R$8:R$37,0)</f>
        <v>6</v>
      </c>
      <c r="T24" s="65"/>
      <c r="U24" s="66"/>
      <c r="V24" s="65"/>
      <c r="W24" s="66"/>
      <c r="X24" s="65"/>
      <c r="Y24" s="66"/>
      <c r="Z24" s="65">
        <f>VLOOKUP($A24,'Return Data'!$B$7:$R$2292,16,0)</f>
        <v>3.3765999999999998</v>
      </c>
      <c r="AA24" s="67">
        <f t="shared" si="7"/>
        <v>29</v>
      </c>
    </row>
    <row r="25" spans="1:27" x14ac:dyDescent="0.3">
      <c r="A25" s="63" t="s">
        <v>1315</v>
      </c>
      <c r="B25" s="64">
        <f>VLOOKUP($A25,'Return Data'!$B$7:$R$2292,3,0)</f>
        <v>44479</v>
      </c>
      <c r="C25" s="65">
        <f>VLOOKUP($A25,'Return Data'!$B$7:$R$2292,4,0)</f>
        <v>1116.0963999999999</v>
      </c>
      <c r="D25" s="65">
        <f>VLOOKUP($A25,'Return Data'!$B$7:$R$2292,5,0)</f>
        <v>2.9944999999999999</v>
      </c>
      <c r="E25" s="66">
        <f t="shared" si="0"/>
        <v>21</v>
      </c>
      <c r="F25" s="65">
        <f>VLOOKUP($A25,'Return Data'!$B$7:$R$2292,6,0)</f>
        <v>2.9984999999999999</v>
      </c>
      <c r="G25" s="66">
        <f t="shared" si="1"/>
        <v>19</v>
      </c>
      <c r="H25" s="65">
        <f>VLOOKUP($A25,'Return Data'!$B$7:$R$2292,7,0)</f>
        <v>3.0295999999999998</v>
      </c>
      <c r="I25" s="66">
        <f t="shared" si="2"/>
        <v>21</v>
      </c>
      <c r="J25" s="65">
        <f>VLOOKUP($A25,'Return Data'!$B$7:$R$2292,8,0)</f>
        <v>3.1078999999999999</v>
      </c>
      <c r="K25" s="66">
        <f t="shared" si="3"/>
        <v>24</v>
      </c>
      <c r="L25" s="65">
        <f>VLOOKUP($A25,'Return Data'!$B$7:$R$2292,9,0)</f>
        <v>3.1291000000000002</v>
      </c>
      <c r="M25" s="66">
        <f t="shared" si="4"/>
        <v>22</v>
      </c>
      <c r="N25" s="65">
        <f>VLOOKUP($A25,'Return Data'!$B$7:$R$2292,10,0)</f>
        <v>3.0871</v>
      </c>
      <c r="O25" s="66">
        <f t="shared" si="5"/>
        <v>20</v>
      </c>
      <c r="P25" s="65">
        <f>VLOOKUP($A25,'Return Data'!$B$7:$R$2292,11,0)</f>
        <v>3.1305000000000001</v>
      </c>
      <c r="Q25" s="66">
        <f t="shared" si="8"/>
        <v>21</v>
      </c>
      <c r="R25" s="65">
        <f>VLOOKUP($A25,'Return Data'!$B$7:$R$2292,12,0)</f>
        <v>3.1242999999999999</v>
      </c>
      <c r="S25" s="66">
        <f t="shared" si="10"/>
        <v>20</v>
      </c>
      <c r="T25" s="65">
        <f>VLOOKUP($A25,'Return Data'!$B$7:$R$2292,13,0)</f>
        <v>3.0928</v>
      </c>
      <c r="U25" s="66">
        <f t="shared" si="11"/>
        <v>19</v>
      </c>
      <c r="V25" s="65"/>
      <c r="W25" s="66"/>
      <c r="X25" s="65"/>
      <c r="Y25" s="66"/>
      <c r="Z25" s="65">
        <f>VLOOKUP($A25,'Return Data'!$B$7:$R$2292,16,0)</f>
        <v>4.0946999999999996</v>
      </c>
      <c r="AA25" s="67">
        <f t="shared" si="7"/>
        <v>11</v>
      </c>
    </row>
    <row r="26" spans="1:27" x14ac:dyDescent="0.3">
      <c r="A26" s="63" t="s">
        <v>1317</v>
      </c>
      <c r="B26" s="64">
        <f>VLOOKUP($A26,'Return Data'!$B$7:$R$2292,3,0)</f>
        <v>44479</v>
      </c>
      <c r="C26" s="65">
        <f>VLOOKUP($A26,'Return Data'!$B$7:$R$2292,4,0)</f>
        <v>2720.8910000000001</v>
      </c>
      <c r="D26" s="65">
        <f>VLOOKUP($A26,'Return Data'!$B$7:$R$2292,5,0)</f>
        <v>3.032</v>
      </c>
      <c r="E26" s="66">
        <f t="shared" si="0"/>
        <v>14</v>
      </c>
      <c r="F26" s="65">
        <f>VLOOKUP($A26,'Return Data'!$B$7:$R$2292,6,0)</f>
        <v>3.0325000000000002</v>
      </c>
      <c r="G26" s="66">
        <f t="shared" si="1"/>
        <v>13</v>
      </c>
      <c r="H26" s="65">
        <f>VLOOKUP($A26,'Return Data'!$B$7:$R$2292,7,0)</f>
        <v>3.0552000000000001</v>
      </c>
      <c r="I26" s="66">
        <f t="shared" si="2"/>
        <v>14</v>
      </c>
      <c r="J26" s="65">
        <f>VLOOKUP($A26,'Return Data'!$B$7:$R$2292,8,0)</f>
        <v>3.1374</v>
      </c>
      <c r="K26" s="66">
        <f t="shared" si="3"/>
        <v>13</v>
      </c>
      <c r="L26" s="65">
        <f>VLOOKUP($A26,'Return Data'!$B$7:$R$2292,9,0)</f>
        <v>3.1627000000000001</v>
      </c>
      <c r="M26" s="66">
        <f t="shared" si="4"/>
        <v>10</v>
      </c>
      <c r="N26" s="65">
        <f>VLOOKUP($A26,'Return Data'!$B$7:$R$2292,10,0)</f>
        <v>3.1147</v>
      </c>
      <c r="O26" s="66">
        <f t="shared" si="5"/>
        <v>9</v>
      </c>
      <c r="P26" s="65">
        <f>VLOOKUP($A26,'Return Data'!$B$7:$R$2292,11,0)</f>
        <v>3.1661000000000001</v>
      </c>
      <c r="Q26" s="66">
        <f t="shared" si="8"/>
        <v>10</v>
      </c>
      <c r="R26" s="65">
        <f>VLOOKUP($A26,'Return Data'!$B$7:$R$2292,12,0)</f>
        <v>3.1597</v>
      </c>
      <c r="S26" s="66">
        <f t="shared" si="10"/>
        <v>11</v>
      </c>
      <c r="T26" s="65">
        <f>VLOOKUP($A26,'Return Data'!$B$7:$R$2292,13,0)</f>
        <v>3.113</v>
      </c>
      <c r="U26" s="66">
        <f t="shared" si="11"/>
        <v>11</v>
      </c>
      <c r="V26" s="65">
        <f>VLOOKUP($A26,'Return Data'!$B$7:$R$2292,17,0)</f>
        <v>3.4767999999999999</v>
      </c>
      <c r="W26" s="66">
        <f t="shared" ref="W26:W36" si="14">RANK(V26,V$8:V$37,0)</f>
        <v>3</v>
      </c>
      <c r="X26" s="65">
        <f>VLOOKUP($A26,'Return Data'!$B$7:$R$2292,14,0)</f>
        <v>4.3282999999999996</v>
      </c>
      <c r="Y26" s="66">
        <f t="shared" ref="Y26:Y36" si="15">RANK(X26,X$8:X$37,0)</f>
        <v>2</v>
      </c>
      <c r="Z26" s="65">
        <f>VLOOKUP($A26,'Return Data'!$B$7:$R$2292,16,0)</f>
        <v>6.5227000000000004</v>
      </c>
      <c r="AA26" s="67">
        <f t="shared" si="7"/>
        <v>1</v>
      </c>
    </row>
    <row r="27" spans="1:27" x14ac:dyDescent="0.3">
      <c r="A27" s="63" t="s">
        <v>1319</v>
      </c>
      <c r="B27" s="64">
        <f>VLOOKUP($A27,'Return Data'!$B$7:$R$2292,3,0)</f>
        <v>44479</v>
      </c>
      <c r="C27" s="65">
        <f>VLOOKUP($A27,'Return Data'!$B$7:$R$2292,4,0)</f>
        <v>1084.5074</v>
      </c>
      <c r="D27" s="65">
        <f>VLOOKUP($A27,'Return Data'!$B$7:$R$2292,5,0)</f>
        <v>3.1168</v>
      </c>
      <c r="E27" s="66">
        <f t="shared" si="0"/>
        <v>5</v>
      </c>
      <c r="F27" s="65">
        <f>VLOOKUP($A27,'Return Data'!$B$7:$R$2292,6,0)</f>
        <v>3.1072000000000002</v>
      </c>
      <c r="G27" s="66">
        <f t="shared" si="1"/>
        <v>5</v>
      </c>
      <c r="H27" s="65">
        <f>VLOOKUP($A27,'Return Data'!$B$7:$R$2292,7,0)</f>
        <v>3.1265999999999998</v>
      </c>
      <c r="I27" s="66">
        <f t="shared" si="2"/>
        <v>9</v>
      </c>
      <c r="J27" s="65">
        <f>VLOOKUP($A27,'Return Data'!$B$7:$R$2292,8,0)</f>
        <v>3.1833999999999998</v>
      </c>
      <c r="K27" s="66">
        <f t="shared" si="3"/>
        <v>8</v>
      </c>
      <c r="L27" s="65">
        <f>VLOOKUP($A27,'Return Data'!$B$7:$R$2292,9,0)</f>
        <v>3.1932999999999998</v>
      </c>
      <c r="M27" s="66">
        <f t="shared" si="4"/>
        <v>6</v>
      </c>
      <c r="N27" s="65">
        <f>VLOOKUP($A27,'Return Data'!$B$7:$R$2292,10,0)</f>
        <v>3.1307</v>
      </c>
      <c r="O27" s="66">
        <f t="shared" si="5"/>
        <v>6</v>
      </c>
      <c r="P27" s="65">
        <f>VLOOKUP($A27,'Return Data'!$B$7:$R$2292,11,0)</f>
        <v>3.1831</v>
      </c>
      <c r="Q27" s="66">
        <f t="shared" si="8"/>
        <v>6</v>
      </c>
      <c r="R27" s="65">
        <f>VLOOKUP($A27,'Return Data'!$B$7:$R$2292,12,0)</f>
        <v>3.1655000000000002</v>
      </c>
      <c r="S27" s="66">
        <f t="shared" si="10"/>
        <v>8</v>
      </c>
      <c r="T27" s="65">
        <f>VLOOKUP($A27,'Return Data'!$B$7:$R$2292,13,0)</f>
        <v>3.1175999999999999</v>
      </c>
      <c r="U27" s="66">
        <f t="shared" si="11"/>
        <v>10</v>
      </c>
      <c r="V27" s="65"/>
      <c r="W27" s="66"/>
      <c r="X27" s="65"/>
      <c r="Y27" s="66"/>
      <c r="Z27" s="65">
        <f>VLOOKUP($A27,'Return Data'!$B$7:$R$2292,16,0)</f>
        <v>3.6743999999999999</v>
      </c>
      <c r="AA27" s="67">
        <f t="shared" si="7"/>
        <v>21</v>
      </c>
    </row>
    <row r="28" spans="1:27" x14ac:dyDescent="0.3">
      <c r="A28" s="63" t="s">
        <v>1321</v>
      </c>
      <c r="B28" s="64">
        <f>VLOOKUP($A28,'Return Data'!$B$7:$R$2292,3,0)</f>
        <v>44479</v>
      </c>
      <c r="C28" s="65">
        <f>VLOOKUP($A28,'Return Data'!$B$7:$R$2292,4,0)</f>
        <v>1082.9113</v>
      </c>
      <c r="D28" s="65">
        <f>VLOOKUP($A28,'Return Data'!$B$7:$R$2292,5,0)</f>
        <v>3.1044999999999998</v>
      </c>
      <c r="E28" s="66">
        <f t="shared" si="0"/>
        <v>6</v>
      </c>
      <c r="F28" s="65">
        <f>VLOOKUP($A28,'Return Data'!$B$7:$R$2292,6,0)</f>
        <v>3.1073</v>
      </c>
      <c r="G28" s="66">
        <f t="shared" si="1"/>
        <v>4</v>
      </c>
      <c r="H28" s="65">
        <f>VLOOKUP($A28,'Return Data'!$B$7:$R$2292,7,0)</f>
        <v>3.1543000000000001</v>
      </c>
      <c r="I28" s="66">
        <f t="shared" si="2"/>
        <v>5</v>
      </c>
      <c r="J28" s="65">
        <f>VLOOKUP($A28,'Return Data'!$B$7:$R$2292,8,0)</f>
        <v>3.1892999999999998</v>
      </c>
      <c r="K28" s="66">
        <f t="shared" si="3"/>
        <v>6</v>
      </c>
      <c r="L28" s="65">
        <f>VLOOKUP($A28,'Return Data'!$B$7:$R$2292,9,0)</f>
        <v>3.1968000000000001</v>
      </c>
      <c r="M28" s="66">
        <f t="shared" si="4"/>
        <v>5</v>
      </c>
      <c r="N28" s="65">
        <f>VLOOKUP($A28,'Return Data'!$B$7:$R$2292,10,0)</f>
        <v>3.1617000000000002</v>
      </c>
      <c r="O28" s="66">
        <f t="shared" si="5"/>
        <v>3</v>
      </c>
      <c r="P28" s="65">
        <f>VLOOKUP($A28,'Return Data'!$B$7:$R$2292,11,0)</f>
        <v>3.2029000000000001</v>
      </c>
      <c r="Q28" s="66">
        <f t="shared" si="8"/>
        <v>5</v>
      </c>
      <c r="R28" s="65">
        <f>VLOOKUP($A28,'Return Data'!$B$7:$R$2292,12,0)</f>
        <v>3.1844999999999999</v>
      </c>
      <c r="S28" s="66">
        <f t="shared" si="10"/>
        <v>5</v>
      </c>
      <c r="T28" s="65">
        <f>VLOOKUP($A28,'Return Data'!$B$7:$R$2292,13,0)</f>
        <v>3.1444999999999999</v>
      </c>
      <c r="U28" s="66">
        <f t="shared" si="11"/>
        <v>4</v>
      </c>
      <c r="V28" s="65"/>
      <c r="W28" s="66"/>
      <c r="X28" s="65"/>
      <c r="Y28" s="66"/>
      <c r="Z28" s="65">
        <f>VLOOKUP($A28,'Return Data'!$B$7:$R$2292,16,0)</f>
        <v>3.6545000000000001</v>
      </c>
      <c r="AA28" s="67">
        <f t="shared" si="7"/>
        <v>24</v>
      </c>
    </row>
    <row r="29" spans="1:27" x14ac:dyDescent="0.3">
      <c r="A29" s="63" t="s">
        <v>1323</v>
      </c>
      <c r="B29" s="64">
        <f>VLOOKUP($A29,'Return Data'!$B$7:$R$2292,3,0)</f>
        <v>44479</v>
      </c>
      <c r="C29" s="65">
        <f>VLOOKUP($A29,'Return Data'!$B$7:$R$2292,4,0)</f>
        <v>1072.1813999999999</v>
      </c>
      <c r="D29" s="65">
        <f>VLOOKUP($A29,'Return Data'!$B$7:$R$2292,5,0)</f>
        <v>3.1206</v>
      </c>
      <c r="E29" s="66">
        <f t="shared" si="0"/>
        <v>4</v>
      </c>
      <c r="F29" s="65">
        <f>VLOOKUP($A29,'Return Data'!$B$7:$R$2292,6,0)</f>
        <v>3.1202999999999999</v>
      </c>
      <c r="G29" s="66">
        <f t="shared" si="1"/>
        <v>3</v>
      </c>
      <c r="H29" s="65">
        <f>VLOOKUP($A29,'Return Data'!$B$7:$R$2292,7,0)</f>
        <v>3.1577000000000002</v>
      </c>
      <c r="I29" s="66">
        <f t="shared" si="2"/>
        <v>4</v>
      </c>
      <c r="J29" s="65">
        <f>VLOOKUP($A29,'Return Data'!$B$7:$R$2292,8,0)</f>
        <v>3.2052</v>
      </c>
      <c r="K29" s="66">
        <f t="shared" si="3"/>
        <v>3</v>
      </c>
      <c r="L29" s="65">
        <f>VLOOKUP($A29,'Return Data'!$B$7:$R$2292,9,0)</f>
        <v>3.2002999999999999</v>
      </c>
      <c r="M29" s="66">
        <f t="shared" si="4"/>
        <v>4</v>
      </c>
      <c r="N29" s="65">
        <f>VLOOKUP($A29,'Return Data'!$B$7:$R$2292,10,0)</f>
        <v>3.1616</v>
      </c>
      <c r="O29" s="66">
        <f t="shared" si="5"/>
        <v>4</v>
      </c>
      <c r="P29" s="65">
        <f>VLOOKUP($A29,'Return Data'!$B$7:$R$2292,11,0)</f>
        <v>3.2105000000000001</v>
      </c>
      <c r="Q29" s="66">
        <f t="shared" si="8"/>
        <v>4</v>
      </c>
      <c r="R29" s="65">
        <f>VLOOKUP($A29,'Return Data'!$B$7:$R$2292,12,0)</f>
        <v>3.2071000000000001</v>
      </c>
      <c r="S29" s="66">
        <f t="shared" si="10"/>
        <v>2</v>
      </c>
      <c r="T29" s="65">
        <f>VLOOKUP($A29,'Return Data'!$B$7:$R$2292,13,0)</f>
        <v>3.1762000000000001</v>
      </c>
      <c r="U29" s="66">
        <f t="shared" ref="U29" si="16">RANK(T29,T$8:T$37,0)</f>
        <v>1</v>
      </c>
      <c r="V29" s="65"/>
      <c r="W29" s="66"/>
      <c r="X29" s="65"/>
      <c r="Y29" s="66"/>
      <c r="Z29" s="65">
        <f>VLOOKUP($A29,'Return Data'!$B$7:$R$2292,16,0)</f>
        <v>3.5661</v>
      </c>
      <c r="AA29" s="67">
        <f t="shared" si="7"/>
        <v>25</v>
      </c>
    </row>
    <row r="30" spans="1:27" x14ac:dyDescent="0.3">
      <c r="A30" s="63" t="s">
        <v>1325</v>
      </c>
      <c r="B30" s="64">
        <f>VLOOKUP($A30,'Return Data'!$B$7:$R$2292,3,0)</f>
        <v>44479</v>
      </c>
      <c r="C30" s="65">
        <f>VLOOKUP($A30,'Return Data'!$B$7:$R$2292,4,0)</f>
        <v>112.30710000000001</v>
      </c>
      <c r="D30" s="65">
        <f>VLOOKUP($A30,'Return Data'!$B$7:$R$2292,5,0)</f>
        <v>2.9580000000000002</v>
      </c>
      <c r="E30" s="66">
        <f t="shared" si="0"/>
        <v>28</v>
      </c>
      <c r="F30" s="65">
        <f>VLOOKUP($A30,'Return Data'!$B$7:$R$2292,6,0)</f>
        <v>2.9582000000000002</v>
      </c>
      <c r="G30" s="66">
        <f t="shared" si="1"/>
        <v>29</v>
      </c>
      <c r="H30" s="65">
        <f>VLOOKUP($A30,'Return Data'!$B$7:$R$2292,7,0)</f>
        <v>3.0196000000000001</v>
      </c>
      <c r="I30" s="66">
        <f t="shared" si="2"/>
        <v>24</v>
      </c>
      <c r="J30" s="65">
        <f>VLOOKUP($A30,'Return Data'!$B$7:$R$2292,8,0)</f>
        <v>3.1027999999999998</v>
      </c>
      <c r="K30" s="66">
        <f t="shared" si="3"/>
        <v>26</v>
      </c>
      <c r="L30" s="65">
        <f>VLOOKUP($A30,'Return Data'!$B$7:$R$2292,9,0)</f>
        <v>3.1273</v>
      </c>
      <c r="M30" s="66">
        <f t="shared" si="4"/>
        <v>23</v>
      </c>
      <c r="N30" s="65">
        <f>VLOOKUP($A30,'Return Data'!$B$7:$R$2292,10,0)</f>
        <v>3.0886</v>
      </c>
      <c r="O30" s="66">
        <f t="shared" si="5"/>
        <v>19</v>
      </c>
      <c r="P30" s="65">
        <f>VLOOKUP($A30,'Return Data'!$B$7:$R$2292,11,0)</f>
        <v>3.1385000000000001</v>
      </c>
      <c r="Q30" s="66">
        <f t="shared" si="8"/>
        <v>19</v>
      </c>
      <c r="R30" s="65">
        <f>VLOOKUP($A30,'Return Data'!$B$7:$R$2292,12,0)</f>
        <v>3.1269999999999998</v>
      </c>
      <c r="S30" s="66">
        <f t="shared" si="10"/>
        <v>19</v>
      </c>
      <c r="T30" s="65">
        <f>VLOOKUP($A30,'Return Data'!$B$7:$R$2292,13,0)</f>
        <v>3.0998999999999999</v>
      </c>
      <c r="U30" s="66">
        <f t="shared" si="11"/>
        <v>15</v>
      </c>
      <c r="V30" s="65"/>
      <c r="W30" s="66"/>
      <c r="X30" s="65"/>
      <c r="Y30" s="66"/>
      <c r="Z30" s="65">
        <f>VLOOKUP($A30,'Return Data'!$B$7:$R$2292,16,0)</f>
        <v>4.2112999999999996</v>
      </c>
      <c r="AA30" s="67">
        <f t="shared" si="7"/>
        <v>9</v>
      </c>
    </row>
    <row r="31" spans="1:27" x14ac:dyDescent="0.3">
      <c r="A31" s="63" t="s">
        <v>1327</v>
      </c>
      <c r="B31" s="64">
        <f>VLOOKUP($A31,'Return Data'!$B$7:$R$2292,3,0)</f>
        <v>44478</v>
      </c>
      <c r="C31" s="65">
        <f>VLOOKUP($A31,'Return Data'!$B$7:$R$2292,4,0)</f>
        <v>1079.9828</v>
      </c>
      <c r="D31" s="65">
        <f>VLOOKUP($A31,'Return Data'!$B$7:$R$2292,5,0)</f>
        <v>3.1907000000000001</v>
      </c>
      <c r="E31" s="66">
        <f t="shared" si="0"/>
        <v>1</v>
      </c>
      <c r="F31" s="65">
        <f>VLOOKUP($A31,'Return Data'!$B$7:$R$2292,6,0)</f>
        <v>3.1067</v>
      </c>
      <c r="G31" s="66">
        <f t="shared" si="1"/>
        <v>6</v>
      </c>
      <c r="H31" s="65">
        <f>VLOOKUP($A31,'Return Data'!$B$7:$R$2292,7,0)</f>
        <v>3.1465000000000001</v>
      </c>
      <c r="I31" s="66">
        <f t="shared" si="2"/>
        <v>7</v>
      </c>
      <c r="J31" s="65">
        <f>VLOOKUP($A31,'Return Data'!$B$7:$R$2292,8,0)</f>
        <v>3.2050000000000001</v>
      </c>
      <c r="K31" s="66">
        <f t="shared" si="3"/>
        <v>4</v>
      </c>
      <c r="L31" s="65">
        <f>VLOOKUP($A31,'Return Data'!$B$7:$R$2292,9,0)</f>
        <v>3.2027999999999999</v>
      </c>
      <c r="M31" s="66">
        <f t="shared" si="4"/>
        <v>3</v>
      </c>
      <c r="N31" s="65">
        <f>VLOOKUP($A31,'Return Data'!$B$7:$R$2292,10,0)</f>
        <v>3.1724999999999999</v>
      </c>
      <c r="O31" s="66">
        <f t="shared" si="5"/>
        <v>2</v>
      </c>
      <c r="P31" s="65">
        <f>VLOOKUP($A31,'Return Data'!$B$7:$R$2292,11,0)</f>
        <v>3.2227999999999999</v>
      </c>
      <c r="Q31" s="66">
        <f t="shared" si="8"/>
        <v>1</v>
      </c>
      <c r="R31" s="65">
        <f>VLOOKUP($A31,'Return Data'!$B$7:$R$2292,12,0)</f>
        <v>3.2044999999999999</v>
      </c>
      <c r="S31" s="66">
        <f t="shared" si="10"/>
        <v>3</v>
      </c>
      <c r="T31" s="65">
        <f>VLOOKUP($A31,'Return Data'!$B$7:$R$2292,13,0)</f>
        <v>3.1716000000000002</v>
      </c>
      <c r="U31" s="66">
        <f t="shared" si="11"/>
        <v>3</v>
      </c>
      <c r="V31" s="65"/>
      <c r="W31" s="66"/>
      <c r="X31" s="65"/>
      <c r="Y31" s="66"/>
      <c r="Z31" s="65">
        <f>VLOOKUP($A31,'Return Data'!$B$7:$R$2292,16,0)</f>
        <v>3.6951999999999998</v>
      </c>
      <c r="AA31" s="67">
        <f t="shared" si="7"/>
        <v>20</v>
      </c>
    </row>
    <row r="32" spans="1:27" x14ac:dyDescent="0.3">
      <c r="A32" s="63" t="s">
        <v>1329</v>
      </c>
      <c r="B32" s="64">
        <f>VLOOKUP($A32,'Return Data'!$B$7:$R$2292,3,0)</f>
        <v>44479</v>
      </c>
      <c r="C32" s="65">
        <f>VLOOKUP($A32,'Return Data'!$B$7:$R$2292,4,0)</f>
        <v>3407.5549000000001</v>
      </c>
      <c r="D32" s="65">
        <f>VLOOKUP($A32,'Return Data'!$B$7:$R$2292,5,0)</f>
        <v>3.0487000000000002</v>
      </c>
      <c r="E32" s="66">
        <f t="shared" si="0"/>
        <v>10</v>
      </c>
      <c r="F32" s="65">
        <f>VLOOKUP($A32,'Return Data'!$B$7:$R$2292,6,0)</f>
        <v>3.0428000000000002</v>
      </c>
      <c r="G32" s="66">
        <f t="shared" si="1"/>
        <v>11</v>
      </c>
      <c r="H32" s="65">
        <f>VLOOKUP($A32,'Return Data'!$B$7:$R$2292,7,0)</f>
        <v>3.0421999999999998</v>
      </c>
      <c r="I32" s="66">
        <f t="shared" si="2"/>
        <v>18</v>
      </c>
      <c r="J32" s="65">
        <f>VLOOKUP($A32,'Return Data'!$B$7:$R$2292,8,0)</f>
        <v>3.1150000000000002</v>
      </c>
      <c r="K32" s="66">
        <f t="shared" si="3"/>
        <v>21</v>
      </c>
      <c r="L32" s="65">
        <f>VLOOKUP($A32,'Return Data'!$B$7:$R$2292,9,0)</f>
        <v>3.1427</v>
      </c>
      <c r="M32" s="66">
        <f t="shared" si="4"/>
        <v>16</v>
      </c>
      <c r="N32" s="65">
        <f>VLOOKUP($A32,'Return Data'!$B$7:$R$2292,10,0)</f>
        <v>3.0920000000000001</v>
      </c>
      <c r="O32" s="66">
        <f t="shared" si="5"/>
        <v>18</v>
      </c>
      <c r="P32" s="65">
        <f>VLOOKUP($A32,'Return Data'!$B$7:$R$2292,11,0)</f>
        <v>3.1496</v>
      </c>
      <c r="Q32" s="66">
        <f t="shared" si="8"/>
        <v>13</v>
      </c>
      <c r="R32" s="65">
        <f>VLOOKUP($A32,'Return Data'!$B$7:$R$2292,12,0)</f>
        <v>3.1354000000000002</v>
      </c>
      <c r="S32" s="66">
        <f t="shared" si="10"/>
        <v>15</v>
      </c>
      <c r="T32" s="65">
        <f>VLOOKUP($A32,'Return Data'!$B$7:$R$2292,13,0)</f>
        <v>3.0947</v>
      </c>
      <c r="U32" s="66">
        <f t="shared" si="11"/>
        <v>17</v>
      </c>
      <c r="V32" s="65">
        <f>VLOOKUP($A32,'Return Data'!$B$7:$R$2292,17,0)</f>
        <v>3.4489000000000001</v>
      </c>
      <c r="W32" s="66">
        <f t="shared" si="14"/>
        <v>4</v>
      </c>
      <c r="X32" s="65">
        <f>VLOOKUP($A32,'Return Data'!$B$7:$R$2292,14,0)</f>
        <v>4.3061999999999996</v>
      </c>
      <c r="Y32" s="66">
        <f t="shared" si="15"/>
        <v>3</v>
      </c>
      <c r="Z32" s="65">
        <f>VLOOKUP($A32,'Return Data'!$B$7:$R$2292,16,0)</f>
        <v>6.4150999999999998</v>
      </c>
      <c r="AA32" s="67">
        <f t="shared" si="7"/>
        <v>3</v>
      </c>
    </row>
    <row r="33" spans="1:27" x14ac:dyDescent="0.3">
      <c r="A33" s="63" t="s">
        <v>1331</v>
      </c>
      <c r="B33" s="64">
        <f>VLOOKUP($A33,'Return Data'!$B$7:$R$2292,3,0)</f>
        <v>44477</v>
      </c>
      <c r="C33" s="65">
        <f>VLOOKUP($A33,'Return Data'!$B$7:$R$2292,4,0)</f>
        <v>1112.2470000000001</v>
      </c>
      <c r="D33" s="65">
        <f>VLOOKUP($A33,'Return Data'!$B$7:$R$2292,5,0)</f>
        <v>3.0194000000000001</v>
      </c>
      <c r="E33" s="66">
        <f t="shared" si="0"/>
        <v>17</v>
      </c>
      <c r="F33" s="65">
        <f>VLOOKUP($A33,'Return Data'!$B$7:$R$2292,6,0)</f>
        <v>3.0144000000000002</v>
      </c>
      <c r="G33" s="66">
        <f t="shared" si="1"/>
        <v>15</v>
      </c>
      <c r="H33" s="65">
        <f>VLOOKUP($A33,'Return Data'!$B$7:$R$2292,7,0)</f>
        <v>3.0813999999999999</v>
      </c>
      <c r="I33" s="66">
        <f t="shared" si="2"/>
        <v>12</v>
      </c>
      <c r="J33" s="65">
        <f>VLOOKUP($A33,'Return Data'!$B$7:$R$2292,8,0)</f>
        <v>3.1316000000000002</v>
      </c>
      <c r="K33" s="66">
        <f t="shared" si="3"/>
        <v>17</v>
      </c>
      <c r="L33" s="65">
        <f>VLOOKUP($A33,'Return Data'!$B$7:$R$2292,9,0)</f>
        <v>3.1230000000000002</v>
      </c>
      <c r="M33" s="66">
        <f t="shared" si="4"/>
        <v>24</v>
      </c>
      <c r="N33" s="65">
        <f>VLOOKUP($A33,'Return Data'!$B$7:$R$2292,10,0)</f>
        <v>3.0623</v>
      </c>
      <c r="O33" s="66">
        <f t="shared" si="5"/>
        <v>26</v>
      </c>
      <c r="P33" s="65">
        <f>VLOOKUP($A33,'Return Data'!$B$7:$R$2292,11,0)</f>
        <v>3.117</v>
      </c>
      <c r="Q33" s="66">
        <f t="shared" si="8"/>
        <v>25</v>
      </c>
      <c r="R33" s="65">
        <f>VLOOKUP($A33,'Return Data'!$B$7:$R$2292,12,0)</f>
        <v>3.1051000000000002</v>
      </c>
      <c r="S33" s="66">
        <f t="shared" si="10"/>
        <v>26</v>
      </c>
      <c r="T33" s="65">
        <f>VLOOKUP($A33,'Return Data'!$B$7:$R$2292,13,0)</f>
        <v>3.0687000000000002</v>
      </c>
      <c r="U33" s="66">
        <f t="shared" si="11"/>
        <v>23</v>
      </c>
      <c r="V33" s="65"/>
      <c r="W33" s="66"/>
      <c r="X33" s="65"/>
      <c r="Y33" s="66"/>
      <c r="Z33" s="65">
        <f>VLOOKUP($A33,'Return Data'!$B$7:$R$2292,16,0)</f>
        <v>4.2496</v>
      </c>
      <c r="AA33" s="67">
        <f t="shared" si="7"/>
        <v>6</v>
      </c>
    </row>
    <row r="34" spans="1:27" x14ac:dyDescent="0.3">
      <c r="A34" s="63" t="s">
        <v>1333</v>
      </c>
      <c r="B34" s="64">
        <f>VLOOKUP($A34,'Return Data'!$B$7:$R$2292,3,0)</f>
        <v>44479</v>
      </c>
      <c r="C34" s="65">
        <f>VLOOKUP($A34,'Return Data'!$B$7:$R$2292,4,0)</f>
        <v>1103.9983999999999</v>
      </c>
      <c r="D34" s="65">
        <f>VLOOKUP($A34,'Return Data'!$B$7:$R$2292,5,0)</f>
        <v>3.0253999999999999</v>
      </c>
      <c r="E34" s="66">
        <f t="shared" si="0"/>
        <v>16</v>
      </c>
      <c r="F34" s="65">
        <f>VLOOKUP($A34,'Return Data'!$B$7:$R$2292,6,0)</f>
        <v>3.0270000000000001</v>
      </c>
      <c r="G34" s="66">
        <f t="shared" si="1"/>
        <v>14</v>
      </c>
      <c r="H34" s="65">
        <f>VLOOKUP($A34,'Return Data'!$B$7:$R$2292,7,0)</f>
        <v>3.0884</v>
      </c>
      <c r="I34" s="66">
        <f t="shared" si="2"/>
        <v>11</v>
      </c>
      <c r="J34" s="65">
        <f>VLOOKUP($A34,'Return Data'!$B$7:$R$2292,8,0)</f>
        <v>3.1328</v>
      </c>
      <c r="K34" s="66">
        <f t="shared" si="3"/>
        <v>15</v>
      </c>
      <c r="L34" s="65">
        <f>VLOOKUP($A34,'Return Data'!$B$7:$R$2292,9,0)</f>
        <v>3.1465000000000001</v>
      </c>
      <c r="M34" s="66">
        <f t="shared" si="4"/>
        <v>15</v>
      </c>
      <c r="N34" s="65">
        <f>VLOOKUP($A34,'Return Data'!$B$7:$R$2292,10,0)</f>
        <v>3.0926</v>
      </c>
      <c r="O34" s="66">
        <f t="shared" si="5"/>
        <v>16</v>
      </c>
      <c r="P34" s="65">
        <f>VLOOKUP($A34,'Return Data'!$B$7:$R$2292,11,0)</f>
        <v>3.1475</v>
      </c>
      <c r="Q34" s="66">
        <f t="shared" si="8"/>
        <v>14</v>
      </c>
      <c r="R34" s="65">
        <f>VLOOKUP($A34,'Return Data'!$B$7:$R$2292,12,0)</f>
        <v>3.1566999999999998</v>
      </c>
      <c r="S34" s="66">
        <f t="shared" si="10"/>
        <v>12</v>
      </c>
      <c r="T34" s="65">
        <f>VLOOKUP($A34,'Return Data'!$B$7:$R$2292,13,0)</f>
        <v>3.1231</v>
      </c>
      <c r="U34" s="66">
        <f t="shared" si="11"/>
        <v>8</v>
      </c>
      <c r="V34" s="65"/>
      <c r="W34" s="66"/>
      <c r="X34" s="65"/>
      <c r="Y34" s="66"/>
      <c r="Z34" s="65">
        <f>VLOOKUP($A34,'Return Data'!$B$7:$R$2292,16,0)</f>
        <v>3.9544999999999999</v>
      </c>
      <c r="AA34" s="67">
        <f t="shared" si="7"/>
        <v>13</v>
      </c>
    </row>
    <row r="35" spans="1:27" x14ac:dyDescent="0.3">
      <c r="A35" s="63" t="s">
        <v>1335</v>
      </c>
      <c r="B35" s="64">
        <f>VLOOKUP($A35,'Return Data'!$B$7:$R$2292,3,0)</f>
        <v>44479</v>
      </c>
      <c r="C35" s="65">
        <f>VLOOKUP($A35,'Return Data'!$B$7:$R$2292,4,0)</f>
        <v>1101.7664</v>
      </c>
      <c r="D35" s="65">
        <f>VLOOKUP($A35,'Return Data'!$B$7:$R$2292,5,0)</f>
        <v>3.0977999999999999</v>
      </c>
      <c r="E35" s="66">
        <f t="shared" si="0"/>
        <v>7</v>
      </c>
      <c r="F35" s="65">
        <f>VLOOKUP($A35,'Return Data'!$B$7:$R$2292,6,0)</f>
        <v>3.0663</v>
      </c>
      <c r="G35" s="66">
        <f t="shared" si="1"/>
        <v>8</v>
      </c>
      <c r="H35" s="65">
        <f>VLOOKUP($A35,'Return Data'!$B$7:$R$2292,7,0)</f>
        <v>3.0430000000000001</v>
      </c>
      <c r="I35" s="66">
        <f t="shared" si="2"/>
        <v>17</v>
      </c>
      <c r="J35" s="65">
        <f>VLOOKUP($A35,'Return Data'!$B$7:$R$2292,8,0)</f>
        <v>3.1324999999999998</v>
      </c>
      <c r="K35" s="66">
        <f t="shared" si="3"/>
        <v>16</v>
      </c>
      <c r="L35" s="65">
        <f>VLOOKUP($A35,'Return Data'!$B$7:$R$2292,9,0)</f>
        <v>3.1533000000000002</v>
      </c>
      <c r="M35" s="66">
        <f t="shared" si="4"/>
        <v>12</v>
      </c>
      <c r="N35" s="65">
        <f>VLOOKUP($A35,'Return Data'!$B$7:$R$2292,10,0)</f>
        <v>3.1078000000000001</v>
      </c>
      <c r="O35" s="66">
        <f t="shared" si="5"/>
        <v>13</v>
      </c>
      <c r="P35" s="65">
        <f>VLOOKUP($A35,'Return Data'!$B$7:$R$2292,11,0)</f>
        <v>3.1471</v>
      </c>
      <c r="Q35" s="66">
        <f t="shared" si="8"/>
        <v>15</v>
      </c>
      <c r="R35" s="65">
        <f>VLOOKUP($A35,'Return Data'!$B$7:$R$2292,12,0)</f>
        <v>3.1339999999999999</v>
      </c>
      <c r="S35" s="66">
        <f t="shared" si="10"/>
        <v>16</v>
      </c>
      <c r="T35" s="65">
        <f>VLOOKUP($A35,'Return Data'!$B$7:$R$2292,13,0)</f>
        <v>3.0937000000000001</v>
      </c>
      <c r="U35" s="66">
        <f t="shared" si="11"/>
        <v>18</v>
      </c>
      <c r="V35" s="65"/>
      <c r="W35" s="66"/>
      <c r="X35" s="65"/>
      <c r="Y35" s="66"/>
      <c r="Z35" s="65">
        <f>VLOOKUP($A35,'Return Data'!$B$7:$R$2292,16,0)</f>
        <v>3.8788</v>
      </c>
      <c r="AA35" s="67">
        <f t="shared" si="7"/>
        <v>16</v>
      </c>
    </row>
    <row r="36" spans="1:27" x14ac:dyDescent="0.3">
      <c r="A36" s="63" t="s">
        <v>1337</v>
      </c>
      <c r="B36" s="64">
        <f>VLOOKUP($A36,'Return Data'!$B$7:$R$2292,3,0)</f>
        <v>44479</v>
      </c>
      <c r="C36" s="65">
        <f>VLOOKUP($A36,'Return Data'!$B$7:$R$2292,4,0)</f>
        <v>2864.5778</v>
      </c>
      <c r="D36" s="65">
        <f>VLOOKUP($A36,'Return Data'!$B$7:$R$2292,5,0)</f>
        <v>3.0480999999999998</v>
      </c>
      <c r="E36" s="66">
        <f t="shared" si="0"/>
        <v>11</v>
      </c>
      <c r="F36" s="65">
        <f>VLOOKUP($A36,'Return Data'!$B$7:$R$2292,6,0)</f>
        <v>3.0448</v>
      </c>
      <c r="G36" s="66">
        <f t="shared" si="1"/>
        <v>10</v>
      </c>
      <c r="H36" s="65">
        <f>VLOOKUP($A36,'Return Data'!$B$7:$R$2292,7,0)</f>
        <v>3.0436000000000001</v>
      </c>
      <c r="I36" s="66">
        <f t="shared" si="2"/>
        <v>16</v>
      </c>
      <c r="J36" s="65">
        <f>VLOOKUP($A36,'Return Data'!$B$7:$R$2292,8,0)</f>
        <v>3.1886999999999999</v>
      </c>
      <c r="K36" s="66">
        <f t="shared" si="3"/>
        <v>7</v>
      </c>
      <c r="L36" s="65">
        <f>VLOOKUP($A36,'Return Data'!$B$7:$R$2292,9,0)</f>
        <v>3.1734</v>
      </c>
      <c r="M36" s="66">
        <f t="shared" si="4"/>
        <v>8</v>
      </c>
      <c r="N36" s="65">
        <f>VLOOKUP($A36,'Return Data'!$B$7:$R$2292,10,0)</f>
        <v>3.1078000000000001</v>
      </c>
      <c r="O36" s="66">
        <f t="shared" si="5"/>
        <v>13</v>
      </c>
      <c r="P36" s="65">
        <f>VLOOKUP($A36,'Return Data'!$B$7:$R$2292,11,0)</f>
        <v>3.1556999999999999</v>
      </c>
      <c r="Q36" s="66">
        <f t="shared" si="8"/>
        <v>12</v>
      </c>
      <c r="R36" s="65">
        <f>VLOOKUP($A36,'Return Data'!$B$7:$R$2292,12,0)</f>
        <v>3.1421999999999999</v>
      </c>
      <c r="S36" s="66">
        <f t="shared" si="10"/>
        <v>13</v>
      </c>
      <c r="T36" s="65">
        <f>VLOOKUP($A36,'Return Data'!$B$7:$R$2292,13,0)</f>
        <v>3.1059000000000001</v>
      </c>
      <c r="U36" s="66">
        <f t="shared" si="11"/>
        <v>14</v>
      </c>
      <c r="V36" s="65">
        <f>VLOOKUP($A36,'Return Data'!$B$7:$R$2292,17,0)</f>
        <v>3.4807999999999999</v>
      </c>
      <c r="W36" s="66">
        <f t="shared" si="14"/>
        <v>1</v>
      </c>
      <c r="X36" s="65">
        <f>VLOOKUP($A36,'Return Data'!$B$7:$R$2292,14,0)</f>
        <v>4.3358999999999996</v>
      </c>
      <c r="Y36" s="66">
        <f t="shared" si="15"/>
        <v>1</v>
      </c>
      <c r="Z36" s="65">
        <f>VLOOKUP($A36,'Return Data'!$B$7:$R$2292,16,0)</f>
        <v>6.5147000000000004</v>
      </c>
      <c r="AA36" s="67">
        <f t="shared" si="7"/>
        <v>2</v>
      </c>
    </row>
    <row r="37" spans="1:27" x14ac:dyDescent="0.3">
      <c r="A37" s="63" t="s">
        <v>1339</v>
      </c>
      <c r="B37" s="64">
        <f>VLOOKUP($A37,'Return Data'!$B$7:$R$2292,3,0)</f>
        <v>44479</v>
      </c>
      <c r="C37" s="65">
        <f>VLOOKUP($A37,'Return Data'!$B$7:$R$2292,4,0)</f>
        <v>1076.3622</v>
      </c>
      <c r="D37" s="65">
        <f>VLOOKUP($A37,'Return Data'!$B$7:$R$2292,5,0)</f>
        <v>2.8624999999999998</v>
      </c>
      <c r="E37" s="66">
        <f t="shared" si="0"/>
        <v>30</v>
      </c>
      <c r="F37" s="65">
        <f>VLOOKUP($A37,'Return Data'!$B$7:$R$2292,6,0)</f>
        <v>2.8626999999999998</v>
      </c>
      <c r="G37" s="66">
        <f t="shared" si="1"/>
        <v>30</v>
      </c>
      <c r="H37" s="65">
        <f>VLOOKUP($A37,'Return Data'!$B$7:$R$2292,7,0)</f>
        <v>2.8607</v>
      </c>
      <c r="I37" s="66">
        <f t="shared" si="2"/>
        <v>30</v>
      </c>
      <c r="J37" s="65">
        <f>VLOOKUP($A37,'Return Data'!$B$7:$R$2292,8,0)</f>
        <v>2.9315000000000002</v>
      </c>
      <c r="K37" s="66">
        <f t="shared" si="3"/>
        <v>30</v>
      </c>
      <c r="L37" s="65">
        <f>VLOOKUP($A37,'Return Data'!$B$7:$R$2292,9,0)</f>
        <v>2.9508000000000001</v>
      </c>
      <c r="M37" s="66">
        <f t="shared" si="4"/>
        <v>30</v>
      </c>
      <c r="N37" s="65">
        <f>VLOOKUP($A37,'Return Data'!$B$7:$R$2292,10,0)</f>
        <v>2.9493</v>
      </c>
      <c r="O37" s="66">
        <f t="shared" si="5"/>
        <v>30</v>
      </c>
      <c r="P37" s="65">
        <f>VLOOKUP($A37,'Return Data'!$B$7:$R$2292,11,0)</f>
        <v>3.0821000000000001</v>
      </c>
      <c r="Q37" s="66">
        <f t="shared" si="8"/>
        <v>29</v>
      </c>
      <c r="R37" s="65">
        <f>VLOOKUP($A37,'Return Data'!$B$7:$R$2292,12,0)</f>
        <v>3.0611000000000002</v>
      </c>
      <c r="S37" s="66">
        <f t="shared" si="10"/>
        <v>30</v>
      </c>
      <c r="T37" s="65">
        <f>VLOOKUP($A37,'Return Data'!$B$7:$R$2292,13,0)</f>
        <v>3.0160999999999998</v>
      </c>
      <c r="U37" s="66">
        <f t="shared" si="11"/>
        <v>27</v>
      </c>
      <c r="V37" s="65"/>
      <c r="W37" s="66"/>
      <c r="X37" s="65"/>
      <c r="Y37" s="66"/>
      <c r="Z37" s="65">
        <f>VLOOKUP($A37,'Return Data'!$B$7:$R$2292,16,0)</f>
        <v>3.508</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3.0343100000000001</v>
      </c>
      <c r="E39" s="74"/>
      <c r="F39" s="75">
        <f>AVERAGE(F8:F37)</f>
        <v>3.0273633333333332</v>
      </c>
      <c r="G39" s="74"/>
      <c r="H39" s="75">
        <f>AVERAGE(H8:H37)</f>
        <v>3.0678633333333338</v>
      </c>
      <c r="I39" s="74"/>
      <c r="J39" s="75">
        <f>AVERAGE(J8:J37)</f>
        <v>3.1385966666666665</v>
      </c>
      <c r="K39" s="74"/>
      <c r="L39" s="75">
        <f>AVERAGE(L8:L37)</f>
        <v>3.1473600000000008</v>
      </c>
      <c r="M39" s="74"/>
      <c r="N39" s="75">
        <f>AVERAGE(N8:N37)</f>
        <v>3.0983633333333325</v>
      </c>
      <c r="O39" s="74"/>
      <c r="P39" s="75">
        <f>AVERAGE(P8:P37)</f>
        <v>3.1505033333333334</v>
      </c>
      <c r="Q39" s="74"/>
      <c r="R39" s="75">
        <f>AVERAGE(R8:R37)</f>
        <v>3.1409766666666665</v>
      </c>
      <c r="S39" s="74"/>
      <c r="T39" s="75">
        <f>AVERAGE(T8:T37)</f>
        <v>3.1040888888888891</v>
      </c>
      <c r="U39" s="74"/>
      <c r="V39" s="75">
        <f>AVERAGE(V8:V37)</f>
        <v>3.4619</v>
      </c>
      <c r="W39" s="74"/>
      <c r="X39" s="75">
        <f>AVERAGE(X8:X37)</f>
        <v>4.3128249999999992</v>
      </c>
      <c r="Y39" s="74"/>
      <c r="Z39" s="75">
        <f>AVERAGE(Z8:Z37)</f>
        <v>4.1604066666666668</v>
      </c>
      <c r="AA39" s="76"/>
    </row>
    <row r="40" spans="1:27" x14ac:dyDescent="0.3">
      <c r="A40" s="73" t="s">
        <v>28</v>
      </c>
      <c r="B40" s="74"/>
      <c r="C40" s="74"/>
      <c r="D40" s="75">
        <f>MIN(D8:D37)</f>
        <v>2.8624999999999998</v>
      </c>
      <c r="E40" s="74"/>
      <c r="F40" s="75">
        <f>MIN(F8:F37)</f>
        <v>2.8626999999999998</v>
      </c>
      <c r="G40" s="74"/>
      <c r="H40" s="75">
        <f>MIN(H8:H37)</f>
        <v>2.8607</v>
      </c>
      <c r="I40" s="74"/>
      <c r="J40" s="75">
        <f>MIN(J8:J37)</f>
        <v>2.9315000000000002</v>
      </c>
      <c r="K40" s="74"/>
      <c r="L40" s="75">
        <f>MIN(L8:L37)</f>
        <v>2.9508000000000001</v>
      </c>
      <c r="M40" s="74"/>
      <c r="N40" s="75">
        <f>MIN(N8:N37)</f>
        <v>2.9493</v>
      </c>
      <c r="O40" s="74"/>
      <c r="P40" s="75">
        <f>MIN(P8:P37)</f>
        <v>3.0771000000000002</v>
      </c>
      <c r="Q40" s="74"/>
      <c r="R40" s="75">
        <f>MIN(R8:R37)</f>
        <v>3.0611000000000002</v>
      </c>
      <c r="S40" s="74"/>
      <c r="T40" s="75">
        <f>MIN(T8:T37)</f>
        <v>3.0160999999999998</v>
      </c>
      <c r="U40" s="74"/>
      <c r="V40" s="75">
        <f>MIN(V8:V37)</f>
        <v>3.4256000000000002</v>
      </c>
      <c r="W40" s="74"/>
      <c r="X40" s="75">
        <f>MIN(X8:X37)</f>
        <v>4.2808999999999999</v>
      </c>
      <c r="Y40" s="74"/>
      <c r="Z40" s="75">
        <f>MIN(Z8:Z37)</f>
        <v>3.2433999999999998</v>
      </c>
      <c r="AA40" s="76"/>
    </row>
    <row r="41" spans="1:27" ht="15" thickBot="1" x14ac:dyDescent="0.35">
      <c r="A41" s="77" t="s">
        <v>29</v>
      </c>
      <c r="B41" s="78"/>
      <c r="C41" s="78"/>
      <c r="D41" s="79">
        <f>MAX(D8:D37)</f>
        <v>3.1907000000000001</v>
      </c>
      <c r="E41" s="78"/>
      <c r="F41" s="79">
        <f>MAX(F8:F37)</f>
        <v>3.1768000000000001</v>
      </c>
      <c r="G41" s="78"/>
      <c r="H41" s="79">
        <f>MAX(H8:H37)</f>
        <v>3.2183999999999999</v>
      </c>
      <c r="I41" s="78"/>
      <c r="J41" s="79">
        <f>MAX(J8:J37)</f>
        <v>3.2547000000000001</v>
      </c>
      <c r="K41" s="78"/>
      <c r="L41" s="79">
        <f>MAX(L8:L37)</f>
        <v>3.2448999999999999</v>
      </c>
      <c r="M41" s="78"/>
      <c r="N41" s="79">
        <f>MAX(N8:N37)</f>
        <v>3.1789000000000001</v>
      </c>
      <c r="O41" s="78"/>
      <c r="P41" s="79">
        <f>MAX(P8:P37)</f>
        <v>3.2227999999999999</v>
      </c>
      <c r="Q41" s="78"/>
      <c r="R41" s="79">
        <f>MAX(R8:R37)</f>
        <v>3.2109000000000001</v>
      </c>
      <c r="S41" s="78"/>
      <c r="T41" s="79">
        <f>MAX(T8:T37)</f>
        <v>3.1762000000000001</v>
      </c>
      <c r="U41" s="78"/>
      <c r="V41" s="79">
        <f>MAX(V8:V37)</f>
        <v>3.4807999999999999</v>
      </c>
      <c r="W41" s="78"/>
      <c r="X41" s="79">
        <f>MAX(X8:X37)</f>
        <v>4.3358999999999996</v>
      </c>
      <c r="Y41" s="78"/>
      <c r="Z41" s="79">
        <f>MAX(Z8:Z37)</f>
        <v>6.5227000000000004</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1282</v>
      </c>
      <c r="B8" s="64">
        <f>VLOOKUP($A8,'Return Data'!$B$7:$R$2292,3,0)</f>
        <v>44477</v>
      </c>
      <c r="C8" s="65">
        <f>VLOOKUP($A8,'Return Data'!$B$7:$R$2292,4,0)</f>
        <v>1127.3862999999999</v>
      </c>
      <c r="D8" s="65">
        <f>VLOOKUP($A8,'Return Data'!$B$7:$R$2292,5,0)</f>
        <v>2.9497</v>
      </c>
      <c r="E8" s="66">
        <f t="shared" ref="E8:E37" si="0">RANK(D8,D$8:D$37,0)</f>
        <v>13</v>
      </c>
      <c r="F8" s="65">
        <f>VLOOKUP($A8,'Return Data'!$B$7:$R$2292,6,0)</f>
        <v>2.9437000000000002</v>
      </c>
      <c r="G8" s="66">
        <f t="shared" ref="G8:G37" si="1">RANK(F8,F$8:F$37,0)</f>
        <v>13</v>
      </c>
      <c r="H8" s="65">
        <f>VLOOKUP($A8,'Return Data'!$B$7:$R$2292,7,0)</f>
        <v>3.0543999999999998</v>
      </c>
      <c r="I8" s="66">
        <f t="shared" ref="I8:I37" si="2">RANK(H8,H$8:H$37,0)</f>
        <v>5</v>
      </c>
      <c r="J8" s="65">
        <f>VLOOKUP($A8,'Return Data'!$B$7:$R$2292,8,0)</f>
        <v>3.0749</v>
      </c>
      <c r="K8" s="66">
        <f t="shared" ref="K8:K37" si="3">RANK(J8,J$8:J$37,0)</f>
        <v>10</v>
      </c>
      <c r="L8" s="65">
        <f>VLOOKUP($A8,'Return Data'!$B$7:$R$2292,9,0)</f>
        <v>3.0507</v>
      </c>
      <c r="M8" s="66">
        <f t="shared" ref="M8:M37" si="4">RANK(L8,L$8:L$37,0)</f>
        <v>19</v>
      </c>
      <c r="N8" s="65">
        <f>VLOOKUP($A8,'Return Data'!$B$7:$R$2292,10,0)</f>
        <v>3.0002</v>
      </c>
      <c r="O8" s="66">
        <f t="shared" ref="O8:O37" si="5">RANK(N8,N$8:N$37,0)</f>
        <v>19</v>
      </c>
      <c r="P8" s="65">
        <f>VLOOKUP($A8,'Return Data'!$B$7:$R$2292,11,0)</f>
        <v>3.0602</v>
      </c>
      <c r="Q8" s="66">
        <f>RANK(P8,P$8:P$37,0)</f>
        <v>15</v>
      </c>
      <c r="R8" s="65">
        <f>VLOOKUP($A8,'Return Data'!$B$7:$R$2292,12,0)</f>
        <v>3.0568</v>
      </c>
      <c r="S8" s="66">
        <f>RANK(R8,R$8:R$37,0)</f>
        <v>15</v>
      </c>
      <c r="T8" s="65">
        <f>VLOOKUP($A8,'Return Data'!$B$7:$R$2292,13,0)</f>
        <v>3.01</v>
      </c>
      <c r="U8" s="66">
        <f>RANK(T8,T$8:T$37,0)</f>
        <v>13</v>
      </c>
      <c r="V8" s="65">
        <f>VLOOKUP($A8,'Return Data'!$B$7:$R$2292,17,0)</f>
        <v>3.3557999999999999</v>
      </c>
      <c r="W8" s="66">
        <f t="shared" ref="W8" si="6">RANK(V8,V$8:V$37,0)</f>
        <v>3</v>
      </c>
      <c r="X8" s="65"/>
      <c r="Y8" s="66"/>
      <c r="Z8" s="65">
        <f>VLOOKUP($A8,'Return Data'!$B$7:$R$2292,16,0)</f>
        <v>4.1669999999999998</v>
      </c>
      <c r="AA8" s="67">
        <f t="shared" ref="AA8:AA37" si="7">RANK(Z8,Z$8:Z$37,0)</f>
        <v>5</v>
      </c>
    </row>
    <row r="9" spans="1:27" x14ac:dyDescent="0.3">
      <c r="A9" s="63" t="s">
        <v>1284</v>
      </c>
      <c r="B9" s="64">
        <f>VLOOKUP($A9,'Return Data'!$B$7:$R$2292,3,0)</f>
        <v>44479</v>
      </c>
      <c r="C9" s="65">
        <f>VLOOKUP($A9,'Return Data'!$B$7:$R$2292,4,0)</f>
        <v>1104.4635000000001</v>
      </c>
      <c r="D9" s="65">
        <f>VLOOKUP($A9,'Return Data'!$B$7:$R$2292,5,0)</f>
        <v>2.9744999999999999</v>
      </c>
      <c r="E9" s="66">
        <f t="shared" si="0"/>
        <v>10</v>
      </c>
      <c r="F9" s="65">
        <f>VLOOKUP($A9,'Return Data'!$B$7:$R$2292,6,0)</f>
        <v>2.9739</v>
      </c>
      <c r="G9" s="66">
        <f t="shared" si="1"/>
        <v>9</v>
      </c>
      <c r="H9" s="65">
        <f>VLOOKUP($A9,'Return Data'!$B$7:$R$2292,7,0)</f>
        <v>3.0804</v>
      </c>
      <c r="I9" s="66">
        <f t="shared" si="2"/>
        <v>3</v>
      </c>
      <c r="J9" s="65">
        <f>VLOOKUP($A9,'Return Data'!$B$7:$R$2292,8,0)</f>
        <v>3.1149</v>
      </c>
      <c r="K9" s="66">
        <f t="shared" si="3"/>
        <v>6</v>
      </c>
      <c r="L9" s="65">
        <f>VLOOKUP($A9,'Return Data'!$B$7:$R$2292,9,0)</f>
        <v>3.1259999999999999</v>
      </c>
      <c r="M9" s="66">
        <f t="shared" si="4"/>
        <v>3</v>
      </c>
      <c r="N9" s="65">
        <f>VLOOKUP($A9,'Return Data'!$B$7:$R$2292,10,0)</f>
        <v>3.0539000000000001</v>
      </c>
      <c r="O9" s="66">
        <f t="shared" si="5"/>
        <v>7</v>
      </c>
      <c r="P9" s="65">
        <f>VLOOKUP($A9,'Return Data'!$B$7:$R$2292,11,0)</f>
        <v>3.1112000000000002</v>
      </c>
      <c r="Q9" s="66">
        <f>RANK(P9,P$8:P$37,0)</f>
        <v>5</v>
      </c>
      <c r="R9" s="65">
        <f>VLOOKUP($A9,'Return Data'!$B$7:$R$2292,12,0)</f>
        <v>3.1025</v>
      </c>
      <c r="S9" s="66">
        <f>RANK(R9,R$8:R$37,0)</f>
        <v>5</v>
      </c>
      <c r="T9" s="65">
        <f>VLOOKUP($A9,'Return Data'!$B$7:$R$2292,13,0)</f>
        <v>3.0687000000000002</v>
      </c>
      <c r="U9" s="66">
        <f>RANK(T9,T$8:T$37,0)</f>
        <v>5</v>
      </c>
      <c r="V9" s="65"/>
      <c r="W9" s="66"/>
      <c r="X9" s="65"/>
      <c r="Y9" s="66"/>
      <c r="Z9" s="65">
        <f>VLOOKUP($A9,'Return Data'!$B$7:$R$2292,16,0)</f>
        <v>3.9335</v>
      </c>
      <c r="AA9" s="67">
        <f t="shared" si="7"/>
        <v>12</v>
      </c>
    </row>
    <row r="10" spans="1:27" x14ac:dyDescent="0.3">
      <c r="A10" s="63" t="s">
        <v>1286</v>
      </c>
      <c r="B10" s="64">
        <f>VLOOKUP($A10,'Return Data'!$B$7:$R$2292,3,0)</f>
        <v>44479</v>
      </c>
      <c r="C10" s="65">
        <f>VLOOKUP($A10,'Return Data'!$B$7:$R$2292,4,0)</f>
        <v>1097.5436</v>
      </c>
      <c r="D10" s="65">
        <f>VLOOKUP($A10,'Return Data'!$B$7:$R$2292,5,0)</f>
        <v>2.9466999999999999</v>
      </c>
      <c r="E10" s="66">
        <f t="shared" si="0"/>
        <v>14</v>
      </c>
      <c r="F10" s="65">
        <f>VLOOKUP($A10,'Return Data'!$B$7:$R$2292,6,0)</f>
        <v>2.9428000000000001</v>
      </c>
      <c r="G10" s="66">
        <f t="shared" si="1"/>
        <v>14</v>
      </c>
      <c r="H10" s="65">
        <f>VLOOKUP($A10,'Return Data'!$B$7:$R$2292,7,0)</f>
        <v>2.9775999999999998</v>
      </c>
      <c r="I10" s="66">
        <f t="shared" si="2"/>
        <v>15</v>
      </c>
      <c r="J10" s="65">
        <f>VLOOKUP($A10,'Return Data'!$B$7:$R$2292,8,0)</f>
        <v>3.0516999999999999</v>
      </c>
      <c r="K10" s="66">
        <f t="shared" si="3"/>
        <v>16</v>
      </c>
      <c r="L10" s="65">
        <f>VLOOKUP($A10,'Return Data'!$B$7:$R$2292,9,0)</f>
        <v>3.0802999999999998</v>
      </c>
      <c r="M10" s="66">
        <f t="shared" si="4"/>
        <v>12</v>
      </c>
      <c r="N10" s="65">
        <f>VLOOKUP($A10,'Return Data'!$B$7:$R$2292,10,0)</f>
        <v>3.0552999999999999</v>
      </c>
      <c r="O10" s="66">
        <f t="shared" si="5"/>
        <v>5</v>
      </c>
      <c r="P10" s="65">
        <f>VLOOKUP($A10,'Return Data'!$B$7:$R$2292,11,0)</f>
        <v>3.109</v>
      </c>
      <c r="Q10" s="66">
        <f>RANK(P10,P$8:P$37,0)</f>
        <v>6</v>
      </c>
      <c r="R10" s="65">
        <f>VLOOKUP($A10,'Return Data'!$B$7:$R$2292,12,0)</f>
        <v>3.1097999999999999</v>
      </c>
      <c r="S10" s="66">
        <f>RANK(R10,R$8:R$37,0)</f>
        <v>4</v>
      </c>
      <c r="T10" s="65">
        <f>VLOOKUP($A10,'Return Data'!$B$7:$R$2292,13,0)</f>
        <v>3.0764</v>
      </c>
      <c r="U10" s="66">
        <f>RANK(T10,T$8:T$37,0)</f>
        <v>3</v>
      </c>
      <c r="V10" s="65"/>
      <c r="W10" s="66"/>
      <c r="X10" s="65"/>
      <c r="Y10" s="66"/>
      <c r="Z10" s="65">
        <f>VLOOKUP($A10,'Return Data'!$B$7:$R$2292,16,0)</f>
        <v>3.8441000000000001</v>
      </c>
      <c r="AA10" s="67">
        <f t="shared" si="7"/>
        <v>14</v>
      </c>
    </row>
    <row r="11" spans="1:27" x14ac:dyDescent="0.3">
      <c r="A11" s="63" t="s">
        <v>1288</v>
      </c>
      <c r="B11" s="64">
        <f>VLOOKUP($A11,'Return Data'!$B$7:$R$2292,3,0)</f>
        <v>44479</v>
      </c>
      <c r="C11" s="65">
        <f>VLOOKUP($A11,'Return Data'!$B$7:$R$2292,4,0)</f>
        <v>1098.3072</v>
      </c>
      <c r="D11" s="65">
        <f>VLOOKUP($A11,'Return Data'!$B$7:$R$2292,5,0)</f>
        <v>2.8900999999999999</v>
      </c>
      <c r="E11" s="66">
        <f t="shared" si="0"/>
        <v>26</v>
      </c>
      <c r="F11" s="65">
        <f>VLOOKUP($A11,'Return Data'!$B$7:$R$2292,6,0)</f>
        <v>2.8986000000000001</v>
      </c>
      <c r="G11" s="66">
        <f t="shared" si="1"/>
        <v>25</v>
      </c>
      <c r="H11" s="65">
        <f>VLOOKUP($A11,'Return Data'!$B$7:$R$2292,7,0)</f>
        <v>2.9138000000000002</v>
      </c>
      <c r="I11" s="66">
        <f t="shared" si="2"/>
        <v>28</v>
      </c>
      <c r="J11" s="65">
        <f>VLOOKUP($A11,'Return Data'!$B$7:$R$2292,8,0)</f>
        <v>3.0036999999999998</v>
      </c>
      <c r="K11" s="66">
        <f t="shared" si="3"/>
        <v>27</v>
      </c>
      <c r="L11" s="65">
        <f>VLOOKUP($A11,'Return Data'!$B$7:$R$2292,9,0)</f>
        <v>3.0354000000000001</v>
      </c>
      <c r="M11" s="66">
        <f t="shared" si="4"/>
        <v>23</v>
      </c>
      <c r="N11" s="65">
        <f>VLOOKUP($A11,'Return Data'!$B$7:$R$2292,10,0)</f>
        <v>3.0055999999999998</v>
      </c>
      <c r="O11" s="66">
        <f t="shared" si="5"/>
        <v>18</v>
      </c>
      <c r="P11" s="65">
        <f>VLOOKUP($A11,'Return Data'!$B$7:$R$2292,11,0)</f>
        <v>3.0415000000000001</v>
      </c>
      <c r="Q11" s="66">
        <f>RANK(P11,P$8:P$37,0)</f>
        <v>22</v>
      </c>
      <c r="R11" s="65">
        <f>VLOOKUP($A11,'Return Data'!$B$7:$R$2292,12,0)</f>
        <v>3.0390000000000001</v>
      </c>
      <c r="S11" s="66">
        <f>RANK(R11,R$8:R$37,0)</f>
        <v>19</v>
      </c>
      <c r="T11" s="65">
        <f>VLOOKUP($A11,'Return Data'!$B$7:$R$2292,13,0)</f>
        <v>3.0173999999999999</v>
      </c>
      <c r="U11" s="66">
        <f>RANK(T11,T$8:T$37,0)</f>
        <v>12</v>
      </c>
      <c r="V11" s="65"/>
      <c r="W11" s="66"/>
      <c r="X11" s="65"/>
      <c r="Y11" s="66"/>
      <c r="Z11" s="65">
        <f>VLOOKUP($A11,'Return Data'!$B$7:$R$2292,16,0)</f>
        <v>3.8151999999999999</v>
      </c>
      <c r="AA11" s="67">
        <f t="shared" si="7"/>
        <v>15</v>
      </c>
    </row>
    <row r="12" spans="1:27" x14ac:dyDescent="0.3">
      <c r="A12" s="63" t="s">
        <v>1290</v>
      </c>
      <c r="B12" s="64">
        <f>VLOOKUP($A12,'Return Data'!$B$7:$R$2292,3,0)</f>
        <v>44478</v>
      </c>
      <c r="C12" s="65">
        <f>VLOOKUP($A12,'Return Data'!$B$7:$R$2292,4,0)</f>
        <v>1056.8289</v>
      </c>
      <c r="D12" s="65">
        <f>VLOOKUP($A12,'Return Data'!$B$7:$R$2292,5,0)</f>
        <v>3.0983000000000001</v>
      </c>
      <c r="E12" s="66">
        <f t="shared" si="0"/>
        <v>2</v>
      </c>
      <c r="F12" s="65">
        <f>VLOOKUP($A12,'Return Data'!$B$7:$R$2292,6,0)</f>
        <v>3.0964999999999998</v>
      </c>
      <c r="G12" s="66">
        <f t="shared" si="1"/>
        <v>1</v>
      </c>
      <c r="H12" s="65">
        <f>VLOOKUP($A12,'Return Data'!$B$7:$R$2292,7,0)</f>
        <v>3.1379000000000001</v>
      </c>
      <c r="I12" s="66">
        <f t="shared" si="2"/>
        <v>1</v>
      </c>
      <c r="J12" s="65">
        <f>VLOOKUP($A12,'Return Data'!$B$7:$R$2292,8,0)</f>
        <v>3.1701999999999999</v>
      </c>
      <c r="K12" s="66">
        <f t="shared" si="3"/>
        <v>1</v>
      </c>
      <c r="L12" s="65">
        <f>VLOOKUP($A12,'Return Data'!$B$7:$R$2292,9,0)</f>
        <v>3.1619000000000002</v>
      </c>
      <c r="M12" s="66">
        <f t="shared" si="4"/>
        <v>1</v>
      </c>
      <c r="N12" s="65">
        <f>VLOOKUP($A12,'Return Data'!$B$7:$R$2292,10,0)</f>
        <v>3.0682999999999998</v>
      </c>
      <c r="O12" s="66">
        <f t="shared" si="5"/>
        <v>3</v>
      </c>
      <c r="P12" s="65">
        <f>VLOOKUP($A12,'Return Data'!$B$7:$R$2292,11,0)</f>
        <v>3.1309999999999998</v>
      </c>
      <c r="Q12" s="66">
        <f t="shared" ref="Q12:Q37" si="8">RANK(P12,P$8:P$37,0)</f>
        <v>2</v>
      </c>
      <c r="R12" s="65">
        <f>VLOOKUP($A12,'Return Data'!$B$7:$R$2292,12,0)</f>
        <v>3.1141999999999999</v>
      </c>
      <c r="S12" s="66">
        <f>RANK(R12,R$8:R$37,0)</f>
        <v>2</v>
      </c>
      <c r="T12" s="65"/>
      <c r="U12" s="66"/>
      <c r="V12" s="65"/>
      <c r="W12" s="66"/>
      <c r="X12" s="65"/>
      <c r="Y12" s="66"/>
      <c r="Z12" s="65">
        <f>VLOOKUP($A12,'Return Data'!$B$7:$R$2292,16,0)</f>
        <v>3.2999000000000001</v>
      </c>
      <c r="AA12" s="67">
        <f t="shared" si="7"/>
        <v>28</v>
      </c>
    </row>
    <row r="13" spans="1:27" x14ac:dyDescent="0.3">
      <c r="A13" s="63" t="s">
        <v>1292</v>
      </c>
      <c r="B13" s="64">
        <f>VLOOKUP($A13,'Return Data'!$B$7:$R$2292,3,0)</f>
        <v>44479</v>
      </c>
      <c r="C13" s="65">
        <f>VLOOKUP($A13,'Return Data'!$B$7:$R$2292,4,0)</f>
        <v>1082.7405000000001</v>
      </c>
      <c r="D13" s="65">
        <f>VLOOKUP($A13,'Return Data'!$B$7:$R$2292,5,0)</f>
        <v>2.9634</v>
      </c>
      <c r="E13" s="66">
        <f t="shared" si="0"/>
        <v>12</v>
      </c>
      <c r="F13" s="65">
        <f>VLOOKUP($A13,'Return Data'!$B$7:$R$2292,6,0)</f>
        <v>2.9639000000000002</v>
      </c>
      <c r="G13" s="66">
        <f t="shared" si="1"/>
        <v>11</v>
      </c>
      <c r="H13" s="65">
        <f>VLOOKUP($A13,'Return Data'!$B$7:$R$2292,7,0)</f>
        <v>2.9893999999999998</v>
      </c>
      <c r="I13" s="66">
        <f t="shared" si="2"/>
        <v>11</v>
      </c>
      <c r="J13" s="65">
        <f>VLOOKUP($A13,'Return Data'!$B$7:$R$2292,8,0)</f>
        <v>3.0990000000000002</v>
      </c>
      <c r="K13" s="66">
        <f t="shared" si="3"/>
        <v>8</v>
      </c>
      <c r="L13" s="65">
        <f>VLOOKUP($A13,'Return Data'!$B$7:$R$2292,9,0)</f>
        <v>3.1120000000000001</v>
      </c>
      <c r="M13" s="66">
        <f t="shared" si="4"/>
        <v>6</v>
      </c>
      <c r="N13" s="65">
        <f>VLOOKUP($A13,'Return Data'!$B$7:$R$2292,10,0)</f>
        <v>3.0577000000000001</v>
      </c>
      <c r="O13" s="66">
        <f t="shared" si="5"/>
        <v>4</v>
      </c>
      <c r="P13" s="65">
        <f>VLOOKUP($A13,'Return Data'!$B$7:$R$2292,11,0)</f>
        <v>3.1128999999999998</v>
      </c>
      <c r="Q13" s="66">
        <f t="shared" si="8"/>
        <v>4</v>
      </c>
      <c r="R13" s="65">
        <f>VLOOKUP($A13,'Return Data'!$B$7:$R$2292,12,0)</f>
        <v>3.0983999999999998</v>
      </c>
      <c r="S13" s="66">
        <f t="shared" ref="S13:S37" si="9">RANK(R13,R$8:R$37,0)</f>
        <v>7</v>
      </c>
      <c r="T13" s="65">
        <f>VLOOKUP($A13,'Return Data'!$B$7:$R$2292,13,0)</f>
        <v>3.0697999999999999</v>
      </c>
      <c r="U13" s="66">
        <f t="shared" ref="U13:U37" si="10">RANK(T13,T$8:T$37,0)</f>
        <v>4</v>
      </c>
      <c r="V13" s="65"/>
      <c r="W13" s="66"/>
      <c r="X13" s="65"/>
      <c r="Y13" s="66"/>
      <c r="Z13" s="65">
        <f>VLOOKUP($A13,'Return Data'!$B$7:$R$2292,16,0)</f>
        <v>3.6425999999999998</v>
      </c>
      <c r="AA13" s="67">
        <f t="shared" si="7"/>
        <v>20</v>
      </c>
    </row>
    <row r="14" spans="1:27" x14ac:dyDescent="0.3">
      <c r="A14" s="63" t="s">
        <v>1294</v>
      </c>
      <c r="B14" s="64">
        <f>VLOOKUP($A14,'Return Data'!$B$7:$R$2292,3,0)</f>
        <v>44479</v>
      </c>
      <c r="C14" s="65">
        <f>VLOOKUP($A14,'Return Data'!$B$7:$R$2292,4,0)</f>
        <v>1117.9272000000001</v>
      </c>
      <c r="D14" s="65">
        <f>VLOOKUP($A14,'Return Data'!$B$7:$R$2292,5,0)</f>
        <v>2.9373</v>
      </c>
      <c r="E14" s="66">
        <f t="shared" si="0"/>
        <v>15</v>
      </c>
      <c r="F14" s="65">
        <f>VLOOKUP($A14,'Return Data'!$B$7:$R$2292,6,0)</f>
        <v>2.9327000000000001</v>
      </c>
      <c r="G14" s="66">
        <f t="shared" si="1"/>
        <v>16</v>
      </c>
      <c r="H14" s="65">
        <f>VLOOKUP($A14,'Return Data'!$B$7:$R$2292,7,0)</f>
        <v>2.9630000000000001</v>
      </c>
      <c r="I14" s="66">
        <f t="shared" si="2"/>
        <v>18</v>
      </c>
      <c r="J14" s="65">
        <f>VLOOKUP($A14,'Return Data'!$B$7:$R$2292,8,0)</f>
        <v>3.0547</v>
      </c>
      <c r="K14" s="66">
        <f t="shared" si="3"/>
        <v>13</v>
      </c>
      <c r="L14" s="65">
        <f>VLOOKUP($A14,'Return Data'!$B$7:$R$2292,9,0)</f>
        <v>3.0842000000000001</v>
      </c>
      <c r="M14" s="66">
        <f t="shared" si="4"/>
        <v>10</v>
      </c>
      <c r="N14" s="65">
        <f>VLOOKUP($A14,'Return Data'!$B$7:$R$2292,10,0)</f>
        <v>3.0459999999999998</v>
      </c>
      <c r="O14" s="66">
        <f t="shared" si="5"/>
        <v>9</v>
      </c>
      <c r="P14" s="65">
        <f>VLOOKUP($A14,'Return Data'!$B$7:$R$2292,11,0)</f>
        <v>3.0707</v>
      </c>
      <c r="Q14" s="66">
        <f t="shared" si="8"/>
        <v>11</v>
      </c>
      <c r="R14" s="65">
        <f>VLOOKUP($A14,'Return Data'!$B$7:$R$2292,12,0)</f>
        <v>3.0518000000000001</v>
      </c>
      <c r="S14" s="66">
        <f t="shared" si="9"/>
        <v>16</v>
      </c>
      <c r="T14" s="65">
        <f>VLOOKUP($A14,'Return Data'!$B$7:$R$2292,13,0)</f>
        <v>3.032</v>
      </c>
      <c r="U14" s="66">
        <f t="shared" si="10"/>
        <v>9</v>
      </c>
      <c r="V14" s="65"/>
      <c r="W14" s="66"/>
      <c r="X14" s="65"/>
      <c r="Y14" s="66"/>
      <c r="Z14" s="65">
        <f>VLOOKUP($A14,'Return Data'!$B$7:$R$2292,16,0)</f>
        <v>4.1250999999999998</v>
      </c>
      <c r="AA14" s="67">
        <f t="shared" si="7"/>
        <v>8</v>
      </c>
    </row>
    <row r="15" spans="1:27" x14ac:dyDescent="0.3">
      <c r="A15" s="63" t="s">
        <v>1296</v>
      </c>
      <c r="B15" s="64">
        <f>VLOOKUP($A15,'Return Data'!$B$7:$R$2292,3,0)</f>
        <v>44479</v>
      </c>
      <c r="C15" s="65">
        <f>VLOOKUP($A15,'Return Data'!$B$7:$R$2292,4,0)</f>
        <v>1083.6784</v>
      </c>
      <c r="D15" s="65">
        <f>VLOOKUP($A15,'Return Data'!$B$7:$R$2292,5,0)</f>
        <v>2.9171</v>
      </c>
      <c r="E15" s="66">
        <f t="shared" si="0"/>
        <v>22</v>
      </c>
      <c r="F15" s="65">
        <f>VLOOKUP($A15,'Return Data'!$B$7:$R$2292,6,0)</f>
        <v>2.9163999999999999</v>
      </c>
      <c r="G15" s="66">
        <f t="shared" si="1"/>
        <v>20</v>
      </c>
      <c r="H15" s="65">
        <f>VLOOKUP($A15,'Return Data'!$B$7:$R$2292,7,0)</f>
        <v>2.9339</v>
      </c>
      <c r="I15" s="66">
        <f t="shared" si="2"/>
        <v>24</v>
      </c>
      <c r="J15" s="65">
        <f>VLOOKUP($A15,'Return Data'!$B$7:$R$2292,8,0)</f>
        <v>3.0278999999999998</v>
      </c>
      <c r="K15" s="66">
        <f t="shared" si="3"/>
        <v>22</v>
      </c>
      <c r="L15" s="65">
        <f>VLOOKUP($A15,'Return Data'!$B$7:$R$2292,9,0)</f>
        <v>3.0548000000000002</v>
      </c>
      <c r="M15" s="66">
        <f t="shared" si="4"/>
        <v>17</v>
      </c>
      <c r="N15" s="65">
        <f>VLOOKUP($A15,'Return Data'!$B$7:$R$2292,10,0)</f>
        <v>3.01</v>
      </c>
      <c r="O15" s="66">
        <f t="shared" si="5"/>
        <v>16</v>
      </c>
      <c r="P15" s="65">
        <f>VLOOKUP($A15,'Return Data'!$B$7:$R$2292,11,0)</f>
        <v>3.0564</v>
      </c>
      <c r="Q15" s="66">
        <f t="shared" si="8"/>
        <v>16</v>
      </c>
      <c r="R15" s="65">
        <f>VLOOKUP($A15,'Return Data'!$B$7:$R$2292,12,0)</f>
        <v>3.0583</v>
      </c>
      <c r="S15" s="66">
        <f t="shared" si="9"/>
        <v>12</v>
      </c>
      <c r="T15" s="65">
        <f>VLOOKUP($A15,'Return Data'!$B$7:$R$2292,13,0)</f>
        <v>3.0596999999999999</v>
      </c>
      <c r="U15" s="66">
        <f t="shared" si="10"/>
        <v>6</v>
      </c>
      <c r="V15" s="65"/>
      <c r="W15" s="66"/>
      <c r="X15" s="65"/>
      <c r="Y15" s="66"/>
      <c r="Z15" s="65">
        <f>VLOOKUP($A15,'Return Data'!$B$7:$R$2292,16,0)</f>
        <v>3.6850999999999998</v>
      </c>
      <c r="AA15" s="67">
        <f t="shared" si="7"/>
        <v>18</v>
      </c>
    </row>
    <row r="16" spans="1:27" x14ac:dyDescent="0.3">
      <c r="A16" s="63" t="s">
        <v>1297</v>
      </c>
      <c r="B16" s="64">
        <f>VLOOKUP($A16,'Return Data'!$B$7:$R$2292,3,0)</f>
        <v>44479</v>
      </c>
      <c r="C16" s="65">
        <f>VLOOKUP($A16,'Return Data'!$B$7:$R$2292,4,0)</f>
        <v>1091.7135000000001</v>
      </c>
      <c r="D16" s="65">
        <f>VLOOKUP($A16,'Return Data'!$B$7:$R$2292,5,0)</f>
        <v>2.9276</v>
      </c>
      <c r="E16" s="66">
        <f t="shared" si="0"/>
        <v>17</v>
      </c>
      <c r="F16" s="65">
        <f>VLOOKUP($A16,'Return Data'!$B$7:$R$2292,6,0)</f>
        <v>2.9217</v>
      </c>
      <c r="G16" s="66">
        <f t="shared" si="1"/>
        <v>19</v>
      </c>
      <c r="H16" s="65">
        <f>VLOOKUP($A16,'Return Data'!$B$7:$R$2292,7,0)</f>
        <v>2.9438</v>
      </c>
      <c r="I16" s="66">
        <f t="shared" si="2"/>
        <v>22</v>
      </c>
      <c r="J16" s="65">
        <f>VLOOKUP($A16,'Return Data'!$B$7:$R$2292,8,0)</f>
        <v>3.1162000000000001</v>
      </c>
      <c r="K16" s="66">
        <f t="shared" si="3"/>
        <v>5</v>
      </c>
      <c r="L16" s="65">
        <f>VLOOKUP($A16,'Return Data'!$B$7:$R$2292,9,0)</f>
        <v>3.0882999999999998</v>
      </c>
      <c r="M16" s="66">
        <f t="shared" si="4"/>
        <v>9</v>
      </c>
      <c r="N16" s="65">
        <f>VLOOKUP($A16,'Return Data'!$B$7:$R$2292,10,0)</f>
        <v>3.0122</v>
      </c>
      <c r="O16" s="66">
        <f t="shared" si="5"/>
        <v>15</v>
      </c>
      <c r="P16" s="65">
        <f>VLOOKUP($A16,'Return Data'!$B$7:$R$2292,11,0)</f>
        <v>3.0535999999999999</v>
      </c>
      <c r="Q16" s="66">
        <f t="shared" si="8"/>
        <v>17</v>
      </c>
      <c r="R16" s="65">
        <f>VLOOKUP($A16,'Return Data'!$B$7:$R$2292,12,0)</f>
        <v>3.0411999999999999</v>
      </c>
      <c r="S16" s="66">
        <f t="shared" si="9"/>
        <v>17</v>
      </c>
      <c r="T16" s="65">
        <f>VLOOKUP($A16,'Return Data'!$B$7:$R$2292,13,0)</f>
        <v>3.0021</v>
      </c>
      <c r="U16" s="66">
        <f t="shared" si="10"/>
        <v>17</v>
      </c>
      <c r="V16" s="65"/>
      <c r="W16" s="66"/>
      <c r="X16" s="65"/>
      <c r="Y16" s="66"/>
      <c r="Z16" s="65">
        <f>VLOOKUP($A16,'Return Data'!$B$7:$R$2292,16,0)</f>
        <v>3.6810999999999998</v>
      </c>
      <c r="AA16" s="67">
        <f t="shared" si="7"/>
        <v>19</v>
      </c>
    </row>
    <row r="17" spans="1:27" x14ac:dyDescent="0.3">
      <c r="A17" s="63" t="s">
        <v>1299</v>
      </c>
      <c r="B17" s="64">
        <f>VLOOKUP($A17,'Return Data'!$B$7:$R$2292,3,0)</f>
        <v>44479</v>
      </c>
      <c r="C17" s="65">
        <f>VLOOKUP($A17,'Return Data'!$B$7:$R$2292,4,0)</f>
        <v>3088.9616000000001</v>
      </c>
      <c r="D17" s="65">
        <f>VLOOKUP($A17,'Return Data'!$B$7:$R$2292,5,0)</f>
        <v>2.9262000000000001</v>
      </c>
      <c r="E17" s="66">
        <f t="shared" si="0"/>
        <v>19</v>
      </c>
      <c r="F17" s="65">
        <f>VLOOKUP($A17,'Return Data'!$B$7:$R$2292,6,0)</f>
        <v>2.8736000000000002</v>
      </c>
      <c r="G17" s="66">
        <f t="shared" si="1"/>
        <v>27</v>
      </c>
      <c r="H17" s="65">
        <f>VLOOKUP($A17,'Return Data'!$B$7:$R$2292,7,0)</f>
        <v>2.923</v>
      </c>
      <c r="I17" s="66">
        <f t="shared" si="2"/>
        <v>27</v>
      </c>
      <c r="J17" s="65">
        <f>VLOOKUP($A17,'Return Data'!$B$7:$R$2292,8,0)</f>
        <v>3.0011000000000001</v>
      </c>
      <c r="K17" s="66">
        <f t="shared" si="3"/>
        <v>28</v>
      </c>
      <c r="L17" s="65">
        <f>VLOOKUP($A17,'Return Data'!$B$7:$R$2292,9,0)</f>
        <v>3.0217999999999998</v>
      </c>
      <c r="M17" s="66">
        <f t="shared" si="4"/>
        <v>26</v>
      </c>
      <c r="N17" s="65">
        <f>VLOOKUP($A17,'Return Data'!$B$7:$R$2292,10,0)</f>
        <v>2.9759000000000002</v>
      </c>
      <c r="O17" s="66">
        <f t="shared" si="5"/>
        <v>26</v>
      </c>
      <c r="P17" s="65">
        <f>VLOOKUP($A17,'Return Data'!$B$7:$R$2292,11,0)</f>
        <v>3.0263</v>
      </c>
      <c r="Q17" s="66">
        <f t="shared" si="8"/>
        <v>26</v>
      </c>
      <c r="R17" s="65">
        <f>VLOOKUP($A17,'Return Data'!$B$7:$R$2292,12,0)</f>
        <v>3.0169000000000001</v>
      </c>
      <c r="S17" s="66">
        <f t="shared" si="9"/>
        <v>26</v>
      </c>
      <c r="T17" s="65">
        <f>VLOOKUP($A17,'Return Data'!$B$7:$R$2292,13,0)</f>
        <v>2.9777999999999998</v>
      </c>
      <c r="U17" s="66">
        <f t="shared" si="10"/>
        <v>22</v>
      </c>
      <c r="V17" s="65">
        <f>VLOOKUP($A17,'Return Data'!$B$7:$R$2292,17,0)</f>
        <v>3.3216999999999999</v>
      </c>
      <c r="W17" s="66">
        <f>RANK(V17,V$8:V$37,0)</f>
        <v>4</v>
      </c>
      <c r="X17" s="65">
        <f>VLOOKUP($A17,'Return Data'!$B$7:$R$2292,14,0)</f>
        <v>4.1763000000000003</v>
      </c>
      <c r="Y17" s="66">
        <f>RANK(X17,X$8:X$37,0)</f>
        <v>3</v>
      </c>
      <c r="Z17" s="65">
        <f>VLOOKUP($A17,'Return Data'!$B$7:$R$2292,16,0)</f>
        <v>5.8959000000000001</v>
      </c>
      <c r="AA17" s="67">
        <f t="shared" si="7"/>
        <v>4</v>
      </c>
    </row>
    <row r="18" spans="1:27" x14ac:dyDescent="0.3">
      <c r="A18" s="63" t="s">
        <v>1302</v>
      </c>
      <c r="B18" s="64">
        <f>VLOOKUP($A18,'Return Data'!$B$7:$R$2292,3,0)</f>
        <v>44479</v>
      </c>
      <c r="C18" s="65">
        <f>VLOOKUP($A18,'Return Data'!$B$7:$R$2292,4,0)</f>
        <v>1090.4953</v>
      </c>
      <c r="D18" s="65">
        <f>VLOOKUP($A18,'Return Data'!$B$7:$R$2292,5,0)</f>
        <v>3.0045000000000002</v>
      </c>
      <c r="E18" s="66">
        <f t="shared" si="0"/>
        <v>5</v>
      </c>
      <c r="F18" s="65">
        <f>VLOOKUP($A18,'Return Data'!$B$7:$R$2292,6,0)</f>
        <v>2.9942000000000002</v>
      </c>
      <c r="G18" s="66">
        <f t="shared" si="1"/>
        <v>6</v>
      </c>
      <c r="H18" s="65">
        <f>VLOOKUP($A18,'Return Data'!$B$7:$R$2292,7,0)</f>
        <v>3.0453000000000001</v>
      </c>
      <c r="I18" s="66">
        <f t="shared" si="2"/>
        <v>7</v>
      </c>
      <c r="J18" s="65">
        <f>VLOOKUP($A18,'Return Data'!$B$7:$R$2292,8,0)</f>
        <v>3.0992999999999999</v>
      </c>
      <c r="K18" s="66">
        <f t="shared" si="3"/>
        <v>7</v>
      </c>
      <c r="L18" s="65">
        <f>VLOOKUP($A18,'Return Data'!$B$7:$R$2292,9,0)</f>
        <v>3.0939999999999999</v>
      </c>
      <c r="M18" s="66">
        <f t="shared" si="4"/>
        <v>7</v>
      </c>
      <c r="N18" s="65">
        <f>VLOOKUP($A18,'Return Data'!$B$7:$R$2292,10,0)</f>
        <v>3.0276999999999998</v>
      </c>
      <c r="O18" s="66">
        <f t="shared" si="5"/>
        <v>11</v>
      </c>
      <c r="P18" s="65">
        <f>VLOOKUP($A18,'Return Data'!$B$7:$R$2292,11,0)</f>
        <v>3.0657999999999999</v>
      </c>
      <c r="Q18" s="66">
        <f t="shared" si="8"/>
        <v>13</v>
      </c>
      <c r="R18" s="65">
        <f>VLOOKUP($A18,'Return Data'!$B$7:$R$2292,12,0)</f>
        <v>3.0573000000000001</v>
      </c>
      <c r="S18" s="66">
        <f t="shared" si="9"/>
        <v>14</v>
      </c>
      <c r="T18" s="65">
        <f>VLOOKUP($A18,'Return Data'!$B$7:$R$2292,13,0)</f>
        <v>3.0175999999999998</v>
      </c>
      <c r="U18" s="66">
        <f t="shared" si="10"/>
        <v>11</v>
      </c>
      <c r="V18" s="65"/>
      <c r="W18" s="66"/>
      <c r="X18" s="65"/>
      <c r="Y18" s="66"/>
      <c r="Z18" s="65">
        <f>VLOOKUP($A18,'Return Data'!$B$7:$R$2292,16,0)</f>
        <v>3.6859999999999999</v>
      </c>
      <c r="AA18" s="67">
        <f t="shared" si="7"/>
        <v>17</v>
      </c>
    </row>
    <row r="19" spans="1:27" x14ac:dyDescent="0.3">
      <c r="A19" s="63" t="s">
        <v>1303</v>
      </c>
      <c r="B19" s="64">
        <f>VLOOKUP($A19,'Return Data'!$B$7:$R$2292,3,0)</f>
        <v>44477</v>
      </c>
      <c r="C19" s="65">
        <f>VLOOKUP($A19,'Return Data'!$B$7:$R$2292,4,0)</f>
        <v>112.4795</v>
      </c>
      <c r="D19" s="65">
        <f>VLOOKUP($A19,'Return Data'!$B$7:$R$2292,5,0)</f>
        <v>2.9207999999999998</v>
      </c>
      <c r="E19" s="66">
        <f t="shared" si="0"/>
        <v>21</v>
      </c>
      <c r="F19" s="65">
        <f>VLOOKUP($A19,'Return Data'!$B$7:$R$2292,6,0)</f>
        <v>2.8996</v>
      </c>
      <c r="G19" s="66">
        <f t="shared" si="1"/>
        <v>23</v>
      </c>
      <c r="H19" s="65">
        <f>VLOOKUP($A19,'Return Data'!$B$7:$R$2292,7,0)</f>
        <v>2.9918</v>
      </c>
      <c r="I19" s="66">
        <f t="shared" si="2"/>
        <v>10</v>
      </c>
      <c r="J19" s="65">
        <f>VLOOKUP($A19,'Return Data'!$B$7:$R$2292,8,0)</f>
        <v>3.0586000000000002</v>
      </c>
      <c r="K19" s="66">
        <f t="shared" si="3"/>
        <v>12</v>
      </c>
      <c r="L19" s="65">
        <f>VLOOKUP($A19,'Return Data'!$B$7:$R$2292,9,0)</f>
        <v>3.0470999999999999</v>
      </c>
      <c r="M19" s="66">
        <f t="shared" si="4"/>
        <v>20</v>
      </c>
      <c r="N19" s="65">
        <f>VLOOKUP($A19,'Return Data'!$B$7:$R$2292,10,0)</f>
        <v>2.9834000000000001</v>
      </c>
      <c r="O19" s="66">
        <f t="shared" si="5"/>
        <v>25</v>
      </c>
      <c r="P19" s="65">
        <f>VLOOKUP($A19,'Return Data'!$B$7:$R$2292,11,0)</f>
        <v>3.0377000000000001</v>
      </c>
      <c r="Q19" s="66">
        <f t="shared" si="8"/>
        <v>23</v>
      </c>
      <c r="R19" s="65">
        <f>VLOOKUP($A19,'Return Data'!$B$7:$R$2292,12,0)</f>
        <v>3.0308999999999999</v>
      </c>
      <c r="S19" s="66">
        <f t="shared" si="9"/>
        <v>23</v>
      </c>
      <c r="T19" s="65">
        <f>VLOOKUP($A19,'Return Data'!$B$7:$R$2292,13,0)</f>
        <v>2.9925000000000002</v>
      </c>
      <c r="U19" s="66">
        <f t="shared" si="10"/>
        <v>19</v>
      </c>
      <c r="V19" s="65"/>
      <c r="W19" s="66"/>
      <c r="X19" s="65"/>
      <c r="Y19" s="66"/>
      <c r="Z19" s="65">
        <f>VLOOKUP($A19,'Return Data'!$B$7:$R$2292,16,0)</f>
        <v>4.1349</v>
      </c>
      <c r="AA19" s="67">
        <f t="shared" si="7"/>
        <v>7</v>
      </c>
    </row>
    <row r="20" spans="1:27" x14ac:dyDescent="0.3">
      <c r="A20" s="63" t="s">
        <v>1306</v>
      </c>
      <c r="B20" s="64">
        <f>VLOOKUP($A20,'Return Data'!$B$7:$R$2292,3,0)</f>
        <v>44477</v>
      </c>
      <c r="C20" s="65">
        <f>VLOOKUP($A20,'Return Data'!$B$7:$R$2292,4,0)</f>
        <v>1112.2728</v>
      </c>
      <c r="D20" s="65">
        <f>VLOOKUP($A20,'Return Data'!$B$7:$R$2292,5,0)</f>
        <v>2.8388</v>
      </c>
      <c r="E20" s="66">
        <f t="shared" si="0"/>
        <v>29</v>
      </c>
      <c r="F20" s="65">
        <f>VLOOKUP($A20,'Return Data'!$B$7:$R$2292,6,0)</f>
        <v>2.8885000000000001</v>
      </c>
      <c r="G20" s="66">
        <f t="shared" si="1"/>
        <v>26</v>
      </c>
      <c r="H20" s="65">
        <f>VLOOKUP($A20,'Return Data'!$B$7:$R$2292,7,0)</f>
        <v>2.9523000000000001</v>
      </c>
      <c r="I20" s="66">
        <f t="shared" si="2"/>
        <v>21</v>
      </c>
      <c r="J20" s="65">
        <f>VLOOKUP($A20,'Return Data'!$B$7:$R$2292,8,0)</f>
        <v>3.0204</v>
      </c>
      <c r="K20" s="66">
        <f t="shared" si="3"/>
        <v>23</v>
      </c>
      <c r="L20" s="65">
        <f>VLOOKUP($A20,'Return Data'!$B$7:$R$2292,9,0)</f>
        <v>3.0223</v>
      </c>
      <c r="M20" s="66">
        <f t="shared" si="4"/>
        <v>25</v>
      </c>
      <c r="N20" s="65">
        <f>VLOOKUP($A20,'Return Data'!$B$7:$R$2292,10,0)</f>
        <v>2.9910000000000001</v>
      </c>
      <c r="O20" s="66">
        <f t="shared" si="5"/>
        <v>23</v>
      </c>
      <c r="P20" s="65">
        <f>VLOOKUP($A20,'Return Data'!$B$7:$R$2292,11,0)</f>
        <v>3.0341999999999998</v>
      </c>
      <c r="Q20" s="66">
        <f t="shared" si="8"/>
        <v>24</v>
      </c>
      <c r="R20" s="65">
        <f>VLOOKUP($A20,'Return Data'!$B$7:$R$2292,12,0)</f>
        <v>3.0207000000000002</v>
      </c>
      <c r="S20" s="66">
        <f t="shared" si="9"/>
        <v>25</v>
      </c>
      <c r="T20" s="65">
        <f>VLOOKUP($A20,'Return Data'!$B$7:$R$2292,13,0)</f>
        <v>2.9775</v>
      </c>
      <c r="U20" s="66">
        <f t="shared" si="10"/>
        <v>23</v>
      </c>
      <c r="V20" s="65"/>
      <c r="W20" s="66"/>
      <c r="X20" s="65"/>
      <c r="Y20" s="66"/>
      <c r="Z20" s="65">
        <f>VLOOKUP($A20,'Return Data'!$B$7:$R$2292,16,0)</f>
        <v>3.9845999999999999</v>
      </c>
      <c r="AA20" s="67">
        <f t="shared" si="7"/>
        <v>11</v>
      </c>
    </row>
    <row r="21" spans="1:27" x14ac:dyDescent="0.3">
      <c r="A21" s="63" t="s">
        <v>1308</v>
      </c>
      <c r="B21" s="64">
        <f>VLOOKUP($A21,'Return Data'!$B$7:$R$2292,3,0)</f>
        <v>44479</v>
      </c>
      <c r="C21" s="65">
        <f>VLOOKUP($A21,'Return Data'!$B$7:$R$2292,4,0)</f>
        <v>1082.1485</v>
      </c>
      <c r="D21" s="65">
        <f>VLOOKUP($A21,'Return Data'!$B$7:$R$2292,5,0)</f>
        <v>2.8976000000000002</v>
      </c>
      <c r="E21" s="66">
        <f t="shared" si="0"/>
        <v>24</v>
      </c>
      <c r="F21" s="65">
        <f>VLOOKUP($A21,'Return Data'!$B$7:$R$2292,6,0)</f>
        <v>2.9024999999999999</v>
      </c>
      <c r="G21" s="66">
        <f t="shared" si="1"/>
        <v>22</v>
      </c>
      <c r="H21" s="65">
        <f>VLOOKUP($A21,'Return Data'!$B$7:$R$2292,7,0)</f>
        <v>2.8874</v>
      </c>
      <c r="I21" s="66">
        <f t="shared" si="2"/>
        <v>29</v>
      </c>
      <c r="J21" s="65">
        <f>VLOOKUP($A21,'Return Data'!$B$7:$R$2292,8,0)</f>
        <v>2.9567999999999999</v>
      </c>
      <c r="K21" s="66">
        <f t="shared" si="3"/>
        <v>29</v>
      </c>
      <c r="L21" s="65">
        <f>VLOOKUP($A21,'Return Data'!$B$7:$R$2292,9,0)</f>
        <v>2.9803999999999999</v>
      </c>
      <c r="M21" s="66">
        <f t="shared" si="4"/>
        <v>29</v>
      </c>
      <c r="N21" s="65">
        <f>VLOOKUP($A21,'Return Data'!$B$7:$R$2292,10,0)</f>
        <v>2.9344000000000001</v>
      </c>
      <c r="O21" s="66">
        <f t="shared" si="5"/>
        <v>29</v>
      </c>
      <c r="P21" s="65">
        <f>VLOOKUP($A21,'Return Data'!$B$7:$R$2292,11,0)</f>
        <v>2.9756</v>
      </c>
      <c r="Q21" s="66">
        <f t="shared" si="8"/>
        <v>30</v>
      </c>
      <c r="R21" s="65">
        <f>VLOOKUP($A21,'Return Data'!$B$7:$R$2292,12,0)</f>
        <v>2.9708000000000001</v>
      </c>
      <c r="S21" s="66">
        <f t="shared" si="9"/>
        <v>30</v>
      </c>
      <c r="T21" s="65">
        <f>VLOOKUP($A21,'Return Data'!$B$7:$R$2292,13,0)</f>
        <v>2.9373</v>
      </c>
      <c r="U21" s="66">
        <f t="shared" si="10"/>
        <v>27</v>
      </c>
      <c r="V21" s="65"/>
      <c r="W21" s="66"/>
      <c r="X21" s="65"/>
      <c r="Y21" s="66"/>
      <c r="Z21" s="65">
        <f>VLOOKUP($A21,'Return Data'!$B$7:$R$2292,16,0)</f>
        <v>3.5546000000000002</v>
      </c>
      <c r="AA21" s="67">
        <f t="shared" si="7"/>
        <v>22</v>
      </c>
    </row>
    <row r="22" spans="1:27" x14ac:dyDescent="0.3">
      <c r="A22" s="63" t="s">
        <v>1310</v>
      </c>
      <c r="B22" s="64">
        <f>VLOOKUP($A22,'Return Data'!$B$7:$R$2292,3,0)</f>
        <v>44479</v>
      </c>
      <c r="C22" s="65">
        <f>VLOOKUP($A22,'Return Data'!$B$7:$R$2292,4,0)</f>
        <v>1056.5379</v>
      </c>
      <c r="D22" s="65">
        <f>VLOOKUP($A22,'Return Data'!$B$7:$R$2292,5,0)</f>
        <v>2.9228999999999998</v>
      </c>
      <c r="E22" s="66">
        <f t="shared" si="0"/>
        <v>20</v>
      </c>
      <c r="F22" s="65">
        <f>VLOOKUP($A22,'Return Data'!$B$7:$R$2292,6,0)</f>
        <v>2.9234</v>
      </c>
      <c r="G22" s="66">
        <f t="shared" si="1"/>
        <v>18</v>
      </c>
      <c r="H22" s="65">
        <f>VLOOKUP($A22,'Return Data'!$B$7:$R$2292,7,0)</f>
        <v>2.9662999999999999</v>
      </c>
      <c r="I22" s="66">
        <f t="shared" si="2"/>
        <v>17</v>
      </c>
      <c r="J22" s="65">
        <f>VLOOKUP($A22,'Return Data'!$B$7:$R$2292,8,0)</f>
        <v>3.0522999999999998</v>
      </c>
      <c r="K22" s="66">
        <f t="shared" si="3"/>
        <v>15</v>
      </c>
      <c r="L22" s="65">
        <f>VLOOKUP($A22,'Return Data'!$B$7:$R$2292,9,0)</f>
        <v>3.0703</v>
      </c>
      <c r="M22" s="66">
        <f t="shared" si="4"/>
        <v>13</v>
      </c>
      <c r="N22" s="65">
        <f>VLOOKUP($A22,'Return Data'!$B$7:$R$2292,10,0)</f>
        <v>3.0207000000000002</v>
      </c>
      <c r="O22" s="66">
        <f t="shared" si="5"/>
        <v>12</v>
      </c>
      <c r="P22" s="65">
        <f>VLOOKUP($A22,'Return Data'!$B$7:$R$2292,11,0)</f>
        <v>3.0670000000000002</v>
      </c>
      <c r="Q22" s="66">
        <f t="shared" si="8"/>
        <v>12</v>
      </c>
      <c r="R22" s="65">
        <f>VLOOKUP($A22,'Return Data'!$B$7:$R$2292,12,0)</f>
        <v>3.0602999999999998</v>
      </c>
      <c r="S22" s="66">
        <f>RANK(R22,R$8:R$37,0)</f>
        <v>11</v>
      </c>
      <c r="T22" s="65"/>
      <c r="U22" s="66"/>
      <c r="V22" s="65"/>
      <c r="W22" s="66"/>
      <c r="X22" s="65"/>
      <c r="Y22" s="66"/>
      <c r="Z22" s="65">
        <f>VLOOKUP($A22,'Return Data'!$B$7:$R$2292,16,0)</f>
        <v>3.1812</v>
      </c>
      <c r="AA22" s="67">
        <f t="shared" si="7"/>
        <v>30</v>
      </c>
    </row>
    <row r="23" spans="1:27" x14ac:dyDescent="0.3">
      <c r="A23" s="63" t="s">
        <v>1312</v>
      </c>
      <c r="B23" s="64">
        <f>VLOOKUP($A23,'Return Data'!$B$7:$R$2292,3,0)</f>
        <v>44478</v>
      </c>
      <c r="C23" s="65">
        <f>VLOOKUP($A23,'Return Data'!$B$7:$R$2292,4,0)</f>
        <v>1065.5790999999999</v>
      </c>
      <c r="D23" s="65">
        <f>VLOOKUP($A23,'Return Data'!$B$7:$R$2292,5,0)</f>
        <v>2.8774999999999999</v>
      </c>
      <c r="E23" s="66">
        <f t="shared" si="0"/>
        <v>27</v>
      </c>
      <c r="F23" s="65">
        <f>VLOOKUP($A23,'Return Data'!$B$7:$R$2292,6,0)</f>
        <v>2.8609</v>
      </c>
      <c r="G23" s="66">
        <f t="shared" si="1"/>
        <v>29</v>
      </c>
      <c r="H23" s="65">
        <f>VLOOKUP($A23,'Return Data'!$B$7:$R$2292,7,0)</f>
        <v>3.0537999999999998</v>
      </c>
      <c r="I23" s="66">
        <f t="shared" si="2"/>
        <v>6</v>
      </c>
      <c r="J23" s="65">
        <f>VLOOKUP($A23,'Return Data'!$B$7:$R$2292,8,0)</f>
        <v>3.0398999999999998</v>
      </c>
      <c r="K23" s="66">
        <f t="shared" si="3"/>
        <v>17</v>
      </c>
      <c r="L23" s="65">
        <f>VLOOKUP($A23,'Return Data'!$B$7:$R$2292,9,0)</f>
        <v>3.0154000000000001</v>
      </c>
      <c r="M23" s="66">
        <f t="shared" si="4"/>
        <v>27</v>
      </c>
      <c r="N23" s="65">
        <f>VLOOKUP($A23,'Return Data'!$B$7:$R$2292,10,0)</f>
        <v>2.9479000000000002</v>
      </c>
      <c r="O23" s="66">
        <f t="shared" si="5"/>
        <v>28</v>
      </c>
      <c r="P23" s="65">
        <f>VLOOKUP($A23,'Return Data'!$B$7:$R$2292,11,0)</f>
        <v>2.9990999999999999</v>
      </c>
      <c r="Q23" s="66">
        <f t="shared" si="8"/>
        <v>28</v>
      </c>
      <c r="R23" s="65">
        <f>VLOOKUP($A23,'Return Data'!$B$7:$R$2292,12,0)</f>
        <v>2.9788000000000001</v>
      </c>
      <c r="S23" s="66">
        <f t="shared" si="9"/>
        <v>29</v>
      </c>
      <c r="T23" s="65">
        <f>VLOOKUP($A23,'Return Data'!$B$7:$R$2292,13,0)</f>
        <v>2.9401000000000002</v>
      </c>
      <c r="U23" s="66">
        <f t="shared" si="10"/>
        <v>26</v>
      </c>
      <c r="V23" s="65"/>
      <c r="W23" s="66"/>
      <c r="X23" s="65"/>
      <c r="Y23" s="66"/>
      <c r="Z23" s="65">
        <f>VLOOKUP($A23,'Return Data'!$B$7:$R$2292,16,0)</f>
        <v>3.2909999999999999</v>
      </c>
      <c r="AA23" s="67">
        <f t="shared" si="7"/>
        <v>29</v>
      </c>
    </row>
    <row r="24" spans="1:27" x14ac:dyDescent="0.3">
      <c r="A24" s="63" t="s">
        <v>1314</v>
      </c>
      <c r="B24" s="64">
        <f>VLOOKUP($A24,'Return Data'!$B$7:$R$2292,3,0)</f>
        <v>44479</v>
      </c>
      <c r="C24" s="65">
        <f>VLOOKUP($A24,'Return Data'!$B$7:$R$2292,4,0)</f>
        <v>1062.1623999999999</v>
      </c>
      <c r="D24" s="65">
        <f>VLOOKUP($A24,'Return Data'!$B$7:$R$2292,5,0)</f>
        <v>2.9967999999999999</v>
      </c>
      <c r="E24" s="66">
        <f t="shared" si="0"/>
        <v>7</v>
      </c>
      <c r="F24" s="65">
        <f>VLOOKUP($A24,'Return Data'!$B$7:$R$2292,6,0)</f>
        <v>3.0076000000000001</v>
      </c>
      <c r="G24" s="66">
        <f t="shared" si="1"/>
        <v>4</v>
      </c>
      <c r="H24" s="65">
        <f>VLOOKUP($A24,'Return Data'!$B$7:$R$2292,7,0)</f>
        <v>2.9868999999999999</v>
      </c>
      <c r="I24" s="66">
        <f t="shared" si="2"/>
        <v>13</v>
      </c>
      <c r="J24" s="65">
        <f>VLOOKUP($A24,'Return Data'!$B$7:$R$2292,8,0)</f>
        <v>3.0653999999999999</v>
      </c>
      <c r="K24" s="66">
        <f t="shared" si="3"/>
        <v>11</v>
      </c>
      <c r="L24" s="65">
        <f>VLOOKUP($A24,'Return Data'!$B$7:$R$2292,9,0)</f>
        <v>3.0829</v>
      </c>
      <c r="M24" s="66">
        <f t="shared" si="4"/>
        <v>11</v>
      </c>
      <c r="N24" s="65">
        <f>VLOOKUP($A24,'Return Data'!$B$7:$R$2292,10,0)</f>
        <v>3.0392000000000001</v>
      </c>
      <c r="O24" s="66">
        <f t="shared" si="5"/>
        <v>10</v>
      </c>
      <c r="P24" s="65">
        <f>VLOOKUP($A24,'Return Data'!$B$7:$R$2292,11,0)</f>
        <v>3.1089000000000002</v>
      </c>
      <c r="Q24" s="66">
        <f t="shared" si="8"/>
        <v>7</v>
      </c>
      <c r="R24" s="65">
        <f>VLOOKUP($A24,'Return Data'!$B$7:$R$2292,12,0)</f>
        <v>3.101</v>
      </c>
      <c r="S24" s="66">
        <f>RANK(R24,R$8:R$37,0)</f>
        <v>6</v>
      </c>
      <c r="T24" s="65"/>
      <c r="U24" s="66"/>
      <c r="V24" s="65"/>
      <c r="W24" s="66"/>
      <c r="X24" s="65"/>
      <c r="Y24" s="66"/>
      <c r="Z24" s="65">
        <f>VLOOKUP($A24,'Return Data'!$B$7:$R$2292,16,0)</f>
        <v>3.3048000000000002</v>
      </c>
      <c r="AA24" s="67">
        <f t="shared" si="7"/>
        <v>27</v>
      </c>
    </row>
    <row r="25" spans="1:27" x14ac:dyDescent="0.3">
      <c r="A25" s="63" t="s">
        <v>1316</v>
      </c>
      <c r="B25" s="64">
        <f>VLOOKUP($A25,'Return Data'!$B$7:$R$2292,3,0)</f>
        <v>44479</v>
      </c>
      <c r="C25" s="65">
        <f>VLOOKUP($A25,'Return Data'!$B$7:$R$2292,4,0)</f>
        <v>1113.7244000000001</v>
      </c>
      <c r="D25" s="65">
        <f>VLOOKUP($A25,'Return Data'!$B$7:$R$2292,5,0)</f>
        <v>2.8942999999999999</v>
      </c>
      <c r="E25" s="66">
        <f t="shared" si="0"/>
        <v>25</v>
      </c>
      <c r="F25" s="65">
        <f>VLOOKUP($A25,'Return Data'!$B$7:$R$2292,6,0)</f>
        <v>2.8988999999999998</v>
      </c>
      <c r="G25" s="66">
        <f t="shared" si="1"/>
        <v>24</v>
      </c>
      <c r="H25" s="65">
        <f>VLOOKUP($A25,'Return Data'!$B$7:$R$2292,7,0)</f>
        <v>2.9297</v>
      </c>
      <c r="I25" s="66">
        <f t="shared" si="2"/>
        <v>26</v>
      </c>
      <c r="J25" s="65">
        <f>VLOOKUP($A25,'Return Data'!$B$7:$R$2292,8,0)</f>
        <v>3.0078</v>
      </c>
      <c r="K25" s="66">
        <f t="shared" si="3"/>
        <v>26</v>
      </c>
      <c r="L25" s="65">
        <f>VLOOKUP($A25,'Return Data'!$B$7:$R$2292,9,0)</f>
        <v>3.0287000000000002</v>
      </c>
      <c r="M25" s="66">
        <f t="shared" si="4"/>
        <v>24</v>
      </c>
      <c r="N25" s="65">
        <f>VLOOKUP($A25,'Return Data'!$B$7:$R$2292,10,0)</f>
        <v>2.9861</v>
      </c>
      <c r="O25" s="66">
        <f t="shared" si="5"/>
        <v>24</v>
      </c>
      <c r="P25" s="65">
        <f>VLOOKUP($A25,'Return Data'!$B$7:$R$2292,11,0)</f>
        <v>3.0287999999999999</v>
      </c>
      <c r="Q25" s="66">
        <f t="shared" si="8"/>
        <v>25</v>
      </c>
      <c r="R25" s="65">
        <f>VLOOKUP($A25,'Return Data'!$B$7:$R$2292,12,0)</f>
        <v>3.0217999999999998</v>
      </c>
      <c r="S25" s="66">
        <f t="shared" si="9"/>
        <v>24</v>
      </c>
      <c r="T25" s="65">
        <f>VLOOKUP($A25,'Return Data'!$B$7:$R$2292,13,0)</f>
        <v>2.9895</v>
      </c>
      <c r="U25" s="66">
        <f t="shared" si="10"/>
        <v>20</v>
      </c>
      <c r="V25" s="65"/>
      <c r="W25" s="66"/>
      <c r="X25" s="65"/>
      <c r="Y25" s="66"/>
      <c r="Z25" s="65">
        <f>VLOOKUP($A25,'Return Data'!$B$7:$R$2292,16,0)</f>
        <v>4.0137999999999998</v>
      </c>
      <c r="AA25" s="67">
        <f t="shared" si="7"/>
        <v>10</v>
      </c>
    </row>
    <row r="26" spans="1:27" x14ac:dyDescent="0.3">
      <c r="A26" s="63" t="s">
        <v>1318</v>
      </c>
      <c r="B26" s="64">
        <f>VLOOKUP($A26,'Return Data'!$B$7:$R$2292,3,0)</f>
        <v>44479</v>
      </c>
      <c r="C26" s="65">
        <f>VLOOKUP($A26,'Return Data'!$B$7:$R$2292,4,0)</f>
        <v>2589.8766666666702</v>
      </c>
      <c r="D26" s="65">
        <f>VLOOKUP($A26,'Return Data'!$B$7:$R$2292,5,0)</f>
        <v>2.9316</v>
      </c>
      <c r="E26" s="66">
        <f t="shared" si="0"/>
        <v>16</v>
      </c>
      <c r="F26" s="65">
        <f>VLOOKUP($A26,'Return Data'!$B$7:$R$2292,6,0)</f>
        <v>2.9329000000000001</v>
      </c>
      <c r="G26" s="66">
        <f t="shared" si="1"/>
        <v>15</v>
      </c>
      <c r="H26" s="65">
        <f>VLOOKUP($A26,'Return Data'!$B$7:$R$2292,7,0)</f>
        <v>2.9548999999999999</v>
      </c>
      <c r="I26" s="66">
        <f t="shared" si="2"/>
        <v>20</v>
      </c>
      <c r="J26" s="65">
        <f>VLOOKUP($A26,'Return Data'!$B$7:$R$2292,8,0)</f>
        <v>3.0371000000000001</v>
      </c>
      <c r="K26" s="66">
        <f t="shared" si="3"/>
        <v>18</v>
      </c>
      <c r="L26" s="65">
        <f>VLOOKUP($A26,'Return Data'!$B$7:$R$2292,9,0)</f>
        <v>3.0623</v>
      </c>
      <c r="M26" s="66">
        <f t="shared" si="4"/>
        <v>16</v>
      </c>
      <c r="N26" s="65">
        <f>VLOOKUP($A26,'Return Data'!$B$7:$R$2292,10,0)</f>
        <v>3.0139</v>
      </c>
      <c r="O26" s="66">
        <f t="shared" si="5"/>
        <v>14</v>
      </c>
      <c r="P26" s="65">
        <f>VLOOKUP($A26,'Return Data'!$B$7:$R$2292,11,0)</f>
        <v>3.0644999999999998</v>
      </c>
      <c r="Q26" s="66">
        <f t="shared" si="8"/>
        <v>14</v>
      </c>
      <c r="R26" s="65">
        <f>VLOOKUP($A26,'Return Data'!$B$7:$R$2292,12,0)</f>
        <v>3.0573999999999999</v>
      </c>
      <c r="S26" s="66">
        <f t="shared" si="9"/>
        <v>13</v>
      </c>
      <c r="T26" s="65">
        <f>VLOOKUP($A26,'Return Data'!$B$7:$R$2292,13,0)</f>
        <v>3.01</v>
      </c>
      <c r="U26" s="66">
        <f t="shared" si="10"/>
        <v>13</v>
      </c>
      <c r="V26" s="65">
        <f>VLOOKUP($A26,'Return Data'!$B$7:$R$2292,17,0)</f>
        <v>3.2128999999999999</v>
      </c>
      <c r="W26" s="66">
        <f t="shared" ref="W26:W36" si="11">RANK(V26,V$8:V$37,0)</f>
        <v>5</v>
      </c>
      <c r="X26" s="65">
        <f>VLOOKUP($A26,'Return Data'!$B$7:$R$2292,14,0)</f>
        <v>3.9013</v>
      </c>
      <c r="Y26" s="66">
        <f t="shared" ref="Y26:Y36" si="12">RANK(X26,X$8:X$37,0)</f>
        <v>4</v>
      </c>
      <c r="Z26" s="65">
        <f>VLOOKUP($A26,'Return Data'!$B$7:$R$2292,16,0)</f>
        <v>6.6044</v>
      </c>
      <c r="AA26" s="67">
        <f t="shared" si="7"/>
        <v>1</v>
      </c>
    </row>
    <row r="27" spans="1:27" x14ac:dyDescent="0.3">
      <c r="A27" s="63" t="s">
        <v>1320</v>
      </c>
      <c r="B27" s="64">
        <f>VLOOKUP($A27,'Return Data'!$B$7:$R$2292,3,0)</f>
        <v>44479</v>
      </c>
      <c r="C27" s="65">
        <f>VLOOKUP($A27,'Return Data'!$B$7:$R$2292,4,0)</f>
        <v>1081.3588</v>
      </c>
      <c r="D27" s="65">
        <f>VLOOKUP($A27,'Return Data'!$B$7:$R$2292,5,0)</f>
        <v>2.9841000000000002</v>
      </c>
      <c r="E27" s="66">
        <f t="shared" si="0"/>
        <v>9</v>
      </c>
      <c r="F27" s="65">
        <f>VLOOKUP($A27,'Return Data'!$B$7:$R$2292,6,0)</f>
        <v>2.9777999999999998</v>
      </c>
      <c r="G27" s="66">
        <f t="shared" si="1"/>
        <v>8</v>
      </c>
      <c r="H27" s="65">
        <f>VLOOKUP($A27,'Return Data'!$B$7:$R$2292,7,0)</f>
        <v>2.9962</v>
      </c>
      <c r="I27" s="66">
        <f t="shared" si="2"/>
        <v>9</v>
      </c>
      <c r="J27" s="65">
        <f>VLOOKUP($A27,'Return Data'!$B$7:$R$2292,8,0)</f>
        <v>3.0531999999999999</v>
      </c>
      <c r="K27" s="66">
        <f t="shared" si="3"/>
        <v>14</v>
      </c>
      <c r="L27" s="65">
        <f>VLOOKUP($A27,'Return Data'!$B$7:$R$2292,9,0)</f>
        <v>3.0630000000000002</v>
      </c>
      <c r="M27" s="66">
        <f t="shared" si="4"/>
        <v>14</v>
      </c>
      <c r="N27" s="65">
        <f>VLOOKUP($A27,'Return Data'!$B$7:$R$2292,10,0)</f>
        <v>2.9996</v>
      </c>
      <c r="O27" s="66">
        <f t="shared" si="5"/>
        <v>20</v>
      </c>
      <c r="P27" s="65">
        <f>VLOOKUP($A27,'Return Data'!$B$7:$R$2292,11,0)</f>
        <v>3.0508999999999999</v>
      </c>
      <c r="Q27" s="66">
        <f t="shared" si="8"/>
        <v>18</v>
      </c>
      <c r="R27" s="65">
        <f>VLOOKUP($A27,'Return Data'!$B$7:$R$2292,12,0)</f>
        <v>3.0323000000000002</v>
      </c>
      <c r="S27" s="66">
        <f t="shared" si="9"/>
        <v>22</v>
      </c>
      <c r="T27" s="65">
        <f>VLOOKUP($A27,'Return Data'!$B$7:$R$2292,13,0)</f>
        <v>2.9834000000000001</v>
      </c>
      <c r="U27" s="66">
        <f t="shared" si="10"/>
        <v>21</v>
      </c>
      <c r="V27" s="65"/>
      <c r="W27" s="66"/>
      <c r="X27" s="65"/>
      <c r="Y27" s="66"/>
      <c r="Z27" s="65">
        <f>VLOOKUP($A27,'Return Data'!$B$7:$R$2292,16,0)</f>
        <v>3.5396000000000001</v>
      </c>
      <c r="AA27" s="67">
        <f t="shared" si="7"/>
        <v>24</v>
      </c>
    </row>
    <row r="28" spans="1:27" x14ac:dyDescent="0.3">
      <c r="A28" s="63" t="s">
        <v>1322</v>
      </c>
      <c r="B28" s="64">
        <f>VLOOKUP($A28,'Return Data'!$B$7:$R$2292,3,0)</f>
        <v>44479</v>
      </c>
      <c r="C28" s="65">
        <f>VLOOKUP($A28,'Return Data'!$B$7:$R$2292,4,0)</f>
        <v>1080.4684999999999</v>
      </c>
      <c r="D28" s="65">
        <f>VLOOKUP($A28,'Return Data'!$B$7:$R$2292,5,0)</f>
        <v>3.0068000000000001</v>
      </c>
      <c r="E28" s="66">
        <f t="shared" si="0"/>
        <v>4</v>
      </c>
      <c r="F28" s="65">
        <f>VLOOKUP($A28,'Return Data'!$B$7:$R$2292,6,0)</f>
        <v>3.0072999999999999</v>
      </c>
      <c r="G28" s="66">
        <f t="shared" si="1"/>
        <v>5</v>
      </c>
      <c r="H28" s="65">
        <f>VLOOKUP($A28,'Return Data'!$B$7:$R$2292,7,0)</f>
        <v>3.0339</v>
      </c>
      <c r="I28" s="66">
        <f t="shared" si="2"/>
        <v>8</v>
      </c>
      <c r="J28" s="65">
        <f>VLOOKUP($A28,'Return Data'!$B$7:$R$2292,8,0)</f>
        <v>3.0792000000000002</v>
      </c>
      <c r="K28" s="66">
        <f t="shared" si="3"/>
        <v>9</v>
      </c>
      <c r="L28" s="65">
        <f>VLOOKUP($A28,'Return Data'!$B$7:$R$2292,9,0)</f>
        <v>3.0897999999999999</v>
      </c>
      <c r="M28" s="66">
        <f t="shared" si="4"/>
        <v>8</v>
      </c>
      <c r="N28" s="65">
        <f>VLOOKUP($A28,'Return Data'!$B$7:$R$2292,10,0)</f>
        <v>3.0548999999999999</v>
      </c>
      <c r="O28" s="66">
        <f t="shared" si="5"/>
        <v>6</v>
      </c>
      <c r="P28" s="65">
        <f>VLOOKUP($A28,'Return Data'!$B$7:$R$2292,11,0)</f>
        <v>3.0981999999999998</v>
      </c>
      <c r="Q28" s="66">
        <f t="shared" si="8"/>
        <v>8</v>
      </c>
      <c r="R28" s="65">
        <f>VLOOKUP($A28,'Return Data'!$B$7:$R$2292,12,0)</f>
        <v>3.0800999999999998</v>
      </c>
      <c r="S28" s="66">
        <f t="shared" si="9"/>
        <v>9</v>
      </c>
      <c r="T28" s="65">
        <f>VLOOKUP($A28,'Return Data'!$B$7:$R$2292,13,0)</f>
        <v>3.0398000000000001</v>
      </c>
      <c r="U28" s="66">
        <f t="shared" si="10"/>
        <v>8</v>
      </c>
      <c r="V28" s="65"/>
      <c r="W28" s="66"/>
      <c r="X28" s="65"/>
      <c r="Y28" s="66"/>
      <c r="Z28" s="65">
        <f>VLOOKUP($A28,'Return Data'!$B$7:$R$2292,16,0)</f>
        <v>3.5491000000000001</v>
      </c>
      <c r="AA28" s="67">
        <f t="shared" si="7"/>
        <v>23</v>
      </c>
    </row>
    <row r="29" spans="1:27" x14ac:dyDescent="0.3">
      <c r="A29" s="63" t="s">
        <v>1324</v>
      </c>
      <c r="B29" s="64">
        <f>VLOOKUP($A29,'Return Data'!$B$7:$R$2292,3,0)</f>
        <v>44479</v>
      </c>
      <c r="C29" s="65">
        <f>VLOOKUP($A29,'Return Data'!$B$7:$R$2292,4,0)</f>
        <v>1070.0833</v>
      </c>
      <c r="D29" s="65">
        <f>VLOOKUP($A29,'Return Data'!$B$7:$R$2292,5,0)</f>
        <v>3.0327999999999999</v>
      </c>
      <c r="E29" s="66">
        <f t="shared" si="0"/>
        <v>3</v>
      </c>
      <c r="F29" s="65">
        <f>VLOOKUP($A29,'Return Data'!$B$7:$R$2292,6,0)</f>
        <v>3.0331000000000001</v>
      </c>
      <c r="G29" s="66">
        <f t="shared" si="1"/>
        <v>3</v>
      </c>
      <c r="H29" s="65">
        <f>VLOOKUP($A29,'Return Data'!$B$7:$R$2292,7,0)</f>
        <v>3.0697000000000001</v>
      </c>
      <c r="I29" s="66">
        <f t="shared" si="2"/>
        <v>4</v>
      </c>
      <c r="J29" s="65">
        <f>VLOOKUP($A29,'Return Data'!$B$7:$R$2292,8,0)</f>
        <v>3.1168999999999998</v>
      </c>
      <c r="K29" s="66">
        <f t="shared" si="3"/>
        <v>4</v>
      </c>
      <c r="L29" s="65">
        <f>VLOOKUP($A29,'Return Data'!$B$7:$R$2292,9,0)</f>
        <v>3.1120999999999999</v>
      </c>
      <c r="M29" s="66">
        <f t="shared" si="4"/>
        <v>5</v>
      </c>
      <c r="N29" s="65">
        <f>VLOOKUP($A29,'Return Data'!$B$7:$R$2292,10,0)</f>
        <v>3.0758000000000001</v>
      </c>
      <c r="O29" s="66">
        <f t="shared" si="5"/>
        <v>2</v>
      </c>
      <c r="P29" s="65">
        <f>VLOOKUP($A29,'Return Data'!$B$7:$R$2292,11,0)</f>
        <v>3.1187999999999998</v>
      </c>
      <c r="Q29" s="66">
        <f t="shared" si="8"/>
        <v>3</v>
      </c>
      <c r="R29" s="65">
        <f>VLOOKUP($A29,'Return Data'!$B$7:$R$2292,12,0)</f>
        <v>3.1124000000000001</v>
      </c>
      <c r="S29" s="66">
        <f t="shared" si="9"/>
        <v>3</v>
      </c>
      <c r="T29" s="65">
        <f>VLOOKUP($A29,'Return Data'!$B$7:$R$2292,13,0)</f>
        <v>3.0794999999999999</v>
      </c>
      <c r="U29" s="66">
        <f t="shared" ref="U29" si="13">RANK(T29,T$8:T$37,0)</f>
        <v>2</v>
      </c>
      <c r="V29" s="65"/>
      <c r="W29" s="66"/>
      <c r="X29" s="65"/>
      <c r="Y29" s="66"/>
      <c r="Z29" s="65">
        <f>VLOOKUP($A29,'Return Data'!$B$7:$R$2292,16,0)</f>
        <v>3.4641000000000002</v>
      </c>
      <c r="AA29" s="67">
        <f t="shared" si="7"/>
        <v>25</v>
      </c>
    </row>
    <row r="30" spans="1:27" x14ac:dyDescent="0.3">
      <c r="A30" s="63" t="s">
        <v>1326</v>
      </c>
      <c r="B30" s="64">
        <f>VLOOKUP($A30,'Return Data'!$B$7:$R$2292,3,0)</f>
        <v>44479</v>
      </c>
      <c r="C30" s="65">
        <f>VLOOKUP($A30,'Return Data'!$B$7:$R$2292,4,0)</f>
        <v>112.0047</v>
      </c>
      <c r="D30" s="65">
        <f>VLOOKUP($A30,'Return Data'!$B$7:$R$2292,5,0)</f>
        <v>2.8681999999999999</v>
      </c>
      <c r="E30" s="66">
        <f t="shared" si="0"/>
        <v>28</v>
      </c>
      <c r="F30" s="65">
        <f>VLOOKUP($A30,'Return Data'!$B$7:$R$2292,6,0)</f>
        <v>2.8683999999999998</v>
      </c>
      <c r="G30" s="66">
        <f t="shared" si="1"/>
        <v>28</v>
      </c>
      <c r="H30" s="65">
        <f>VLOOKUP($A30,'Return Data'!$B$7:$R$2292,7,0)</f>
        <v>2.9298999999999999</v>
      </c>
      <c r="I30" s="66">
        <f t="shared" si="2"/>
        <v>25</v>
      </c>
      <c r="J30" s="65">
        <f>VLOOKUP($A30,'Return Data'!$B$7:$R$2292,8,0)</f>
        <v>3.0108999999999999</v>
      </c>
      <c r="K30" s="66">
        <f t="shared" si="3"/>
        <v>25</v>
      </c>
      <c r="L30" s="65">
        <f>VLOOKUP($A30,'Return Data'!$B$7:$R$2292,9,0)</f>
        <v>3.0373999999999999</v>
      </c>
      <c r="M30" s="66">
        <f t="shared" si="4"/>
        <v>22</v>
      </c>
      <c r="N30" s="65">
        <f>VLOOKUP($A30,'Return Data'!$B$7:$R$2292,10,0)</f>
        <v>2.9977</v>
      </c>
      <c r="O30" s="66">
        <f t="shared" si="5"/>
        <v>21</v>
      </c>
      <c r="P30" s="65">
        <f>VLOOKUP($A30,'Return Data'!$B$7:$R$2292,11,0)</f>
        <v>3.0470000000000002</v>
      </c>
      <c r="Q30" s="66">
        <f t="shared" si="8"/>
        <v>20</v>
      </c>
      <c r="R30" s="65">
        <f>VLOOKUP($A30,'Return Data'!$B$7:$R$2292,12,0)</f>
        <v>3.0348999999999999</v>
      </c>
      <c r="S30" s="66">
        <f t="shared" si="9"/>
        <v>21</v>
      </c>
      <c r="T30" s="65">
        <f>VLOOKUP($A30,'Return Data'!$B$7:$R$2292,13,0)</f>
        <v>3.0072000000000001</v>
      </c>
      <c r="U30" s="66">
        <f t="shared" si="10"/>
        <v>16</v>
      </c>
      <c r="V30" s="65"/>
      <c r="W30" s="66"/>
      <c r="X30" s="65"/>
      <c r="Y30" s="66"/>
      <c r="Z30" s="65">
        <f>VLOOKUP($A30,'Return Data'!$B$7:$R$2292,16,0)</f>
        <v>4.1115000000000004</v>
      </c>
      <c r="AA30" s="67">
        <f t="shared" si="7"/>
        <v>9</v>
      </c>
    </row>
    <row r="31" spans="1:27" x14ac:dyDescent="0.3">
      <c r="A31" s="63" t="s">
        <v>1328</v>
      </c>
      <c r="B31" s="64">
        <f>VLOOKUP($A31,'Return Data'!$B$7:$R$2292,3,0)</f>
        <v>44478</v>
      </c>
      <c r="C31" s="65">
        <f>VLOOKUP($A31,'Return Data'!$B$7:$R$2292,4,0)</f>
        <v>1077.8642</v>
      </c>
      <c r="D31" s="65">
        <f>VLOOKUP($A31,'Return Data'!$B$7:$R$2292,5,0)</f>
        <v>3.1394000000000002</v>
      </c>
      <c r="E31" s="66">
        <f t="shared" si="0"/>
        <v>1</v>
      </c>
      <c r="F31" s="65">
        <f>VLOOKUP($A31,'Return Data'!$B$7:$R$2292,6,0)</f>
        <v>3.0575000000000001</v>
      </c>
      <c r="G31" s="66">
        <f t="shared" si="1"/>
        <v>2</v>
      </c>
      <c r="H31" s="65">
        <f>VLOOKUP($A31,'Return Data'!$B$7:$R$2292,7,0)</f>
        <v>3.0960000000000001</v>
      </c>
      <c r="I31" s="66">
        <f t="shared" si="2"/>
        <v>2</v>
      </c>
      <c r="J31" s="65">
        <f>VLOOKUP($A31,'Return Data'!$B$7:$R$2292,8,0)</f>
        <v>3.1549999999999998</v>
      </c>
      <c r="K31" s="66">
        <f t="shared" si="3"/>
        <v>2</v>
      </c>
      <c r="L31" s="65">
        <f>VLOOKUP($A31,'Return Data'!$B$7:$R$2292,9,0)</f>
        <v>3.1526000000000001</v>
      </c>
      <c r="M31" s="66">
        <f t="shared" si="4"/>
        <v>2</v>
      </c>
      <c r="N31" s="65">
        <f>VLOOKUP($A31,'Return Data'!$B$7:$R$2292,10,0)</f>
        <v>3.1219999999999999</v>
      </c>
      <c r="O31" s="66">
        <f t="shared" si="5"/>
        <v>1</v>
      </c>
      <c r="P31" s="65">
        <f>VLOOKUP($A31,'Return Data'!$B$7:$R$2292,11,0)</f>
        <v>3.1718999999999999</v>
      </c>
      <c r="Q31" s="66">
        <f t="shared" si="8"/>
        <v>1</v>
      </c>
      <c r="R31" s="65">
        <f>VLOOKUP($A31,'Return Data'!$B$7:$R$2292,12,0)</f>
        <v>3.1379999999999999</v>
      </c>
      <c r="S31" s="66">
        <f t="shared" si="9"/>
        <v>1</v>
      </c>
      <c r="T31" s="65">
        <f>VLOOKUP($A31,'Return Data'!$B$7:$R$2292,13,0)</f>
        <v>3.0954000000000002</v>
      </c>
      <c r="U31" s="66">
        <f t="shared" si="10"/>
        <v>1</v>
      </c>
      <c r="V31" s="65"/>
      <c r="W31" s="66"/>
      <c r="X31" s="65"/>
      <c r="Y31" s="66"/>
      <c r="Z31" s="65">
        <f>VLOOKUP($A31,'Return Data'!$B$7:$R$2292,16,0)</f>
        <v>3.5992000000000002</v>
      </c>
      <c r="AA31" s="67">
        <f t="shared" si="7"/>
        <v>21</v>
      </c>
    </row>
    <row r="32" spans="1:27" x14ac:dyDescent="0.3">
      <c r="A32" s="63" t="s">
        <v>1330</v>
      </c>
      <c r="B32" s="64">
        <f>VLOOKUP($A32,'Return Data'!$B$7:$R$2292,3,0)</f>
        <v>44479</v>
      </c>
      <c r="C32" s="65">
        <f>VLOOKUP($A32,'Return Data'!$B$7:$R$2292,4,0)</f>
        <v>3373.3209999999999</v>
      </c>
      <c r="D32" s="65">
        <f>VLOOKUP($A32,'Return Data'!$B$7:$R$2292,5,0)</f>
        <v>2.9681999999999999</v>
      </c>
      <c r="E32" s="66">
        <f t="shared" si="0"/>
        <v>11</v>
      </c>
      <c r="F32" s="65">
        <f>VLOOKUP($A32,'Return Data'!$B$7:$R$2292,6,0)</f>
        <v>2.9626000000000001</v>
      </c>
      <c r="G32" s="66">
        <f t="shared" si="1"/>
        <v>12</v>
      </c>
      <c r="H32" s="65">
        <f>VLOOKUP($A32,'Return Data'!$B$7:$R$2292,7,0)</f>
        <v>2.9621</v>
      </c>
      <c r="I32" s="66">
        <f t="shared" si="2"/>
        <v>19</v>
      </c>
      <c r="J32" s="65">
        <f>VLOOKUP($A32,'Return Data'!$B$7:$R$2292,8,0)</f>
        <v>3.0350000000000001</v>
      </c>
      <c r="K32" s="66">
        <f t="shared" si="3"/>
        <v>19</v>
      </c>
      <c r="L32" s="65">
        <f>VLOOKUP($A32,'Return Data'!$B$7:$R$2292,9,0)</f>
        <v>3.0625</v>
      </c>
      <c r="M32" s="66">
        <f t="shared" si="4"/>
        <v>15</v>
      </c>
      <c r="N32" s="65">
        <f>VLOOKUP($A32,'Return Data'!$B$7:$R$2292,10,0)</f>
        <v>3.0169000000000001</v>
      </c>
      <c r="O32" s="66">
        <f t="shared" si="5"/>
        <v>13</v>
      </c>
      <c r="P32" s="65">
        <f>VLOOKUP($A32,'Return Data'!$B$7:$R$2292,11,0)</f>
        <v>3.0760999999999998</v>
      </c>
      <c r="Q32" s="66">
        <f t="shared" si="8"/>
        <v>10</v>
      </c>
      <c r="R32" s="65">
        <f>VLOOKUP($A32,'Return Data'!$B$7:$R$2292,12,0)</f>
        <v>3.0621999999999998</v>
      </c>
      <c r="S32" s="66">
        <f t="shared" si="9"/>
        <v>10</v>
      </c>
      <c r="T32" s="65">
        <f>VLOOKUP($A32,'Return Data'!$B$7:$R$2292,13,0)</f>
        <v>3.0213000000000001</v>
      </c>
      <c r="U32" s="66">
        <f t="shared" si="10"/>
        <v>10</v>
      </c>
      <c r="V32" s="65">
        <f>VLOOKUP($A32,'Return Data'!$B$7:$R$2292,17,0)</f>
        <v>3.3757999999999999</v>
      </c>
      <c r="W32" s="66">
        <f t="shared" si="11"/>
        <v>2</v>
      </c>
      <c r="X32" s="65">
        <f>VLOOKUP($A32,'Return Data'!$B$7:$R$2292,14,0)</f>
        <v>4.2352999999999996</v>
      </c>
      <c r="Y32" s="66">
        <f t="shared" si="12"/>
        <v>2</v>
      </c>
      <c r="Z32" s="65">
        <f>VLOOKUP($A32,'Return Data'!$B$7:$R$2292,16,0)</f>
        <v>6.5880999999999998</v>
      </c>
      <c r="AA32" s="67">
        <f t="shared" si="7"/>
        <v>2</v>
      </c>
    </row>
    <row r="33" spans="1:27" x14ac:dyDescent="0.3">
      <c r="A33" s="63" t="s">
        <v>1332</v>
      </c>
      <c r="B33" s="64">
        <f>VLOOKUP($A33,'Return Data'!$B$7:$R$2292,3,0)</f>
        <v>44477</v>
      </c>
      <c r="C33" s="65">
        <f>VLOOKUP($A33,'Return Data'!$B$7:$R$2292,4,0)</f>
        <v>1109.241</v>
      </c>
      <c r="D33" s="65">
        <f>VLOOKUP($A33,'Return Data'!$B$7:$R$2292,5,0)</f>
        <v>2.9091</v>
      </c>
      <c r="E33" s="66">
        <f t="shared" si="0"/>
        <v>23</v>
      </c>
      <c r="F33" s="65">
        <f>VLOOKUP($A33,'Return Data'!$B$7:$R$2292,6,0)</f>
        <v>2.9028999999999998</v>
      </c>
      <c r="G33" s="66">
        <f t="shared" si="1"/>
        <v>21</v>
      </c>
      <c r="H33" s="65">
        <f>VLOOKUP($A33,'Return Data'!$B$7:$R$2292,7,0)</f>
        <v>2.9687999999999999</v>
      </c>
      <c r="I33" s="66">
        <f t="shared" si="2"/>
        <v>16</v>
      </c>
      <c r="J33" s="65">
        <f>VLOOKUP($A33,'Return Data'!$B$7:$R$2292,8,0)</f>
        <v>3.0188000000000001</v>
      </c>
      <c r="K33" s="66">
        <f t="shared" si="3"/>
        <v>24</v>
      </c>
      <c r="L33" s="65">
        <f>VLOOKUP($A33,'Return Data'!$B$7:$R$2292,9,0)</f>
        <v>3.0097</v>
      </c>
      <c r="M33" s="66">
        <f t="shared" si="4"/>
        <v>28</v>
      </c>
      <c r="N33" s="65">
        <f>VLOOKUP($A33,'Return Data'!$B$7:$R$2292,10,0)</f>
        <v>2.9481999999999999</v>
      </c>
      <c r="O33" s="66">
        <f t="shared" si="5"/>
        <v>27</v>
      </c>
      <c r="P33" s="65">
        <f>VLOOKUP($A33,'Return Data'!$B$7:$R$2292,11,0)</f>
        <v>2.9956999999999998</v>
      </c>
      <c r="Q33" s="66">
        <f t="shared" si="8"/>
        <v>29</v>
      </c>
      <c r="R33" s="65">
        <f>VLOOKUP($A33,'Return Data'!$B$7:$R$2292,12,0)</f>
        <v>2.9885999999999999</v>
      </c>
      <c r="S33" s="66">
        <f t="shared" si="9"/>
        <v>27</v>
      </c>
      <c r="T33" s="65">
        <f>VLOOKUP($A33,'Return Data'!$B$7:$R$2292,13,0)</f>
        <v>2.9550000000000001</v>
      </c>
      <c r="U33" s="66">
        <f t="shared" si="10"/>
        <v>24</v>
      </c>
      <c r="V33" s="65"/>
      <c r="W33" s="66"/>
      <c r="X33" s="65"/>
      <c r="Y33" s="66"/>
      <c r="Z33" s="65">
        <f>VLOOKUP($A33,'Return Data'!$B$7:$R$2292,16,0)</f>
        <v>4.1393000000000004</v>
      </c>
      <c r="AA33" s="67">
        <f t="shared" si="7"/>
        <v>6</v>
      </c>
    </row>
    <row r="34" spans="1:27" x14ac:dyDescent="0.3">
      <c r="A34" s="63" t="s">
        <v>1334</v>
      </c>
      <c r="B34" s="64">
        <f>VLOOKUP($A34,'Return Data'!$B$7:$R$2292,3,0)</f>
        <v>44479</v>
      </c>
      <c r="C34" s="65">
        <f>VLOOKUP($A34,'Return Data'!$B$7:$R$2292,4,0)</f>
        <v>1101.0409</v>
      </c>
      <c r="D34" s="65">
        <f>VLOOKUP($A34,'Return Data'!$B$7:$R$2292,5,0)</f>
        <v>2.9274</v>
      </c>
      <c r="E34" s="66">
        <f t="shared" si="0"/>
        <v>18</v>
      </c>
      <c r="F34" s="65">
        <f>VLOOKUP($A34,'Return Data'!$B$7:$R$2292,6,0)</f>
        <v>2.9268000000000001</v>
      </c>
      <c r="G34" s="66">
        <f t="shared" si="1"/>
        <v>17</v>
      </c>
      <c r="H34" s="65">
        <f>VLOOKUP($A34,'Return Data'!$B$7:$R$2292,7,0)</f>
        <v>2.9885999999999999</v>
      </c>
      <c r="I34" s="66">
        <f t="shared" si="2"/>
        <v>12</v>
      </c>
      <c r="J34" s="65">
        <f>VLOOKUP($A34,'Return Data'!$B$7:$R$2292,8,0)</f>
        <v>3.0325000000000002</v>
      </c>
      <c r="K34" s="66">
        <f t="shared" si="3"/>
        <v>21</v>
      </c>
      <c r="L34" s="65">
        <f>VLOOKUP($A34,'Return Data'!$B$7:$R$2292,9,0)</f>
        <v>3.0463</v>
      </c>
      <c r="M34" s="66">
        <f t="shared" si="4"/>
        <v>21</v>
      </c>
      <c r="N34" s="65">
        <f>VLOOKUP($A34,'Return Data'!$B$7:$R$2292,10,0)</f>
        <v>2.9918999999999998</v>
      </c>
      <c r="O34" s="66">
        <f t="shared" si="5"/>
        <v>22</v>
      </c>
      <c r="P34" s="65">
        <f>VLOOKUP($A34,'Return Data'!$B$7:$R$2292,11,0)</f>
        <v>3.0459999999999998</v>
      </c>
      <c r="Q34" s="66">
        <f t="shared" si="8"/>
        <v>21</v>
      </c>
      <c r="R34" s="65">
        <f>VLOOKUP($A34,'Return Data'!$B$7:$R$2292,12,0)</f>
        <v>3.0402</v>
      </c>
      <c r="S34" s="66">
        <f t="shared" si="9"/>
        <v>18</v>
      </c>
      <c r="T34" s="65">
        <f>VLOOKUP($A34,'Return Data'!$B$7:$R$2292,13,0)</f>
        <v>3.0093999999999999</v>
      </c>
      <c r="U34" s="66">
        <f t="shared" si="10"/>
        <v>15</v>
      </c>
      <c r="V34" s="65"/>
      <c r="W34" s="66"/>
      <c r="X34" s="65"/>
      <c r="Y34" s="66"/>
      <c r="Z34" s="65">
        <f>VLOOKUP($A34,'Return Data'!$B$7:$R$2292,16,0)</f>
        <v>3.8450000000000002</v>
      </c>
      <c r="AA34" s="67">
        <f t="shared" si="7"/>
        <v>13</v>
      </c>
    </row>
    <row r="35" spans="1:27" x14ac:dyDescent="0.3">
      <c r="A35" s="63" t="s">
        <v>1336</v>
      </c>
      <c r="B35" s="64">
        <f>VLOOKUP($A35,'Return Data'!$B$7:$R$2292,3,0)</f>
        <v>44479</v>
      </c>
      <c r="C35" s="65">
        <f>VLOOKUP($A35,'Return Data'!$B$7:$R$2292,4,0)</f>
        <v>1099.0166999999999</v>
      </c>
      <c r="D35" s="65">
        <f>VLOOKUP($A35,'Return Data'!$B$7:$R$2292,5,0)</f>
        <v>2.9992000000000001</v>
      </c>
      <c r="E35" s="66">
        <f t="shared" si="0"/>
        <v>6</v>
      </c>
      <c r="F35" s="65">
        <f>VLOOKUP($A35,'Return Data'!$B$7:$R$2292,6,0)</f>
        <v>2.9664999999999999</v>
      </c>
      <c r="G35" s="66">
        <f t="shared" si="1"/>
        <v>10</v>
      </c>
      <c r="H35" s="65">
        <f>VLOOKUP($A35,'Return Data'!$B$7:$R$2292,7,0)</f>
        <v>2.9428000000000001</v>
      </c>
      <c r="I35" s="66">
        <f t="shared" si="2"/>
        <v>23</v>
      </c>
      <c r="J35" s="65">
        <f>VLOOKUP($A35,'Return Data'!$B$7:$R$2292,8,0)</f>
        <v>3.0329000000000002</v>
      </c>
      <c r="K35" s="66">
        <f t="shared" si="3"/>
        <v>20</v>
      </c>
      <c r="L35" s="65">
        <f>VLOOKUP($A35,'Return Data'!$B$7:$R$2292,9,0)</f>
        <v>3.0531000000000001</v>
      </c>
      <c r="M35" s="66">
        <f t="shared" si="4"/>
        <v>18</v>
      </c>
      <c r="N35" s="65">
        <f>VLOOKUP($A35,'Return Data'!$B$7:$R$2292,10,0)</f>
        <v>3.0068999999999999</v>
      </c>
      <c r="O35" s="66">
        <f t="shared" si="5"/>
        <v>17</v>
      </c>
      <c r="P35" s="65">
        <f>VLOOKUP($A35,'Return Data'!$B$7:$R$2292,11,0)</f>
        <v>3.0493999999999999</v>
      </c>
      <c r="Q35" s="66">
        <f t="shared" si="8"/>
        <v>19</v>
      </c>
      <c r="R35" s="65">
        <f>VLOOKUP($A35,'Return Data'!$B$7:$R$2292,12,0)</f>
        <v>3.0377999999999998</v>
      </c>
      <c r="S35" s="66">
        <f t="shared" si="9"/>
        <v>20</v>
      </c>
      <c r="T35" s="65">
        <f>VLOOKUP($A35,'Return Data'!$B$7:$R$2292,13,0)</f>
        <v>2.9952000000000001</v>
      </c>
      <c r="U35" s="66">
        <f t="shared" si="10"/>
        <v>18</v>
      </c>
      <c r="V35" s="65"/>
      <c r="W35" s="66"/>
      <c r="X35" s="65"/>
      <c r="Y35" s="66"/>
      <c r="Z35" s="65">
        <f>VLOOKUP($A35,'Return Data'!$B$7:$R$2292,16,0)</f>
        <v>3.7768000000000002</v>
      </c>
      <c r="AA35" s="67">
        <f t="shared" si="7"/>
        <v>16</v>
      </c>
    </row>
    <row r="36" spans="1:27" x14ac:dyDescent="0.3">
      <c r="A36" s="63" t="s">
        <v>1338</v>
      </c>
      <c r="B36" s="64">
        <f>VLOOKUP($A36,'Return Data'!$B$7:$R$2292,3,0)</f>
        <v>44479</v>
      </c>
      <c r="C36" s="65">
        <f>VLOOKUP($A36,'Return Data'!$B$7:$R$2292,4,0)</f>
        <v>2839.3105999999998</v>
      </c>
      <c r="D36" s="65">
        <f>VLOOKUP($A36,'Return Data'!$B$7:$R$2292,5,0)</f>
        <v>2.9878</v>
      </c>
      <c r="E36" s="66">
        <f t="shared" si="0"/>
        <v>8</v>
      </c>
      <c r="F36" s="65">
        <f>VLOOKUP($A36,'Return Data'!$B$7:$R$2292,6,0)</f>
        <v>2.9849000000000001</v>
      </c>
      <c r="G36" s="66">
        <f t="shared" si="1"/>
        <v>7</v>
      </c>
      <c r="H36" s="65">
        <f>VLOOKUP($A36,'Return Data'!$B$7:$R$2292,7,0)</f>
        <v>2.9838</v>
      </c>
      <c r="I36" s="66">
        <f t="shared" si="2"/>
        <v>14</v>
      </c>
      <c r="J36" s="65">
        <f>VLOOKUP($A36,'Return Data'!$B$7:$R$2292,8,0)</f>
        <v>3.1286999999999998</v>
      </c>
      <c r="K36" s="66">
        <f t="shared" si="3"/>
        <v>3</v>
      </c>
      <c r="L36" s="65">
        <f>VLOOKUP($A36,'Return Data'!$B$7:$R$2292,9,0)</f>
        <v>3.1132</v>
      </c>
      <c r="M36" s="66">
        <f t="shared" si="4"/>
        <v>4</v>
      </c>
      <c r="N36" s="65">
        <f>VLOOKUP($A36,'Return Data'!$B$7:$R$2292,10,0)</f>
        <v>3.0472999999999999</v>
      </c>
      <c r="O36" s="66">
        <f t="shared" si="5"/>
        <v>8</v>
      </c>
      <c r="P36" s="65">
        <f>VLOOKUP($A36,'Return Data'!$B$7:$R$2292,11,0)</f>
        <v>3.0949</v>
      </c>
      <c r="Q36" s="66">
        <f t="shared" si="8"/>
        <v>9</v>
      </c>
      <c r="R36" s="65">
        <f>VLOOKUP($A36,'Return Data'!$B$7:$R$2292,12,0)</f>
        <v>3.0808</v>
      </c>
      <c r="S36" s="66">
        <f t="shared" si="9"/>
        <v>8</v>
      </c>
      <c r="T36" s="65">
        <f>VLOOKUP($A36,'Return Data'!$B$7:$R$2292,13,0)</f>
        <v>3.0440999999999998</v>
      </c>
      <c r="U36" s="66">
        <f t="shared" si="10"/>
        <v>7</v>
      </c>
      <c r="V36" s="65">
        <f>VLOOKUP($A36,'Return Data'!$B$7:$R$2292,17,0)</f>
        <v>3.4150999999999998</v>
      </c>
      <c r="W36" s="66">
        <f t="shared" si="11"/>
        <v>1</v>
      </c>
      <c r="X36" s="65">
        <f>VLOOKUP($A36,'Return Data'!$B$7:$R$2292,14,0)</f>
        <v>4.2659000000000002</v>
      </c>
      <c r="Y36" s="66">
        <f t="shared" si="12"/>
        <v>1</v>
      </c>
      <c r="Z36" s="65">
        <f>VLOOKUP($A36,'Return Data'!$B$7:$R$2292,16,0)</f>
        <v>6.0208000000000004</v>
      </c>
      <c r="AA36" s="67">
        <f t="shared" si="7"/>
        <v>3</v>
      </c>
    </row>
    <row r="37" spans="1:27" x14ac:dyDescent="0.3">
      <c r="A37" s="63" t="s">
        <v>1340</v>
      </c>
      <c r="B37" s="64">
        <f>VLOOKUP($A37,'Return Data'!$B$7:$R$2292,3,0)</f>
        <v>44479</v>
      </c>
      <c r="C37" s="65">
        <f>VLOOKUP($A37,'Return Data'!$B$7:$R$2292,4,0)</f>
        <v>1074.8961999999999</v>
      </c>
      <c r="D37" s="65">
        <f>VLOOKUP($A37,'Return Data'!$B$7:$R$2292,5,0)</f>
        <v>2.8001999999999998</v>
      </c>
      <c r="E37" s="66">
        <f t="shared" si="0"/>
        <v>30</v>
      </c>
      <c r="F37" s="65">
        <f>VLOOKUP($A37,'Return Data'!$B$7:$R$2292,6,0)</f>
        <v>2.7997999999999998</v>
      </c>
      <c r="G37" s="66">
        <f t="shared" si="1"/>
        <v>30</v>
      </c>
      <c r="H37" s="65">
        <f>VLOOKUP($A37,'Return Data'!$B$7:$R$2292,7,0)</f>
        <v>2.7947000000000002</v>
      </c>
      <c r="I37" s="66">
        <f t="shared" si="2"/>
        <v>30</v>
      </c>
      <c r="J37" s="65">
        <f>VLOOKUP($A37,'Return Data'!$B$7:$R$2292,8,0)</f>
        <v>2.8650000000000002</v>
      </c>
      <c r="K37" s="66">
        <f t="shared" si="3"/>
        <v>30</v>
      </c>
      <c r="L37" s="65">
        <f>VLOOKUP($A37,'Return Data'!$B$7:$R$2292,9,0)</f>
        <v>2.8725000000000001</v>
      </c>
      <c r="M37" s="66">
        <f t="shared" si="4"/>
        <v>30</v>
      </c>
      <c r="N37" s="65">
        <f>VLOOKUP($A37,'Return Data'!$B$7:$R$2292,10,0)</f>
        <v>2.8717000000000001</v>
      </c>
      <c r="O37" s="66">
        <f t="shared" si="5"/>
        <v>30</v>
      </c>
      <c r="P37" s="65">
        <f>VLOOKUP($A37,'Return Data'!$B$7:$R$2292,11,0)</f>
        <v>3.0053000000000001</v>
      </c>
      <c r="Q37" s="66">
        <f t="shared" si="8"/>
        <v>27</v>
      </c>
      <c r="R37" s="65">
        <f>VLOOKUP($A37,'Return Data'!$B$7:$R$2292,12,0)</f>
        <v>2.9883999999999999</v>
      </c>
      <c r="S37" s="66">
        <f t="shared" si="9"/>
        <v>28</v>
      </c>
      <c r="T37" s="65">
        <f>VLOOKUP($A37,'Return Data'!$B$7:$R$2292,13,0)</f>
        <v>2.9443000000000001</v>
      </c>
      <c r="U37" s="66">
        <f t="shared" si="10"/>
        <v>25</v>
      </c>
      <c r="V37" s="65"/>
      <c r="W37" s="66"/>
      <c r="X37" s="65"/>
      <c r="Y37" s="66"/>
      <c r="Z37" s="65">
        <f>VLOOKUP($A37,'Return Data'!$B$7:$R$2292,16,0)</f>
        <v>3.4420000000000002</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2.9479633333333335</v>
      </c>
      <c r="E39" s="74"/>
      <c r="F39" s="75">
        <f>AVERAGE(F8:F37)</f>
        <v>2.9419966666666668</v>
      </c>
      <c r="G39" s="74"/>
      <c r="H39" s="75">
        <f>AVERAGE(H8:H37)</f>
        <v>2.9817366666666678</v>
      </c>
      <c r="I39" s="74"/>
      <c r="J39" s="75">
        <f>AVERAGE(J8:J37)</f>
        <v>3.0526666666666666</v>
      </c>
      <c r="K39" s="74"/>
      <c r="L39" s="75">
        <f>AVERAGE(L8:L37)</f>
        <v>3.0610333333333344</v>
      </c>
      <c r="M39" s="74"/>
      <c r="N39" s="75">
        <f>AVERAGE(N8:N37)</f>
        <v>3.0120766666666667</v>
      </c>
      <c r="O39" s="74"/>
      <c r="P39" s="75">
        <f>AVERAGE(P8:P37)</f>
        <v>3.0636199999999998</v>
      </c>
      <c r="Q39" s="74"/>
      <c r="R39" s="75">
        <f>AVERAGE(R8:R37)</f>
        <v>3.0527866666666665</v>
      </c>
      <c r="S39" s="74"/>
      <c r="T39" s="75">
        <f>AVERAGE(T8:T37)</f>
        <v>3.013074074074074</v>
      </c>
      <c r="U39" s="74"/>
      <c r="V39" s="75">
        <f>AVERAGE(V8:V37)</f>
        <v>3.3362600000000002</v>
      </c>
      <c r="W39" s="74"/>
      <c r="X39" s="75">
        <f>AVERAGE(X8:X37)</f>
        <v>4.1447000000000003</v>
      </c>
      <c r="Y39" s="74"/>
      <c r="Z39" s="75">
        <f>AVERAGE(Z8:Z37)</f>
        <v>4.0640099999999997</v>
      </c>
      <c r="AA39" s="76"/>
    </row>
    <row r="40" spans="1:27" x14ac:dyDescent="0.3">
      <c r="A40" s="73" t="s">
        <v>28</v>
      </c>
      <c r="B40" s="74"/>
      <c r="C40" s="74"/>
      <c r="D40" s="75">
        <f>MIN(D8:D37)</f>
        <v>2.8001999999999998</v>
      </c>
      <c r="E40" s="74"/>
      <c r="F40" s="75">
        <f>MIN(F8:F37)</f>
        <v>2.7997999999999998</v>
      </c>
      <c r="G40" s="74"/>
      <c r="H40" s="75">
        <f>MIN(H8:H37)</f>
        <v>2.7947000000000002</v>
      </c>
      <c r="I40" s="74"/>
      <c r="J40" s="75">
        <f>MIN(J8:J37)</f>
        <v>2.8650000000000002</v>
      </c>
      <c r="K40" s="74"/>
      <c r="L40" s="75">
        <f>MIN(L8:L37)</f>
        <v>2.8725000000000001</v>
      </c>
      <c r="M40" s="74"/>
      <c r="N40" s="75">
        <f>MIN(N8:N37)</f>
        <v>2.8717000000000001</v>
      </c>
      <c r="O40" s="74"/>
      <c r="P40" s="75">
        <f>MIN(P8:P37)</f>
        <v>2.9756</v>
      </c>
      <c r="Q40" s="74"/>
      <c r="R40" s="75">
        <f>MIN(R8:R37)</f>
        <v>2.9708000000000001</v>
      </c>
      <c r="S40" s="74"/>
      <c r="T40" s="75">
        <f>MIN(T8:T37)</f>
        <v>2.9373</v>
      </c>
      <c r="U40" s="74"/>
      <c r="V40" s="75">
        <f>MIN(V8:V37)</f>
        <v>3.2128999999999999</v>
      </c>
      <c r="W40" s="74"/>
      <c r="X40" s="75">
        <f>MIN(X8:X37)</f>
        <v>3.9013</v>
      </c>
      <c r="Y40" s="74"/>
      <c r="Z40" s="75">
        <f>MIN(Z8:Z37)</f>
        <v>3.1812</v>
      </c>
      <c r="AA40" s="76"/>
    </row>
    <row r="41" spans="1:27" ht="15" thickBot="1" x14ac:dyDescent="0.35">
      <c r="A41" s="77" t="s">
        <v>29</v>
      </c>
      <c r="B41" s="78"/>
      <c r="C41" s="78"/>
      <c r="D41" s="79">
        <f>MAX(D8:D37)</f>
        <v>3.1394000000000002</v>
      </c>
      <c r="E41" s="78"/>
      <c r="F41" s="79">
        <f>MAX(F8:F37)</f>
        <v>3.0964999999999998</v>
      </c>
      <c r="G41" s="78"/>
      <c r="H41" s="79">
        <f>MAX(H8:H37)</f>
        <v>3.1379000000000001</v>
      </c>
      <c r="I41" s="78"/>
      <c r="J41" s="79">
        <f>MAX(J8:J37)</f>
        <v>3.1701999999999999</v>
      </c>
      <c r="K41" s="78"/>
      <c r="L41" s="79">
        <f>MAX(L8:L37)</f>
        <v>3.1619000000000002</v>
      </c>
      <c r="M41" s="78"/>
      <c r="N41" s="79">
        <f>MAX(N8:N37)</f>
        <v>3.1219999999999999</v>
      </c>
      <c r="O41" s="78"/>
      <c r="P41" s="79">
        <f>MAX(P8:P37)</f>
        <v>3.1718999999999999</v>
      </c>
      <c r="Q41" s="78"/>
      <c r="R41" s="79">
        <f>MAX(R8:R37)</f>
        <v>3.1379999999999999</v>
      </c>
      <c r="S41" s="78"/>
      <c r="T41" s="79">
        <f>MAX(T8:T37)</f>
        <v>3.0954000000000002</v>
      </c>
      <c r="U41" s="78"/>
      <c r="V41" s="79">
        <f>MAX(V8:V37)</f>
        <v>3.4150999999999998</v>
      </c>
      <c r="W41" s="78"/>
      <c r="X41" s="79">
        <f>MAX(X8:X37)</f>
        <v>4.2659000000000002</v>
      </c>
      <c r="Y41" s="78"/>
      <c r="Z41" s="79">
        <f>MAX(Z8:Z37)</f>
        <v>6.6044</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1013</v>
      </c>
      <c r="B8" s="64">
        <f>VLOOKUP($A8,'Return Data'!$B$7:$R$2292,3,0)</f>
        <v>44477</v>
      </c>
      <c r="C8" s="65">
        <f>VLOOKUP($A8,'Return Data'!$B$7:$R$2292,4,0)</f>
        <v>566.44050000000004</v>
      </c>
      <c r="D8" s="65">
        <f>VLOOKUP($A8,'Return Data'!$B$7:$R$2292,5,0)</f>
        <v>7.8823999999999996</v>
      </c>
      <c r="E8" s="66">
        <f t="shared" ref="E8:E33" si="0">RANK(D8,D$8:D$33,0)</f>
        <v>13</v>
      </c>
      <c r="F8" s="65">
        <f>VLOOKUP($A8,'Return Data'!$B$7:$R$2292,6,0)</f>
        <v>3.1324999999999998</v>
      </c>
      <c r="G8" s="66">
        <f t="shared" ref="G8:G33" si="1">RANK(F8,F$8:F$33,0)</f>
        <v>16</v>
      </c>
      <c r="H8" s="65">
        <f>VLOOKUP($A8,'Return Data'!$B$7:$R$2292,7,0)</f>
        <v>1.9615</v>
      </c>
      <c r="I8" s="66">
        <f t="shared" ref="I8:I33" si="2">RANK(H8,H$8:H$33,0)</f>
        <v>21</v>
      </c>
      <c r="J8" s="65">
        <f>VLOOKUP($A8,'Return Data'!$B$7:$R$2292,8,0)</f>
        <v>2.6345000000000001</v>
      </c>
      <c r="K8" s="66">
        <f t="shared" ref="K8:K33" si="3">RANK(J8,J$8:J$33,0)</f>
        <v>11</v>
      </c>
      <c r="L8" s="65">
        <f>VLOOKUP($A8,'Return Data'!$B$7:$R$2292,9,0)</f>
        <v>2.5238999999999998</v>
      </c>
      <c r="M8" s="66">
        <f t="shared" ref="M8:M33" si="4">RANK(L8,L$8:L$33,0)</f>
        <v>11</v>
      </c>
      <c r="N8" s="65">
        <f>VLOOKUP($A8,'Return Data'!$B$7:$R$2292,10,0)</f>
        <v>4.6014999999999997</v>
      </c>
      <c r="O8" s="66">
        <f t="shared" ref="O8:O33" si="5">RANK(N8,N$8:N$33,0)</f>
        <v>9</v>
      </c>
      <c r="P8" s="65">
        <f>VLOOKUP($A8,'Return Data'!$B$7:$R$2292,11,0)</f>
        <v>4.9024000000000001</v>
      </c>
      <c r="Q8" s="66">
        <f t="shared" ref="Q8:Q33" si="6">RANK(P8,P$8:P$33,0)</f>
        <v>9</v>
      </c>
      <c r="R8" s="65">
        <f>VLOOKUP($A8,'Return Data'!$B$7:$R$2292,12,0)</f>
        <v>4.3918999999999997</v>
      </c>
      <c r="S8" s="66">
        <f t="shared" ref="S8:S33" si="7">RANK(R8,R$8:R$33,0)</f>
        <v>10</v>
      </c>
      <c r="T8" s="65">
        <f>VLOOKUP($A8,'Return Data'!$B$7:$R$2292,13,0)</f>
        <v>4.9923000000000002</v>
      </c>
      <c r="U8" s="66">
        <f t="shared" ref="U8:U33" si="8">RANK(T8,T$8:T$33,0)</f>
        <v>10</v>
      </c>
      <c r="V8" s="65">
        <f>VLOOKUP($A8,'Return Data'!$B$7:$R$2292,17,0)</f>
        <v>6.8924000000000003</v>
      </c>
      <c r="W8" s="66">
        <f t="shared" ref="W8:W31" si="9">RANK(V8,V$8:V$33,0)</f>
        <v>8</v>
      </c>
      <c r="X8" s="65">
        <f>VLOOKUP($A8,'Return Data'!$B$7:$R$2292,14,0)</f>
        <v>7.8041</v>
      </c>
      <c r="Y8" s="66">
        <f t="shared" ref="Y8:Y31" si="10">RANK(X8,X$8:X$33,0)</f>
        <v>2</v>
      </c>
      <c r="Z8" s="65">
        <f>VLOOKUP($A8,'Return Data'!$B$7:$R$2292,16,0)</f>
        <v>8.4753000000000007</v>
      </c>
      <c r="AA8" s="67">
        <f t="shared" ref="AA8:AA33" si="11">RANK(Z8,Z$8:Z$33,0)</f>
        <v>4</v>
      </c>
    </row>
    <row r="9" spans="1:27" x14ac:dyDescent="0.3">
      <c r="A9" s="63" t="s">
        <v>1014</v>
      </c>
      <c r="B9" s="64">
        <f>VLOOKUP($A9,'Return Data'!$B$7:$R$2292,3,0)</f>
        <v>44477</v>
      </c>
      <c r="C9" s="65">
        <f>VLOOKUP($A9,'Return Data'!$B$7:$R$2292,4,0)</f>
        <v>2540.5722000000001</v>
      </c>
      <c r="D9" s="65">
        <f>VLOOKUP($A9,'Return Data'!$B$7:$R$2292,5,0)</f>
        <v>9.0059000000000005</v>
      </c>
      <c r="E9" s="66">
        <f t="shared" si="0"/>
        <v>7</v>
      </c>
      <c r="F9" s="65">
        <f>VLOOKUP($A9,'Return Data'!$B$7:$R$2292,6,0)</f>
        <v>4.0618999999999996</v>
      </c>
      <c r="G9" s="66">
        <f t="shared" si="1"/>
        <v>7</v>
      </c>
      <c r="H9" s="65">
        <f>VLOOKUP($A9,'Return Data'!$B$7:$R$2292,7,0)</f>
        <v>2.5861000000000001</v>
      </c>
      <c r="I9" s="66">
        <f t="shared" si="2"/>
        <v>16</v>
      </c>
      <c r="J9" s="65">
        <f>VLOOKUP($A9,'Return Data'!$B$7:$R$2292,8,0)</f>
        <v>2.7761999999999998</v>
      </c>
      <c r="K9" s="66">
        <f t="shared" si="3"/>
        <v>10</v>
      </c>
      <c r="L9" s="65">
        <f>VLOOKUP($A9,'Return Data'!$B$7:$R$2292,9,0)</f>
        <v>2.5838999999999999</v>
      </c>
      <c r="M9" s="66">
        <f t="shared" si="4"/>
        <v>10</v>
      </c>
      <c r="N9" s="65">
        <f>VLOOKUP($A9,'Return Data'!$B$7:$R$2292,10,0)</f>
        <v>4.3006000000000002</v>
      </c>
      <c r="O9" s="66">
        <f t="shared" si="5"/>
        <v>11</v>
      </c>
      <c r="P9" s="65">
        <f>VLOOKUP($A9,'Return Data'!$B$7:$R$2292,11,0)</f>
        <v>4.4284999999999997</v>
      </c>
      <c r="Q9" s="66">
        <f t="shared" si="6"/>
        <v>11</v>
      </c>
      <c r="R9" s="65">
        <f>VLOOKUP($A9,'Return Data'!$B$7:$R$2292,12,0)</f>
        <v>4.0998999999999999</v>
      </c>
      <c r="S9" s="66">
        <f t="shared" si="7"/>
        <v>14</v>
      </c>
      <c r="T9" s="65">
        <f>VLOOKUP($A9,'Return Data'!$B$7:$R$2292,13,0)</f>
        <v>4.5426000000000002</v>
      </c>
      <c r="U9" s="66">
        <f t="shared" si="8"/>
        <v>14</v>
      </c>
      <c r="V9" s="65">
        <f>VLOOKUP($A9,'Return Data'!$B$7:$R$2292,17,0)</f>
        <v>6.2919</v>
      </c>
      <c r="W9" s="66">
        <f t="shared" si="9"/>
        <v>12</v>
      </c>
      <c r="X9" s="65">
        <f>VLOOKUP($A9,'Return Data'!$B$7:$R$2292,14,0)</f>
        <v>7.3734999999999999</v>
      </c>
      <c r="Y9" s="66">
        <f t="shared" si="10"/>
        <v>5</v>
      </c>
      <c r="Z9" s="65">
        <f>VLOOKUP($A9,'Return Data'!$B$7:$R$2292,16,0)</f>
        <v>8.1495999999999995</v>
      </c>
      <c r="AA9" s="67">
        <f t="shared" si="11"/>
        <v>6</v>
      </c>
    </row>
    <row r="10" spans="1:27" x14ac:dyDescent="0.3">
      <c r="A10" s="63" t="s">
        <v>1017</v>
      </c>
      <c r="B10" s="64">
        <f>VLOOKUP($A10,'Return Data'!$B$7:$R$2292,3,0)</f>
        <v>44477</v>
      </c>
      <c r="C10" s="65">
        <f>VLOOKUP($A10,'Return Data'!$B$7:$R$2292,4,0)</f>
        <v>1623.9617000000001</v>
      </c>
      <c r="D10" s="65">
        <f>VLOOKUP($A10,'Return Data'!$B$7:$R$2292,5,0)</f>
        <v>5.1700000000000003E-2</v>
      </c>
      <c r="E10" s="66">
        <f t="shared" si="0"/>
        <v>26</v>
      </c>
      <c r="F10" s="65">
        <f>VLOOKUP($A10,'Return Data'!$B$7:$R$2292,6,0)</f>
        <v>1.7339</v>
      </c>
      <c r="G10" s="66">
        <f t="shared" si="1"/>
        <v>22</v>
      </c>
      <c r="H10" s="65">
        <f>VLOOKUP($A10,'Return Data'!$B$7:$R$2292,7,0)</f>
        <v>1.0488999999999999</v>
      </c>
      <c r="I10" s="66">
        <f t="shared" si="2"/>
        <v>25</v>
      </c>
      <c r="J10" s="65">
        <f>VLOOKUP($A10,'Return Data'!$B$7:$R$2292,8,0)</f>
        <v>-0.82199999999999995</v>
      </c>
      <c r="K10" s="66">
        <f t="shared" si="3"/>
        <v>26</v>
      </c>
      <c r="L10" s="65">
        <f>VLOOKUP($A10,'Return Data'!$B$7:$R$2292,9,0)</f>
        <v>1.5965</v>
      </c>
      <c r="M10" s="66">
        <f t="shared" si="4"/>
        <v>24</v>
      </c>
      <c r="N10" s="65">
        <f>VLOOKUP($A10,'Return Data'!$B$7:$R$2292,10,0)</f>
        <v>3.347</v>
      </c>
      <c r="O10" s="66">
        <f t="shared" si="5"/>
        <v>26</v>
      </c>
      <c r="P10" s="65">
        <f>VLOOKUP($A10,'Return Data'!$B$7:$R$2292,11,0)</f>
        <v>3.5550999999999999</v>
      </c>
      <c r="Q10" s="66">
        <f t="shared" si="6"/>
        <v>26</v>
      </c>
      <c r="R10" s="65">
        <f>VLOOKUP($A10,'Return Data'!$B$7:$R$2292,12,0)</f>
        <v>4.5105000000000004</v>
      </c>
      <c r="S10" s="66">
        <f t="shared" si="7"/>
        <v>7</v>
      </c>
      <c r="T10" s="65">
        <f>VLOOKUP($A10,'Return Data'!$B$7:$R$2292,13,0)</f>
        <v>7.2496999999999998</v>
      </c>
      <c r="U10" s="66">
        <f t="shared" si="8"/>
        <v>5</v>
      </c>
      <c r="V10" s="65">
        <f>VLOOKUP($A10,'Return Data'!$B$7:$R$2292,17,0)</f>
        <v>-4.6239999999999997</v>
      </c>
      <c r="W10" s="66">
        <f t="shared" si="9"/>
        <v>25</v>
      </c>
      <c r="X10" s="65">
        <f>VLOOKUP($A10,'Return Data'!$B$7:$R$2292,14,0)</f>
        <v>-8.7058999999999997</v>
      </c>
      <c r="Y10" s="66">
        <f t="shared" si="10"/>
        <v>25</v>
      </c>
      <c r="Z10" s="65">
        <f>VLOOKUP($A10,'Return Data'!$B$7:$R$2292,16,0)</f>
        <v>2.5348999999999999</v>
      </c>
      <c r="AA10" s="67">
        <f t="shared" si="11"/>
        <v>26</v>
      </c>
    </row>
    <row r="11" spans="1:27" x14ac:dyDescent="0.3">
      <c r="A11" s="63" t="s">
        <v>1021</v>
      </c>
      <c r="B11" s="64">
        <f>VLOOKUP($A11,'Return Data'!$B$7:$R$2292,3,0)</f>
        <v>44477</v>
      </c>
      <c r="C11" s="65">
        <f>VLOOKUP($A11,'Return Data'!$B$7:$R$2292,4,0)</f>
        <v>34.476399999999998</v>
      </c>
      <c r="D11" s="65">
        <f>VLOOKUP($A11,'Return Data'!$B$7:$R$2292,5,0)</f>
        <v>5.5060000000000002</v>
      </c>
      <c r="E11" s="66">
        <f t="shared" si="0"/>
        <v>23</v>
      </c>
      <c r="F11" s="65">
        <f>VLOOKUP($A11,'Return Data'!$B$7:$R$2292,6,0)</f>
        <v>1.4117999999999999</v>
      </c>
      <c r="G11" s="66">
        <f t="shared" si="1"/>
        <v>24</v>
      </c>
      <c r="H11" s="65">
        <f>VLOOKUP($A11,'Return Data'!$B$7:$R$2292,7,0)</f>
        <v>1.6036999999999999</v>
      </c>
      <c r="I11" s="66">
        <f t="shared" si="2"/>
        <v>23</v>
      </c>
      <c r="J11" s="65">
        <f>VLOOKUP($A11,'Return Data'!$B$7:$R$2292,8,0)</f>
        <v>1.7859</v>
      </c>
      <c r="K11" s="66">
        <f t="shared" si="3"/>
        <v>21</v>
      </c>
      <c r="L11" s="65">
        <f>VLOOKUP($A11,'Return Data'!$B$7:$R$2292,9,0)</f>
        <v>1.7706</v>
      </c>
      <c r="M11" s="66">
        <f t="shared" si="4"/>
        <v>21</v>
      </c>
      <c r="N11" s="65">
        <f>VLOOKUP($A11,'Return Data'!$B$7:$R$2292,10,0)</f>
        <v>3.9891000000000001</v>
      </c>
      <c r="O11" s="66">
        <f t="shared" si="5"/>
        <v>16</v>
      </c>
      <c r="P11" s="65">
        <f>VLOOKUP($A11,'Return Data'!$B$7:$R$2292,11,0)</f>
        <v>4.4378000000000002</v>
      </c>
      <c r="Q11" s="66">
        <f t="shared" si="6"/>
        <v>10</v>
      </c>
      <c r="R11" s="65">
        <f>VLOOKUP($A11,'Return Data'!$B$7:$R$2292,12,0)</f>
        <v>4.2927</v>
      </c>
      <c r="S11" s="66">
        <f t="shared" si="7"/>
        <v>12</v>
      </c>
      <c r="T11" s="65">
        <f>VLOOKUP($A11,'Return Data'!$B$7:$R$2292,13,0)</f>
        <v>4.8376999999999999</v>
      </c>
      <c r="U11" s="66">
        <f t="shared" si="8"/>
        <v>11</v>
      </c>
      <c r="V11" s="65">
        <f>VLOOKUP($A11,'Return Data'!$B$7:$R$2292,17,0)</f>
        <v>6.6227999999999998</v>
      </c>
      <c r="W11" s="66">
        <f t="shared" si="9"/>
        <v>9</v>
      </c>
      <c r="X11" s="65">
        <f>VLOOKUP($A11,'Return Data'!$B$7:$R$2292,14,0)</f>
        <v>7.2149000000000001</v>
      </c>
      <c r="Y11" s="66">
        <f t="shared" si="10"/>
        <v>7</v>
      </c>
      <c r="Z11" s="65">
        <f>VLOOKUP($A11,'Return Data'!$B$7:$R$2292,16,0)</f>
        <v>8.0694999999999997</v>
      </c>
      <c r="AA11" s="67">
        <f t="shared" si="11"/>
        <v>9</v>
      </c>
    </row>
    <row r="12" spans="1:27" x14ac:dyDescent="0.3">
      <c r="A12" s="63" t="s">
        <v>1022</v>
      </c>
      <c r="B12" s="64">
        <f>VLOOKUP($A12,'Return Data'!$B$7:$R$2292,3,0)</f>
        <v>44477</v>
      </c>
      <c r="C12" s="65">
        <f>VLOOKUP($A12,'Return Data'!$B$7:$R$2292,4,0)</f>
        <v>34.2577</v>
      </c>
      <c r="D12" s="65">
        <f>VLOOKUP($A12,'Return Data'!$B$7:$R$2292,5,0)</f>
        <v>7.2465000000000002</v>
      </c>
      <c r="E12" s="66">
        <f t="shared" si="0"/>
        <v>15</v>
      </c>
      <c r="F12" s="65">
        <f>VLOOKUP($A12,'Return Data'!$B$7:$R$2292,6,0)</f>
        <v>3.2683</v>
      </c>
      <c r="G12" s="66">
        <f t="shared" si="1"/>
        <v>15</v>
      </c>
      <c r="H12" s="65">
        <f>VLOOKUP($A12,'Return Data'!$B$7:$R$2292,7,0)</f>
        <v>2.4668999999999999</v>
      </c>
      <c r="I12" s="66">
        <f t="shared" si="2"/>
        <v>17</v>
      </c>
      <c r="J12" s="65">
        <f>VLOOKUP($A12,'Return Data'!$B$7:$R$2292,8,0)</f>
        <v>1.9192</v>
      </c>
      <c r="K12" s="66">
        <f t="shared" si="3"/>
        <v>16</v>
      </c>
      <c r="L12" s="65">
        <f>VLOOKUP($A12,'Return Data'!$B$7:$R$2292,9,0)</f>
        <v>1.8425</v>
      </c>
      <c r="M12" s="66">
        <f t="shared" si="4"/>
        <v>18</v>
      </c>
      <c r="N12" s="65">
        <f>VLOOKUP($A12,'Return Data'!$B$7:$R$2292,10,0)</f>
        <v>3.5733999999999999</v>
      </c>
      <c r="O12" s="66">
        <f t="shared" si="5"/>
        <v>24</v>
      </c>
      <c r="P12" s="65">
        <f>VLOOKUP($A12,'Return Data'!$B$7:$R$2292,11,0)</f>
        <v>3.6562999999999999</v>
      </c>
      <c r="Q12" s="66">
        <f t="shared" si="6"/>
        <v>24</v>
      </c>
      <c r="R12" s="65">
        <f>VLOOKUP($A12,'Return Data'!$B$7:$R$2292,12,0)</f>
        <v>3.3742999999999999</v>
      </c>
      <c r="S12" s="66">
        <f t="shared" si="7"/>
        <v>25</v>
      </c>
      <c r="T12" s="65">
        <f>VLOOKUP($A12,'Return Data'!$B$7:$R$2292,13,0)</f>
        <v>3.7517999999999998</v>
      </c>
      <c r="U12" s="66">
        <f t="shared" si="8"/>
        <v>25</v>
      </c>
      <c r="V12" s="65">
        <f>VLOOKUP($A12,'Return Data'!$B$7:$R$2292,17,0)</f>
        <v>5.3700999999999999</v>
      </c>
      <c r="W12" s="66">
        <f t="shared" si="9"/>
        <v>21</v>
      </c>
      <c r="X12" s="65">
        <f>VLOOKUP($A12,'Return Data'!$B$7:$R$2292,14,0)</f>
        <v>6.5372000000000003</v>
      </c>
      <c r="Y12" s="66">
        <f t="shared" si="10"/>
        <v>14</v>
      </c>
      <c r="Z12" s="65">
        <f>VLOOKUP($A12,'Return Data'!$B$7:$R$2292,16,0)</f>
        <v>7.6566999999999998</v>
      </c>
      <c r="AA12" s="67">
        <f t="shared" si="11"/>
        <v>15</v>
      </c>
    </row>
    <row r="13" spans="1:27" x14ac:dyDescent="0.3">
      <c r="A13" s="63" t="s">
        <v>1024</v>
      </c>
      <c r="B13" s="64">
        <f>VLOOKUP($A13,'Return Data'!$B$7:$R$2292,3,0)</f>
        <v>44477</v>
      </c>
      <c r="C13" s="65">
        <f>VLOOKUP($A13,'Return Data'!$B$7:$R$2292,4,0)</f>
        <v>16.158100000000001</v>
      </c>
      <c r="D13" s="65">
        <f>VLOOKUP($A13,'Return Data'!$B$7:$R$2292,5,0)</f>
        <v>9.2639999999999993</v>
      </c>
      <c r="E13" s="66">
        <f t="shared" si="0"/>
        <v>5</v>
      </c>
      <c r="F13" s="65">
        <f>VLOOKUP($A13,'Return Data'!$B$7:$R$2292,6,0)</f>
        <v>1.6568000000000001</v>
      </c>
      <c r="G13" s="66">
        <f t="shared" si="1"/>
        <v>23</v>
      </c>
      <c r="H13" s="65">
        <f>VLOOKUP($A13,'Return Data'!$B$7:$R$2292,7,0)</f>
        <v>1.4525999999999999</v>
      </c>
      <c r="I13" s="66">
        <f t="shared" si="2"/>
        <v>24</v>
      </c>
      <c r="J13" s="65">
        <f>VLOOKUP($A13,'Return Data'!$B$7:$R$2292,8,0)</f>
        <v>1.4207000000000001</v>
      </c>
      <c r="K13" s="66">
        <f t="shared" si="3"/>
        <v>24</v>
      </c>
      <c r="L13" s="65">
        <f>VLOOKUP($A13,'Return Data'!$B$7:$R$2292,9,0)</f>
        <v>1.5909</v>
      </c>
      <c r="M13" s="66">
        <f t="shared" si="4"/>
        <v>25</v>
      </c>
      <c r="N13" s="65">
        <f>VLOOKUP($A13,'Return Data'!$B$7:$R$2292,10,0)</f>
        <v>3.7776000000000001</v>
      </c>
      <c r="O13" s="66">
        <f t="shared" si="5"/>
        <v>20</v>
      </c>
      <c r="P13" s="65">
        <f>VLOOKUP($A13,'Return Data'!$B$7:$R$2292,11,0)</f>
        <v>4.0414000000000003</v>
      </c>
      <c r="Q13" s="66">
        <f t="shared" si="6"/>
        <v>21</v>
      </c>
      <c r="R13" s="65">
        <f>VLOOKUP($A13,'Return Data'!$B$7:$R$2292,12,0)</f>
        <v>3.7408999999999999</v>
      </c>
      <c r="S13" s="66">
        <f t="shared" si="7"/>
        <v>22</v>
      </c>
      <c r="T13" s="65">
        <f>VLOOKUP($A13,'Return Data'!$B$7:$R$2292,13,0)</f>
        <v>4.1142000000000003</v>
      </c>
      <c r="U13" s="66">
        <f t="shared" si="8"/>
        <v>22</v>
      </c>
      <c r="V13" s="65">
        <f>VLOOKUP($A13,'Return Data'!$B$7:$R$2292,17,0)</f>
        <v>5.7667999999999999</v>
      </c>
      <c r="W13" s="66">
        <f t="shared" si="9"/>
        <v>19</v>
      </c>
      <c r="X13" s="65">
        <f>VLOOKUP($A13,'Return Data'!$B$7:$R$2292,14,0)</f>
        <v>7.0086000000000004</v>
      </c>
      <c r="Y13" s="66">
        <f t="shared" si="10"/>
        <v>12</v>
      </c>
      <c r="Z13" s="65">
        <f>VLOOKUP($A13,'Return Data'!$B$7:$R$2292,16,0)</f>
        <v>7.5572999999999997</v>
      </c>
      <c r="AA13" s="67">
        <f t="shared" si="11"/>
        <v>16</v>
      </c>
    </row>
    <row r="14" spans="1:27" x14ac:dyDescent="0.3">
      <c r="A14" s="63" t="s">
        <v>1931</v>
      </c>
      <c r="B14" s="64">
        <f>VLOOKUP($A14,'Return Data'!$B$7:$R$2292,3,0)</f>
        <v>44477</v>
      </c>
      <c r="C14" s="65">
        <f>VLOOKUP($A14,'Return Data'!$B$7:$R$2292,4,0)</f>
        <v>25.929500000000001</v>
      </c>
      <c r="D14" s="65">
        <f>VLOOKUP($A14,'Return Data'!$B$7:$R$2292,5,0)</f>
        <v>10.2788</v>
      </c>
      <c r="E14" s="66">
        <f t="shared" si="0"/>
        <v>3</v>
      </c>
      <c r="F14" s="65">
        <f>VLOOKUP($A14,'Return Data'!$B$7:$R$2292,6,0)</f>
        <v>4.8349000000000002</v>
      </c>
      <c r="G14" s="66">
        <f t="shared" si="1"/>
        <v>5</v>
      </c>
      <c r="H14" s="65">
        <f>VLOOKUP($A14,'Return Data'!$B$7:$R$2292,7,0)</f>
        <v>6.6848999999999998</v>
      </c>
      <c r="I14" s="66">
        <f t="shared" si="2"/>
        <v>3</v>
      </c>
      <c r="J14" s="65">
        <f>VLOOKUP($A14,'Return Data'!$B$7:$R$2292,8,0)</f>
        <v>115.0635</v>
      </c>
      <c r="K14" s="66">
        <f t="shared" si="3"/>
        <v>2</v>
      </c>
      <c r="L14" s="65">
        <f>VLOOKUP($A14,'Return Data'!$B$7:$R$2292,9,0)</f>
        <v>59.844099999999997</v>
      </c>
      <c r="M14" s="66">
        <f t="shared" si="4"/>
        <v>3</v>
      </c>
      <c r="N14" s="65">
        <f>VLOOKUP($A14,'Return Data'!$B$7:$R$2292,10,0)</f>
        <v>28.446899999999999</v>
      </c>
      <c r="O14" s="66">
        <f t="shared" si="5"/>
        <v>3</v>
      </c>
      <c r="P14" s="65">
        <f>VLOOKUP($A14,'Return Data'!$B$7:$R$2292,11,0)</f>
        <v>16.768599999999999</v>
      </c>
      <c r="Q14" s="66">
        <f t="shared" si="6"/>
        <v>3</v>
      </c>
      <c r="R14" s="65">
        <f>VLOOKUP($A14,'Return Data'!$B$7:$R$2292,12,0)</f>
        <v>14.965400000000001</v>
      </c>
      <c r="S14" s="66">
        <f t="shared" si="7"/>
        <v>3</v>
      </c>
      <c r="T14" s="65">
        <f>VLOOKUP($A14,'Return Data'!$B$7:$R$2292,13,0)</f>
        <v>16.6477</v>
      </c>
      <c r="U14" s="66">
        <f t="shared" si="8"/>
        <v>2</v>
      </c>
      <c r="V14" s="65">
        <f>VLOOKUP($A14,'Return Data'!$B$7:$R$2292,17,0)</f>
        <v>6.4724000000000004</v>
      </c>
      <c r="W14" s="66">
        <f t="shared" si="9"/>
        <v>10</v>
      </c>
      <c r="X14" s="65">
        <f>VLOOKUP($A14,'Return Data'!$B$7:$R$2292,14,0)</f>
        <v>7.1528999999999998</v>
      </c>
      <c r="Y14" s="66">
        <f t="shared" si="10"/>
        <v>8</v>
      </c>
      <c r="Z14" s="65">
        <f>VLOOKUP($A14,'Return Data'!$B$7:$R$2292,16,0)</f>
        <v>8.7353000000000005</v>
      </c>
      <c r="AA14" s="67">
        <f t="shared" si="11"/>
        <v>2</v>
      </c>
    </row>
    <row r="15" spans="1:27" x14ac:dyDescent="0.3">
      <c r="A15" s="63" t="s">
        <v>1031</v>
      </c>
      <c r="B15" s="64">
        <f>VLOOKUP($A15,'Return Data'!$B$7:$R$2292,3,0)</f>
        <v>44477</v>
      </c>
      <c r="C15" s="65">
        <f>VLOOKUP($A15,'Return Data'!$B$7:$R$2292,4,0)</f>
        <v>48.877499999999998</v>
      </c>
      <c r="D15" s="65">
        <f>VLOOKUP($A15,'Return Data'!$B$7:$R$2292,5,0)</f>
        <v>7.0209000000000001</v>
      </c>
      <c r="E15" s="66">
        <f t="shared" si="0"/>
        <v>17</v>
      </c>
      <c r="F15" s="65">
        <f>VLOOKUP($A15,'Return Data'!$B$7:$R$2292,6,0)</f>
        <v>2.1909000000000001</v>
      </c>
      <c r="G15" s="66">
        <f t="shared" si="1"/>
        <v>19</v>
      </c>
      <c r="H15" s="65">
        <f>VLOOKUP($A15,'Return Data'!$B$7:$R$2292,7,0)</f>
        <v>2.2732999999999999</v>
      </c>
      <c r="I15" s="66">
        <f t="shared" si="2"/>
        <v>20</v>
      </c>
      <c r="J15" s="65">
        <f>VLOOKUP($A15,'Return Data'!$B$7:$R$2292,8,0)</f>
        <v>3.9746000000000001</v>
      </c>
      <c r="K15" s="66">
        <f t="shared" si="3"/>
        <v>6</v>
      </c>
      <c r="L15" s="65">
        <f>VLOOKUP($A15,'Return Data'!$B$7:$R$2292,9,0)</f>
        <v>2.8393000000000002</v>
      </c>
      <c r="M15" s="66">
        <f t="shared" si="4"/>
        <v>8</v>
      </c>
      <c r="N15" s="65">
        <f>VLOOKUP($A15,'Return Data'!$B$7:$R$2292,10,0)</f>
        <v>5.093</v>
      </c>
      <c r="O15" s="66">
        <f t="shared" si="5"/>
        <v>7</v>
      </c>
      <c r="P15" s="65">
        <f>VLOOKUP($A15,'Return Data'!$B$7:$R$2292,11,0)</f>
        <v>5.1501000000000001</v>
      </c>
      <c r="Q15" s="66">
        <f t="shared" si="6"/>
        <v>7</v>
      </c>
      <c r="R15" s="65">
        <f>VLOOKUP($A15,'Return Data'!$B$7:$R$2292,12,0)</f>
        <v>4.3445999999999998</v>
      </c>
      <c r="S15" s="66">
        <f t="shared" si="7"/>
        <v>11</v>
      </c>
      <c r="T15" s="65">
        <f>VLOOKUP($A15,'Return Data'!$B$7:$R$2292,13,0)</f>
        <v>5.3773999999999997</v>
      </c>
      <c r="U15" s="66">
        <f t="shared" si="8"/>
        <v>8</v>
      </c>
      <c r="V15" s="65">
        <f>VLOOKUP($A15,'Return Data'!$B$7:$R$2292,17,0)</f>
        <v>6.9516</v>
      </c>
      <c r="W15" s="66">
        <f t="shared" si="9"/>
        <v>6</v>
      </c>
      <c r="X15" s="65">
        <f>VLOOKUP($A15,'Return Data'!$B$7:$R$2292,14,0)</f>
        <v>7.6501000000000001</v>
      </c>
      <c r="Y15" s="66">
        <f t="shared" si="10"/>
        <v>4</v>
      </c>
      <c r="Z15" s="65">
        <f>VLOOKUP($A15,'Return Data'!$B$7:$R$2292,16,0)</f>
        <v>8.1138999999999992</v>
      </c>
      <c r="AA15" s="67">
        <f t="shared" si="11"/>
        <v>7</v>
      </c>
    </row>
    <row r="16" spans="1:27" x14ac:dyDescent="0.3">
      <c r="A16" s="63" t="s">
        <v>1033</v>
      </c>
      <c r="B16" s="64">
        <f>VLOOKUP($A16,'Return Data'!$B$7:$R$2292,3,0)</f>
        <v>44477</v>
      </c>
      <c r="C16" s="65">
        <f>VLOOKUP($A16,'Return Data'!$B$7:$R$2292,4,0)</f>
        <v>17.605799999999999</v>
      </c>
      <c r="D16" s="65">
        <f>VLOOKUP($A16,'Return Data'!$B$7:$R$2292,5,0)</f>
        <v>5.5983999999999998</v>
      </c>
      <c r="E16" s="66">
        <f t="shared" si="0"/>
        <v>22</v>
      </c>
      <c r="F16" s="65">
        <f>VLOOKUP($A16,'Return Data'!$B$7:$R$2292,6,0)</f>
        <v>2.9030999999999998</v>
      </c>
      <c r="G16" s="66">
        <f t="shared" si="1"/>
        <v>18</v>
      </c>
      <c r="H16" s="65">
        <f>VLOOKUP($A16,'Return Data'!$B$7:$R$2292,7,0)</f>
        <v>2.3111000000000002</v>
      </c>
      <c r="I16" s="66">
        <f t="shared" si="2"/>
        <v>18</v>
      </c>
      <c r="J16" s="65">
        <f>VLOOKUP($A16,'Return Data'!$B$7:$R$2292,8,0)</f>
        <v>1.8227</v>
      </c>
      <c r="K16" s="66">
        <f t="shared" si="3"/>
        <v>19</v>
      </c>
      <c r="L16" s="65">
        <f>VLOOKUP($A16,'Return Data'!$B$7:$R$2292,9,0)</f>
        <v>1.7786</v>
      </c>
      <c r="M16" s="66">
        <f t="shared" si="4"/>
        <v>20</v>
      </c>
      <c r="N16" s="65">
        <f>VLOOKUP($A16,'Return Data'!$B$7:$R$2292,10,0)</f>
        <v>4.0750999999999999</v>
      </c>
      <c r="O16" s="66">
        <f t="shared" si="5"/>
        <v>15</v>
      </c>
      <c r="P16" s="65">
        <f>VLOOKUP($A16,'Return Data'!$B$7:$R$2292,11,0)</f>
        <v>4.3148</v>
      </c>
      <c r="Q16" s="66">
        <f t="shared" si="6"/>
        <v>14</v>
      </c>
      <c r="R16" s="65">
        <f>VLOOKUP($A16,'Return Data'!$B$7:$R$2292,12,0)</f>
        <v>3.9506999999999999</v>
      </c>
      <c r="S16" s="66">
        <f t="shared" si="7"/>
        <v>16</v>
      </c>
      <c r="T16" s="65">
        <f>VLOOKUP($A16,'Return Data'!$B$7:$R$2292,13,0)</f>
        <v>4.3343999999999996</v>
      </c>
      <c r="U16" s="66">
        <f t="shared" si="8"/>
        <v>18</v>
      </c>
      <c r="V16" s="65">
        <f>VLOOKUP($A16,'Return Data'!$B$7:$R$2292,17,0)</f>
        <v>4.4059999999999997</v>
      </c>
      <c r="W16" s="66">
        <f t="shared" si="9"/>
        <v>23</v>
      </c>
      <c r="X16" s="65">
        <f>VLOOKUP($A16,'Return Data'!$B$7:$R$2292,14,0)</f>
        <v>2.4567000000000001</v>
      </c>
      <c r="Y16" s="66">
        <f t="shared" si="10"/>
        <v>22</v>
      </c>
      <c r="Z16" s="65">
        <f>VLOOKUP($A16,'Return Data'!$B$7:$R$2292,16,0)</f>
        <v>6.3773</v>
      </c>
      <c r="AA16" s="67">
        <f t="shared" si="11"/>
        <v>23</v>
      </c>
    </row>
    <row r="17" spans="1:27" x14ac:dyDescent="0.3">
      <c r="A17" s="63" t="s">
        <v>1035</v>
      </c>
      <c r="B17" s="64">
        <f>VLOOKUP($A17,'Return Data'!$B$7:$R$2292,3,0)</f>
        <v>44477</v>
      </c>
      <c r="C17" s="65">
        <f>VLOOKUP($A17,'Return Data'!$B$7:$R$2292,4,0)</f>
        <v>432.64679999999998</v>
      </c>
      <c r="D17" s="65">
        <f>VLOOKUP($A17,'Return Data'!$B$7:$R$2292,5,0)</f>
        <v>11.798</v>
      </c>
      <c r="E17" s="66">
        <f t="shared" si="0"/>
        <v>2</v>
      </c>
      <c r="F17" s="65">
        <f>VLOOKUP($A17,'Return Data'!$B$7:$R$2292,6,0)</f>
        <v>6.95</v>
      </c>
      <c r="G17" s="66">
        <f t="shared" si="1"/>
        <v>2</v>
      </c>
      <c r="H17" s="65">
        <f>VLOOKUP($A17,'Return Data'!$B$7:$R$2292,7,0)</f>
        <v>4.0876000000000001</v>
      </c>
      <c r="I17" s="66">
        <f t="shared" si="2"/>
        <v>4</v>
      </c>
      <c r="J17" s="65">
        <f>VLOOKUP($A17,'Return Data'!$B$7:$R$2292,8,0)</f>
        <v>6.5903999999999998</v>
      </c>
      <c r="K17" s="66">
        <f t="shared" si="3"/>
        <v>5</v>
      </c>
      <c r="L17" s="65">
        <f>VLOOKUP($A17,'Return Data'!$B$7:$R$2292,9,0)</f>
        <v>5.0160999999999998</v>
      </c>
      <c r="M17" s="66">
        <f t="shared" si="4"/>
        <v>5</v>
      </c>
      <c r="N17" s="65">
        <f>VLOOKUP($A17,'Return Data'!$B$7:$R$2292,10,0)</f>
        <v>6.3003999999999998</v>
      </c>
      <c r="O17" s="66">
        <f t="shared" si="5"/>
        <v>5</v>
      </c>
      <c r="P17" s="65">
        <f>VLOOKUP($A17,'Return Data'!$B$7:$R$2292,11,0)</f>
        <v>5.7919</v>
      </c>
      <c r="Q17" s="66">
        <f t="shared" si="6"/>
        <v>5</v>
      </c>
      <c r="R17" s="65">
        <f>VLOOKUP($A17,'Return Data'!$B$7:$R$2292,12,0)</f>
        <v>4.4739000000000004</v>
      </c>
      <c r="S17" s="66">
        <f t="shared" si="7"/>
        <v>8</v>
      </c>
      <c r="T17" s="65">
        <f>VLOOKUP($A17,'Return Data'!$B$7:$R$2292,13,0)</f>
        <v>5.4821</v>
      </c>
      <c r="U17" s="66">
        <f t="shared" si="8"/>
        <v>6</v>
      </c>
      <c r="V17" s="65">
        <f>VLOOKUP($A17,'Return Data'!$B$7:$R$2292,17,0)</f>
        <v>7.0308999999999999</v>
      </c>
      <c r="W17" s="66">
        <f t="shared" si="9"/>
        <v>5</v>
      </c>
      <c r="X17" s="65">
        <f>VLOOKUP($A17,'Return Data'!$B$7:$R$2292,14,0)</f>
        <v>7.7024999999999997</v>
      </c>
      <c r="Y17" s="66">
        <f t="shared" si="10"/>
        <v>3</v>
      </c>
      <c r="Z17" s="65">
        <f>VLOOKUP($A17,'Return Data'!$B$7:$R$2292,16,0)</f>
        <v>8.3270999999999997</v>
      </c>
      <c r="AA17" s="67">
        <f t="shared" si="11"/>
        <v>5</v>
      </c>
    </row>
    <row r="18" spans="1:27" x14ac:dyDescent="0.3">
      <c r="A18" s="63" t="s">
        <v>1036</v>
      </c>
      <c r="B18" s="64">
        <f>VLOOKUP($A18,'Return Data'!$B$7:$R$2292,3,0)</f>
        <v>44477</v>
      </c>
      <c r="C18" s="65">
        <f>VLOOKUP($A18,'Return Data'!$B$7:$R$2292,4,0)</f>
        <v>31.293099999999999</v>
      </c>
      <c r="D18" s="65">
        <f>VLOOKUP($A18,'Return Data'!$B$7:$R$2292,5,0)</f>
        <v>6.4162999999999997</v>
      </c>
      <c r="E18" s="66">
        <f t="shared" si="0"/>
        <v>21</v>
      </c>
      <c r="F18" s="65">
        <f>VLOOKUP($A18,'Return Data'!$B$7:$R$2292,6,0)</f>
        <v>2.0998999999999999</v>
      </c>
      <c r="G18" s="66">
        <f t="shared" si="1"/>
        <v>20</v>
      </c>
      <c r="H18" s="65">
        <f>VLOOKUP($A18,'Return Data'!$B$7:$R$2292,7,0)</f>
        <v>2.2837999999999998</v>
      </c>
      <c r="I18" s="66">
        <f t="shared" si="2"/>
        <v>19</v>
      </c>
      <c r="J18" s="65">
        <f>VLOOKUP($A18,'Return Data'!$B$7:$R$2292,8,0)</f>
        <v>1.7174</v>
      </c>
      <c r="K18" s="66">
        <f t="shared" si="3"/>
        <v>23</v>
      </c>
      <c r="L18" s="65">
        <f>VLOOKUP($A18,'Return Data'!$B$7:$R$2292,9,0)</f>
        <v>1.9549000000000001</v>
      </c>
      <c r="M18" s="66">
        <f t="shared" si="4"/>
        <v>17</v>
      </c>
      <c r="N18" s="65">
        <f>VLOOKUP($A18,'Return Data'!$B$7:$R$2292,10,0)</f>
        <v>3.7303999999999999</v>
      </c>
      <c r="O18" s="66">
        <f t="shared" si="5"/>
        <v>21</v>
      </c>
      <c r="P18" s="65">
        <f>VLOOKUP($A18,'Return Data'!$B$7:$R$2292,11,0)</f>
        <v>3.9287999999999998</v>
      </c>
      <c r="Q18" s="66">
        <f t="shared" si="6"/>
        <v>23</v>
      </c>
      <c r="R18" s="65">
        <f>VLOOKUP($A18,'Return Data'!$B$7:$R$2292,12,0)</f>
        <v>3.6770999999999998</v>
      </c>
      <c r="S18" s="66">
        <f t="shared" si="7"/>
        <v>24</v>
      </c>
      <c r="T18" s="65">
        <f>VLOOKUP($A18,'Return Data'!$B$7:$R$2292,13,0)</f>
        <v>4.0473999999999997</v>
      </c>
      <c r="U18" s="66">
        <f t="shared" si="8"/>
        <v>23</v>
      </c>
      <c r="V18" s="65">
        <f>VLOOKUP($A18,'Return Data'!$B$7:$R$2292,17,0)</f>
        <v>5.8231999999999999</v>
      </c>
      <c r="W18" s="66">
        <f t="shared" si="9"/>
        <v>18</v>
      </c>
      <c r="X18" s="65">
        <f>VLOOKUP($A18,'Return Data'!$B$7:$R$2292,14,0)</f>
        <v>6.8823999999999996</v>
      </c>
      <c r="Y18" s="66">
        <f t="shared" si="10"/>
        <v>13</v>
      </c>
      <c r="Z18" s="65">
        <f>VLOOKUP($A18,'Return Data'!$B$7:$R$2292,16,0)</f>
        <v>7.9767000000000001</v>
      </c>
      <c r="AA18" s="67">
        <f t="shared" si="11"/>
        <v>11</v>
      </c>
    </row>
    <row r="19" spans="1:27" x14ac:dyDescent="0.3">
      <c r="A19" s="63" t="s">
        <v>1039</v>
      </c>
      <c r="B19" s="64">
        <f>VLOOKUP($A19,'Return Data'!$B$7:$R$2292,3,0)</f>
        <v>44477</v>
      </c>
      <c r="C19" s="65">
        <f>VLOOKUP($A19,'Return Data'!$B$7:$R$2292,4,0)</f>
        <v>3116.8402999999998</v>
      </c>
      <c r="D19" s="65">
        <f>VLOOKUP($A19,'Return Data'!$B$7:$R$2292,5,0)</f>
        <v>6.9866999999999999</v>
      </c>
      <c r="E19" s="66">
        <f t="shared" si="0"/>
        <v>18</v>
      </c>
      <c r="F19" s="65">
        <f>VLOOKUP($A19,'Return Data'!$B$7:$R$2292,6,0)</f>
        <v>3.0735999999999999</v>
      </c>
      <c r="G19" s="66">
        <f t="shared" si="1"/>
        <v>17</v>
      </c>
      <c r="H19" s="65">
        <f>VLOOKUP($A19,'Return Data'!$B$7:$R$2292,7,0)</f>
        <v>2.6993</v>
      </c>
      <c r="I19" s="66">
        <f t="shared" si="2"/>
        <v>14</v>
      </c>
      <c r="J19" s="65">
        <f>VLOOKUP($A19,'Return Data'!$B$7:$R$2292,8,0)</f>
        <v>1.7517</v>
      </c>
      <c r="K19" s="66">
        <f t="shared" si="3"/>
        <v>22</v>
      </c>
      <c r="L19" s="65">
        <f>VLOOKUP($A19,'Return Data'!$B$7:$R$2292,9,0)</f>
        <v>1.6438999999999999</v>
      </c>
      <c r="M19" s="66">
        <f t="shared" si="4"/>
        <v>22</v>
      </c>
      <c r="N19" s="65">
        <f>VLOOKUP($A19,'Return Data'!$B$7:$R$2292,10,0)</f>
        <v>3.714</v>
      </c>
      <c r="O19" s="66">
        <f t="shared" si="5"/>
        <v>22</v>
      </c>
      <c r="P19" s="65">
        <f>VLOOKUP($A19,'Return Data'!$B$7:$R$2292,11,0)</f>
        <v>4.0614999999999997</v>
      </c>
      <c r="Q19" s="66">
        <f t="shared" si="6"/>
        <v>18</v>
      </c>
      <c r="R19" s="65">
        <f>VLOOKUP($A19,'Return Data'!$B$7:$R$2292,12,0)</f>
        <v>3.8224</v>
      </c>
      <c r="S19" s="66">
        <f t="shared" si="7"/>
        <v>19</v>
      </c>
      <c r="T19" s="65">
        <f>VLOOKUP($A19,'Return Data'!$B$7:$R$2292,13,0)</f>
        <v>4.1943999999999999</v>
      </c>
      <c r="U19" s="66">
        <f t="shared" si="8"/>
        <v>21</v>
      </c>
      <c r="V19" s="65">
        <f>VLOOKUP($A19,'Return Data'!$B$7:$R$2292,17,0)</f>
        <v>6.0792000000000002</v>
      </c>
      <c r="W19" s="66">
        <f t="shared" si="9"/>
        <v>15</v>
      </c>
      <c r="X19" s="65">
        <f>VLOOKUP($A19,'Return Data'!$B$7:$R$2292,14,0)</f>
        <v>7.2690000000000001</v>
      </c>
      <c r="Y19" s="66">
        <f t="shared" si="10"/>
        <v>6</v>
      </c>
      <c r="Z19" s="65">
        <f>VLOOKUP($A19,'Return Data'!$B$7:$R$2292,16,0)</f>
        <v>7.9809000000000001</v>
      </c>
      <c r="AA19" s="67">
        <f t="shared" si="11"/>
        <v>10</v>
      </c>
    </row>
    <row r="20" spans="1:27" x14ac:dyDescent="0.3">
      <c r="A20" s="63" t="s">
        <v>1041</v>
      </c>
      <c r="B20" s="64">
        <f>VLOOKUP($A20,'Return Data'!$B$7:$R$2292,3,0)</f>
        <v>44477</v>
      </c>
      <c r="C20" s="65">
        <f>VLOOKUP($A20,'Return Data'!$B$7:$R$2292,4,0)</f>
        <v>30.029</v>
      </c>
      <c r="D20" s="65">
        <f>VLOOKUP($A20,'Return Data'!$B$7:$R$2292,5,0)</f>
        <v>6.5648</v>
      </c>
      <c r="E20" s="66">
        <f t="shared" si="0"/>
        <v>20</v>
      </c>
      <c r="F20" s="65">
        <f>VLOOKUP($A20,'Return Data'!$B$7:$R$2292,6,0)</f>
        <v>0.36470000000000002</v>
      </c>
      <c r="G20" s="66">
        <f t="shared" si="1"/>
        <v>25</v>
      </c>
      <c r="H20" s="65">
        <f>VLOOKUP($A20,'Return Data'!$B$7:$R$2292,7,0)</f>
        <v>0.7641</v>
      </c>
      <c r="I20" s="66">
        <f t="shared" si="2"/>
        <v>26</v>
      </c>
      <c r="J20" s="65">
        <f>VLOOKUP($A20,'Return Data'!$B$7:$R$2292,8,0)</f>
        <v>0.46889999999999998</v>
      </c>
      <c r="K20" s="66">
        <f t="shared" si="3"/>
        <v>25</v>
      </c>
      <c r="L20" s="65">
        <f>VLOOKUP($A20,'Return Data'!$B$7:$R$2292,9,0)</f>
        <v>1.0219</v>
      </c>
      <c r="M20" s="66">
        <f t="shared" si="4"/>
        <v>26</v>
      </c>
      <c r="N20" s="65">
        <f>VLOOKUP($A20,'Return Data'!$B$7:$R$2292,10,0)</f>
        <v>3.5215999999999998</v>
      </c>
      <c r="O20" s="66">
        <f t="shared" si="5"/>
        <v>25</v>
      </c>
      <c r="P20" s="65">
        <f>VLOOKUP($A20,'Return Data'!$B$7:$R$2292,11,0)</f>
        <v>3.6055999999999999</v>
      </c>
      <c r="Q20" s="66">
        <f t="shared" si="6"/>
        <v>25</v>
      </c>
      <c r="R20" s="65">
        <f>VLOOKUP($A20,'Return Data'!$B$7:$R$2292,12,0)</f>
        <v>3.2863000000000002</v>
      </c>
      <c r="S20" s="66">
        <f t="shared" si="7"/>
        <v>26</v>
      </c>
      <c r="T20" s="65">
        <f>VLOOKUP($A20,'Return Data'!$B$7:$R$2292,13,0)</f>
        <v>3.6025999999999998</v>
      </c>
      <c r="U20" s="66">
        <f t="shared" si="8"/>
        <v>26</v>
      </c>
      <c r="V20" s="65">
        <f>VLOOKUP($A20,'Return Data'!$B$7:$R$2292,17,0)</f>
        <v>12.3706</v>
      </c>
      <c r="W20" s="66">
        <f t="shared" si="9"/>
        <v>1</v>
      </c>
      <c r="X20" s="65">
        <f>VLOOKUP($A20,'Return Data'!$B$7:$R$2292,14,0)</f>
        <v>5.3315000000000001</v>
      </c>
      <c r="Y20" s="66">
        <f t="shared" si="10"/>
        <v>19</v>
      </c>
      <c r="Z20" s="65">
        <f>VLOOKUP($A20,'Return Data'!$B$7:$R$2292,16,0)</f>
        <v>7.2252000000000001</v>
      </c>
      <c r="AA20" s="67">
        <f t="shared" si="11"/>
        <v>20</v>
      </c>
    </row>
    <row r="21" spans="1:27" x14ac:dyDescent="0.3">
      <c r="A21" s="63" t="s">
        <v>1043</v>
      </c>
      <c r="B21" s="64">
        <f>VLOOKUP($A21,'Return Data'!$B$7:$R$2292,3,0)</f>
        <v>44477</v>
      </c>
      <c r="C21" s="65">
        <f>VLOOKUP($A21,'Return Data'!$B$7:$R$2292,4,0)</f>
        <v>2849.6336999999999</v>
      </c>
      <c r="D21" s="65">
        <f>VLOOKUP($A21,'Return Data'!$B$7:$R$2292,5,0)</f>
        <v>3.492</v>
      </c>
      <c r="E21" s="66">
        <f t="shared" si="0"/>
        <v>25</v>
      </c>
      <c r="F21" s="65">
        <f>VLOOKUP($A21,'Return Data'!$B$7:$R$2292,6,0)</f>
        <v>3.4175</v>
      </c>
      <c r="G21" s="66">
        <f t="shared" si="1"/>
        <v>14</v>
      </c>
      <c r="H21" s="65">
        <f>VLOOKUP($A21,'Return Data'!$B$7:$R$2292,7,0)</f>
        <v>2.8948999999999998</v>
      </c>
      <c r="I21" s="66">
        <f t="shared" si="2"/>
        <v>9</v>
      </c>
      <c r="J21" s="65">
        <f>VLOOKUP($A21,'Return Data'!$B$7:$R$2292,8,0)</f>
        <v>3.1762999999999999</v>
      </c>
      <c r="K21" s="66">
        <f t="shared" si="3"/>
        <v>7</v>
      </c>
      <c r="L21" s="65">
        <f>VLOOKUP($A21,'Return Data'!$B$7:$R$2292,9,0)</f>
        <v>3.0501</v>
      </c>
      <c r="M21" s="66">
        <f t="shared" si="4"/>
        <v>7</v>
      </c>
      <c r="N21" s="65">
        <f>VLOOKUP($A21,'Return Data'!$B$7:$R$2292,10,0)</f>
        <v>5.2605000000000004</v>
      </c>
      <c r="O21" s="66">
        <f t="shared" si="5"/>
        <v>6</v>
      </c>
      <c r="P21" s="65">
        <f>VLOOKUP($A21,'Return Data'!$B$7:$R$2292,11,0)</f>
        <v>5.1387999999999998</v>
      </c>
      <c r="Q21" s="66">
        <f t="shared" si="6"/>
        <v>8</v>
      </c>
      <c r="R21" s="65">
        <f>VLOOKUP($A21,'Return Data'!$B$7:$R$2292,12,0)</f>
        <v>4.4016000000000002</v>
      </c>
      <c r="S21" s="66">
        <f t="shared" si="7"/>
        <v>9</v>
      </c>
      <c r="T21" s="65">
        <f>VLOOKUP($A21,'Return Data'!$B$7:$R$2292,13,0)</f>
        <v>5.0147000000000004</v>
      </c>
      <c r="U21" s="66">
        <f t="shared" si="8"/>
        <v>9</v>
      </c>
      <c r="V21" s="65">
        <f>VLOOKUP($A21,'Return Data'!$B$7:$R$2292,17,0)</f>
        <v>7.1185</v>
      </c>
      <c r="W21" s="66">
        <f t="shared" si="9"/>
        <v>4</v>
      </c>
      <c r="X21" s="65">
        <f>VLOOKUP($A21,'Return Data'!$B$7:$R$2292,14,0)</f>
        <v>7.8377999999999997</v>
      </c>
      <c r="Y21" s="66">
        <f t="shared" si="10"/>
        <v>1</v>
      </c>
      <c r="Z21" s="65">
        <f>VLOOKUP($A21,'Return Data'!$B$7:$R$2292,16,0)</f>
        <v>8.4817</v>
      </c>
      <c r="AA21" s="67">
        <f t="shared" si="11"/>
        <v>3</v>
      </c>
    </row>
    <row r="22" spans="1:27" x14ac:dyDescent="0.3">
      <c r="A22" s="63" t="s">
        <v>1044</v>
      </c>
      <c r="B22" s="64">
        <f>VLOOKUP($A22,'Return Data'!$B$7:$R$2292,3,0)</f>
        <v>44477</v>
      </c>
      <c r="C22" s="65">
        <f>VLOOKUP($A22,'Return Data'!$B$7:$R$2292,4,0)</f>
        <v>23.411899999999999</v>
      </c>
      <c r="D22" s="65">
        <f>VLOOKUP($A22,'Return Data'!$B$7:$R$2292,5,0)</f>
        <v>8.5767000000000007</v>
      </c>
      <c r="E22" s="66">
        <f t="shared" si="0"/>
        <v>9</v>
      </c>
      <c r="F22" s="65">
        <f>VLOOKUP($A22,'Return Data'!$B$7:$R$2292,6,0)</f>
        <v>4.0027999999999997</v>
      </c>
      <c r="G22" s="66">
        <f t="shared" si="1"/>
        <v>8</v>
      </c>
      <c r="H22" s="65">
        <f>VLOOKUP($A22,'Return Data'!$B$7:$R$2292,7,0)</f>
        <v>2.8300999999999998</v>
      </c>
      <c r="I22" s="66">
        <f t="shared" si="2"/>
        <v>10</v>
      </c>
      <c r="J22" s="65">
        <f>VLOOKUP($A22,'Return Data'!$B$7:$R$2292,8,0)</f>
        <v>2.5526</v>
      </c>
      <c r="K22" s="66">
        <f t="shared" si="3"/>
        <v>12</v>
      </c>
      <c r="L22" s="65">
        <f>VLOOKUP($A22,'Return Data'!$B$7:$R$2292,9,0)</f>
        <v>2.1135999999999999</v>
      </c>
      <c r="M22" s="66">
        <f t="shared" si="4"/>
        <v>16</v>
      </c>
      <c r="N22" s="65">
        <f>VLOOKUP($A22,'Return Data'!$B$7:$R$2292,10,0)</f>
        <v>4.3047000000000004</v>
      </c>
      <c r="O22" s="66">
        <f t="shared" si="5"/>
        <v>10</v>
      </c>
      <c r="P22" s="65">
        <f>VLOOKUP($A22,'Return Data'!$B$7:$R$2292,11,0)</f>
        <v>4.3864000000000001</v>
      </c>
      <c r="Q22" s="66">
        <f t="shared" si="6"/>
        <v>12</v>
      </c>
      <c r="R22" s="65">
        <f>VLOOKUP($A22,'Return Data'!$B$7:$R$2292,12,0)</f>
        <v>4.1662999999999997</v>
      </c>
      <c r="S22" s="66">
        <f t="shared" si="7"/>
        <v>13</v>
      </c>
      <c r="T22" s="65">
        <f>VLOOKUP($A22,'Return Data'!$B$7:$R$2292,13,0)</f>
        <v>4.6113</v>
      </c>
      <c r="U22" s="66">
        <f t="shared" si="8"/>
        <v>13</v>
      </c>
      <c r="V22" s="65">
        <f>VLOOKUP($A22,'Return Data'!$B$7:$R$2292,17,0)</f>
        <v>6.2446000000000002</v>
      </c>
      <c r="W22" s="66">
        <f t="shared" si="9"/>
        <v>13</v>
      </c>
      <c r="X22" s="65">
        <f>VLOOKUP($A22,'Return Data'!$B$7:$R$2292,14,0)</f>
        <v>6.1852</v>
      </c>
      <c r="Y22" s="66">
        <f t="shared" si="10"/>
        <v>16</v>
      </c>
      <c r="Z22" s="65">
        <f>VLOOKUP($A22,'Return Data'!$B$7:$R$2292,16,0)</f>
        <v>7.9496000000000002</v>
      </c>
      <c r="AA22" s="67">
        <f t="shared" si="11"/>
        <v>12</v>
      </c>
    </row>
    <row r="23" spans="1:27" x14ac:dyDescent="0.3">
      <c r="A23" s="63" t="s">
        <v>1047</v>
      </c>
      <c r="B23" s="64">
        <f>VLOOKUP($A23,'Return Data'!$B$7:$R$2292,3,0)</f>
        <v>44477</v>
      </c>
      <c r="C23" s="65">
        <f>VLOOKUP($A23,'Return Data'!$B$7:$R$2292,4,0)</f>
        <v>33.825099999999999</v>
      </c>
      <c r="D23" s="65">
        <f>VLOOKUP($A23,'Return Data'!$B$7:$R$2292,5,0)</f>
        <v>8.2028999999999996</v>
      </c>
      <c r="E23" s="66">
        <f t="shared" si="0"/>
        <v>11</v>
      </c>
      <c r="F23" s="65">
        <f>VLOOKUP($A23,'Return Data'!$B$7:$R$2292,6,0)</f>
        <v>3.5619999999999998</v>
      </c>
      <c r="G23" s="66">
        <f t="shared" si="1"/>
        <v>12</v>
      </c>
      <c r="H23" s="65">
        <f>VLOOKUP($A23,'Return Data'!$B$7:$R$2292,7,0)</f>
        <v>2.7917000000000001</v>
      </c>
      <c r="I23" s="66">
        <f t="shared" si="2"/>
        <v>11</v>
      </c>
      <c r="J23" s="65">
        <f>VLOOKUP($A23,'Return Data'!$B$7:$R$2292,8,0)</f>
        <v>2.407</v>
      </c>
      <c r="K23" s="66">
        <f t="shared" si="3"/>
        <v>13</v>
      </c>
      <c r="L23" s="65">
        <f>VLOOKUP($A23,'Return Data'!$B$7:$R$2292,9,0)</f>
        <v>2.4146999999999998</v>
      </c>
      <c r="M23" s="66">
        <f t="shared" si="4"/>
        <v>12</v>
      </c>
      <c r="N23" s="65">
        <f>VLOOKUP($A23,'Return Data'!$B$7:$R$2292,10,0)</f>
        <v>3.9098999999999999</v>
      </c>
      <c r="O23" s="66">
        <f t="shared" si="5"/>
        <v>18</v>
      </c>
      <c r="P23" s="65">
        <f>VLOOKUP($A23,'Return Data'!$B$7:$R$2292,11,0)</f>
        <v>4.0446999999999997</v>
      </c>
      <c r="Q23" s="66">
        <f t="shared" si="6"/>
        <v>20</v>
      </c>
      <c r="R23" s="65">
        <f>VLOOKUP($A23,'Return Data'!$B$7:$R$2292,12,0)</f>
        <v>4.5232000000000001</v>
      </c>
      <c r="S23" s="66">
        <f t="shared" si="7"/>
        <v>6</v>
      </c>
      <c r="T23" s="65">
        <f>VLOOKUP($A23,'Return Data'!$B$7:$R$2292,13,0)</f>
        <v>4.7064000000000004</v>
      </c>
      <c r="U23" s="66">
        <f t="shared" si="8"/>
        <v>12</v>
      </c>
      <c r="V23" s="65">
        <f>VLOOKUP($A23,'Return Data'!$B$7:$R$2292,17,0)</f>
        <v>6.3658000000000001</v>
      </c>
      <c r="W23" s="66">
        <f t="shared" si="9"/>
        <v>11</v>
      </c>
      <c r="X23" s="65">
        <f>VLOOKUP($A23,'Return Data'!$B$7:$R$2292,14,0)</f>
        <v>5.7172999999999998</v>
      </c>
      <c r="Y23" s="66">
        <f t="shared" si="10"/>
        <v>18</v>
      </c>
      <c r="Z23" s="65">
        <f>VLOOKUP($A23,'Return Data'!$B$7:$R$2292,16,0)</f>
        <v>7.5342000000000002</v>
      </c>
      <c r="AA23" s="67">
        <f t="shared" si="11"/>
        <v>17</v>
      </c>
    </row>
    <row r="24" spans="1:27" x14ac:dyDescent="0.3">
      <c r="A24" s="63" t="s">
        <v>1048</v>
      </c>
      <c r="B24" s="64">
        <f>VLOOKUP($A24,'Return Data'!$B$7:$R$2292,3,0)</f>
        <v>44477</v>
      </c>
      <c r="C24" s="65">
        <f>VLOOKUP($A24,'Return Data'!$B$7:$R$2292,4,0)</f>
        <v>1374.3091999999999</v>
      </c>
      <c r="D24" s="65">
        <f>VLOOKUP($A24,'Return Data'!$B$7:$R$2292,5,0)</f>
        <v>7.0500999999999996</v>
      </c>
      <c r="E24" s="66">
        <f t="shared" si="0"/>
        <v>16</v>
      </c>
      <c r="F24" s="65">
        <f>VLOOKUP($A24,'Return Data'!$B$7:$R$2292,6,0)</f>
        <v>3.5741000000000001</v>
      </c>
      <c r="G24" s="66">
        <f t="shared" si="1"/>
        <v>11</v>
      </c>
      <c r="H24" s="65">
        <f>VLOOKUP($A24,'Return Data'!$B$7:$R$2292,7,0)</f>
        <v>2.7886000000000002</v>
      </c>
      <c r="I24" s="66">
        <f t="shared" si="2"/>
        <v>12</v>
      </c>
      <c r="J24" s="65">
        <f>VLOOKUP($A24,'Return Data'!$B$7:$R$2292,8,0)</f>
        <v>1.9009</v>
      </c>
      <c r="K24" s="66">
        <f t="shared" si="3"/>
        <v>18</v>
      </c>
      <c r="L24" s="65">
        <f>VLOOKUP($A24,'Return Data'!$B$7:$R$2292,9,0)</f>
        <v>2.1570999999999998</v>
      </c>
      <c r="M24" s="66">
        <f t="shared" si="4"/>
        <v>14</v>
      </c>
      <c r="N24" s="65">
        <f>VLOOKUP($A24,'Return Data'!$B$7:$R$2292,10,0)</f>
        <v>4.1626000000000003</v>
      </c>
      <c r="O24" s="66">
        <f t="shared" si="5"/>
        <v>13</v>
      </c>
      <c r="P24" s="65">
        <f>VLOOKUP($A24,'Return Data'!$B$7:$R$2292,11,0)</f>
        <v>4.3276000000000003</v>
      </c>
      <c r="Q24" s="66">
        <f t="shared" si="6"/>
        <v>13</v>
      </c>
      <c r="R24" s="65">
        <f>VLOOKUP($A24,'Return Data'!$B$7:$R$2292,12,0)</f>
        <v>3.9967000000000001</v>
      </c>
      <c r="S24" s="66">
        <f t="shared" si="7"/>
        <v>15</v>
      </c>
      <c r="T24" s="65">
        <f>VLOOKUP($A24,'Return Data'!$B$7:$R$2292,13,0)</f>
        <v>4.3657000000000004</v>
      </c>
      <c r="U24" s="66">
        <f t="shared" si="8"/>
        <v>16</v>
      </c>
      <c r="V24" s="65">
        <f>VLOOKUP($A24,'Return Data'!$B$7:$R$2292,17,0)</f>
        <v>6.0332999999999997</v>
      </c>
      <c r="W24" s="66">
        <f t="shared" si="9"/>
        <v>16</v>
      </c>
      <c r="X24" s="65">
        <f>VLOOKUP($A24,'Return Data'!$B$7:$R$2292,14,0)</f>
        <v>7.0534999999999997</v>
      </c>
      <c r="Y24" s="66">
        <f t="shared" si="10"/>
        <v>10</v>
      </c>
      <c r="Z24" s="65">
        <f>VLOOKUP($A24,'Return Data'!$B$7:$R$2292,16,0)</f>
        <v>7.0822000000000003</v>
      </c>
      <c r="AA24" s="67">
        <f t="shared" si="11"/>
        <v>22</v>
      </c>
    </row>
    <row r="25" spans="1:27" x14ac:dyDescent="0.3">
      <c r="A25" s="63" t="s">
        <v>1050</v>
      </c>
      <c r="B25" s="64">
        <f>VLOOKUP($A25,'Return Data'!$B$7:$R$2292,3,0)</f>
        <v>44477</v>
      </c>
      <c r="C25" s="65">
        <f>VLOOKUP($A25,'Return Data'!$B$7:$R$2292,4,0)</f>
        <v>1931.2479000000001</v>
      </c>
      <c r="D25" s="65">
        <f>VLOOKUP($A25,'Return Data'!$B$7:$R$2292,5,0)</f>
        <v>8.6316000000000006</v>
      </c>
      <c r="E25" s="66">
        <f t="shared" si="0"/>
        <v>8</v>
      </c>
      <c r="F25" s="65">
        <f>VLOOKUP($A25,'Return Data'!$B$7:$R$2292,6,0)</f>
        <v>3.8062999999999998</v>
      </c>
      <c r="G25" s="66">
        <f t="shared" si="1"/>
        <v>9</v>
      </c>
      <c r="H25" s="65">
        <f>VLOOKUP($A25,'Return Data'!$B$7:$R$2292,7,0)</f>
        <v>2.6284000000000001</v>
      </c>
      <c r="I25" s="66">
        <f t="shared" si="2"/>
        <v>15</v>
      </c>
      <c r="J25" s="65">
        <f>VLOOKUP($A25,'Return Data'!$B$7:$R$2292,8,0)</f>
        <v>2.1313</v>
      </c>
      <c r="K25" s="66">
        <f t="shared" si="3"/>
        <v>15</v>
      </c>
      <c r="L25" s="65">
        <f>VLOOKUP($A25,'Return Data'!$B$7:$R$2292,9,0)</f>
        <v>1.837</v>
      </c>
      <c r="M25" s="66">
        <f t="shared" si="4"/>
        <v>19</v>
      </c>
      <c r="N25" s="65">
        <f>VLOOKUP($A25,'Return Data'!$B$7:$R$2292,10,0)</f>
        <v>3.9577</v>
      </c>
      <c r="O25" s="66">
        <f t="shared" si="5"/>
        <v>17</v>
      </c>
      <c r="P25" s="65">
        <f>VLOOKUP($A25,'Return Data'!$B$7:$R$2292,11,0)</f>
        <v>4.0804999999999998</v>
      </c>
      <c r="Q25" s="66">
        <f t="shared" si="6"/>
        <v>17</v>
      </c>
      <c r="R25" s="65">
        <f>VLOOKUP($A25,'Return Data'!$B$7:$R$2292,12,0)</f>
        <v>3.7086000000000001</v>
      </c>
      <c r="S25" s="66">
        <f t="shared" si="7"/>
        <v>23</v>
      </c>
      <c r="T25" s="65">
        <f>VLOOKUP($A25,'Return Data'!$B$7:$R$2292,13,0)</f>
        <v>4.2011000000000003</v>
      </c>
      <c r="U25" s="66">
        <f t="shared" si="8"/>
        <v>20</v>
      </c>
      <c r="V25" s="65">
        <f>VLOOKUP($A25,'Return Data'!$B$7:$R$2292,17,0)</f>
        <v>5.6523000000000003</v>
      </c>
      <c r="W25" s="66">
        <f t="shared" si="9"/>
        <v>20</v>
      </c>
      <c r="X25" s="65">
        <f>VLOOKUP($A25,'Return Data'!$B$7:$R$2292,14,0)</f>
        <v>6.2680999999999996</v>
      </c>
      <c r="Y25" s="66">
        <f t="shared" si="10"/>
        <v>15</v>
      </c>
      <c r="Z25" s="65">
        <f>VLOOKUP($A25,'Return Data'!$B$7:$R$2292,16,0)</f>
        <v>7.2546999999999997</v>
      </c>
      <c r="AA25" s="67">
        <f t="shared" si="11"/>
        <v>19</v>
      </c>
    </row>
    <row r="26" spans="1:27" x14ac:dyDescent="0.3">
      <c r="A26" s="63" t="s">
        <v>1053</v>
      </c>
      <c r="B26" s="64">
        <f>VLOOKUP($A26,'Return Data'!$B$7:$R$2292,3,0)</f>
        <v>44477</v>
      </c>
      <c r="C26" s="65">
        <f>VLOOKUP($A26,'Return Data'!$B$7:$R$2292,4,0)</f>
        <v>3103.681</v>
      </c>
      <c r="D26" s="65">
        <f>VLOOKUP($A26,'Return Data'!$B$7:$R$2292,5,0)</f>
        <v>8.2645999999999997</v>
      </c>
      <c r="E26" s="66">
        <f t="shared" si="0"/>
        <v>10</v>
      </c>
      <c r="F26" s="65">
        <f>VLOOKUP($A26,'Return Data'!$B$7:$R$2292,6,0)</f>
        <v>5.0256999999999996</v>
      </c>
      <c r="G26" s="66">
        <f t="shared" si="1"/>
        <v>4</v>
      </c>
      <c r="H26" s="65">
        <f>VLOOKUP($A26,'Return Data'!$B$7:$R$2292,7,0)</f>
        <v>3.28</v>
      </c>
      <c r="I26" s="66">
        <f t="shared" si="2"/>
        <v>7</v>
      </c>
      <c r="J26" s="65">
        <f>VLOOKUP($A26,'Return Data'!$B$7:$R$2292,8,0)</f>
        <v>2.8210000000000002</v>
      </c>
      <c r="K26" s="66">
        <f t="shared" si="3"/>
        <v>9</v>
      </c>
      <c r="L26" s="65">
        <f>VLOOKUP($A26,'Return Data'!$B$7:$R$2292,9,0)</f>
        <v>3.2408999999999999</v>
      </c>
      <c r="M26" s="66">
        <f t="shared" si="4"/>
        <v>6</v>
      </c>
      <c r="N26" s="65">
        <f>VLOOKUP($A26,'Return Data'!$B$7:$R$2292,10,0)</f>
        <v>4.9198000000000004</v>
      </c>
      <c r="O26" s="66">
        <f t="shared" si="5"/>
        <v>8</v>
      </c>
      <c r="P26" s="65">
        <f>VLOOKUP($A26,'Return Data'!$B$7:$R$2292,11,0)</f>
        <v>5.1505999999999998</v>
      </c>
      <c r="Q26" s="66">
        <f t="shared" si="6"/>
        <v>6</v>
      </c>
      <c r="R26" s="65">
        <f>VLOOKUP($A26,'Return Data'!$B$7:$R$2292,12,0)</f>
        <v>5.0084999999999997</v>
      </c>
      <c r="S26" s="66">
        <f t="shared" si="7"/>
        <v>5</v>
      </c>
      <c r="T26" s="65">
        <f>VLOOKUP($A26,'Return Data'!$B$7:$R$2292,13,0)</f>
        <v>5.4538000000000002</v>
      </c>
      <c r="U26" s="66">
        <f t="shared" si="8"/>
        <v>7</v>
      </c>
      <c r="V26" s="65">
        <f>VLOOKUP($A26,'Return Data'!$B$7:$R$2292,17,0)</f>
        <v>6.9367000000000001</v>
      </c>
      <c r="W26" s="66">
        <f t="shared" si="9"/>
        <v>7</v>
      </c>
      <c r="X26" s="65">
        <f>VLOOKUP($A26,'Return Data'!$B$7:$R$2292,14,0)</f>
        <v>7.1380999999999997</v>
      </c>
      <c r="Y26" s="66">
        <f t="shared" si="10"/>
        <v>9</v>
      </c>
      <c r="Z26" s="65">
        <f>VLOOKUP($A26,'Return Data'!$B$7:$R$2292,16,0)</f>
        <v>8.0753000000000004</v>
      </c>
      <c r="AA26" s="67">
        <f t="shared" si="11"/>
        <v>8</v>
      </c>
    </row>
    <row r="27" spans="1:27" x14ac:dyDescent="0.3">
      <c r="A27" s="63" t="s">
        <v>1055</v>
      </c>
      <c r="B27" s="64">
        <f>VLOOKUP($A27,'Return Data'!$B$7:$R$2292,3,0)</f>
        <v>44477</v>
      </c>
      <c r="C27" s="65">
        <f>VLOOKUP($A27,'Return Data'!$B$7:$R$2292,4,0)</f>
        <v>25.057600000000001</v>
      </c>
      <c r="D27" s="65">
        <f>VLOOKUP($A27,'Return Data'!$B$7:$R$2292,5,0)</f>
        <v>7.4303999999999997</v>
      </c>
      <c r="E27" s="66">
        <f t="shared" si="0"/>
        <v>14</v>
      </c>
      <c r="F27" s="65">
        <f>VLOOKUP($A27,'Return Data'!$B$7:$R$2292,6,0)</f>
        <v>2.0882000000000001</v>
      </c>
      <c r="G27" s="66">
        <f t="shared" si="1"/>
        <v>21</v>
      </c>
      <c r="H27" s="65">
        <f>VLOOKUP($A27,'Return Data'!$B$7:$R$2292,7,0)</f>
        <v>1.6444000000000001</v>
      </c>
      <c r="I27" s="66">
        <f t="shared" si="2"/>
        <v>22</v>
      </c>
      <c r="J27" s="65">
        <f>VLOOKUP($A27,'Return Data'!$B$7:$R$2292,8,0)</f>
        <v>1.9054</v>
      </c>
      <c r="K27" s="66">
        <f t="shared" si="3"/>
        <v>17</v>
      </c>
      <c r="L27" s="65">
        <f>VLOOKUP($A27,'Return Data'!$B$7:$R$2292,9,0)</f>
        <v>1.6093</v>
      </c>
      <c r="M27" s="66">
        <f t="shared" si="4"/>
        <v>23</v>
      </c>
      <c r="N27" s="65">
        <f>VLOOKUP($A27,'Return Data'!$B$7:$R$2292,10,0)</f>
        <v>3.5979000000000001</v>
      </c>
      <c r="O27" s="66">
        <f t="shared" si="5"/>
        <v>23</v>
      </c>
      <c r="P27" s="65">
        <f>VLOOKUP($A27,'Return Data'!$B$7:$R$2292,11,0)</f>
        <v>4.0601000000000003</v>
      </c>
      <c r="Q27" s="66">
        <f t="shared" si="6"/>
        <v>19</v>
      </c>
      <c r="R27" s="65">
        <f>VLOOKUP($A27,'Return Data'!$B$7:$R$2292,12,0)</f>
        <v>3.9321999999999999</v>
      </c>
      <c r="S27" s="66">
        <f t="shared" si="7"/>
        <v>17</v>
      </c>
      <c r="T27" s="65">
        <f>VLOOKUP($A27,'Return Data'!$B$7:$R$2292,13,0)</f>
        <v>4.4436999999999998</v>
      </c>
      <c r="U27" s="66">
        <f t="shared" si="8"/>
        <v>15</v>
      </c>
      <c r="V27" s="65">
        <f>VLOOKUP($A27,'Return Data'!$B$7:$R$2292,17,0)</f>
        <v>4.056</v>
      </c>
      <c r="W27" s="66">
        <f t="shared" si="9"/>
        <v>24</v>
      </c>
      <c r="X27" s="65">
        <f>VLOOKUP($A27,'Return Data'!$B$7:$R$2292,14,0)</f>
        <v>-0.33639999999999998</v>
      </c>
      <c r="Y27" s="66">
        <f t="shared" si="10"/>
        <v>23</v>
      </c>
      <c r="Z27" s="65">
        <f>VLOOKUP($A27,'Return Data'!$B$7:$R$2292,16,0)</f>
        <v>5.774</v>
      </c>
      <c r="AA27" s="67">
        <f t="shared" si="11"/>
        <v>24</v>
      </c>
    </row>
    <row r="28" spans="1:27" x14ac:dyDescent="0.3">
      <c r="A28" s="63" t="s">
        <v>1057</v>
      </c>
      <c r="B28" s="64">
        <f>VLOOKUP($A28,'Return Data'!$B$7:$R$2292,3,0)</f>
        <v>44477</v>
      </c>
      <c r="C28" s="65">
        <f>VLOOKUP($A28,'Return Data'!$B$7:$R$2292,4,0)</f>
        <v>2906.0428999999999</v>
      </c>
      <c r="D28" s="65">
        <f>VLOOKUP($A28,'Return Data'!$B$7:$R$2292,5,0)</f>
        <v>8.0175999999999998</v>
      </c>
      <c r="E28" s="66">
        <f t="shared" si="0"/>
        <v>12</v>
      </c>
      <c r="F28" s="65">
        <f>VLOOKUP($A28,'Return Data'!$B$7:$R$2292,6,0)</f>
        <v>3.5606</v>
      </c>
      <c r="G28" s="66">
        <f t="shared" si="1"/>
        <v>13</v>
      </c>
      <c r="H28" s="65">
        <f>VLOOKUP($A28,'Return Data'!$B$7:$R$2292,7,0)</f>
        <v>2.7181999999999999</v>
      </c>
      <c r="I28" s="66">
        <f t="shared" si="2"/>
        <v>13</v>
      </c>
      <c r="J28" s="65">
        <f>VLOOKUP($A28,'Return Data'!$B$7:$R$2292,8,0)</f>
        <v>1.7955000000000001</v>
      </c>
      <c r="K28" s="66">
        <f t="shared" si="3"/>
        <v>20</v>
      </c>
      <c r="L28" s="65">
        <f>VLOOKUP($A28,'Return Data'!$B$7:$R$2292,9,0)</f>
        <v>2.1189</v>
      </c>
      <c r="M28" s="66">
        <f t="shared" si="4"/>
        <v>15</v>
      </c>
      <c r="N28" s="65">
        <f>VLOOKUP($A28,'Return Data'!$B$7:$R$2292,10,0)</f>
        <v>3.8052999999999999</v>
      </c>
      <c r="O28" s="66">
        <f t="shared" si="5"/>
        <v>19</v>
      </c>
      <c r="P28" s="65">
        <f>VLOOKUP($A28,'Return Data'!$B$7:$R$2292,11,0)</f>
        <v>3.9643000000000002</v>
      </c>
      <c r="Q28" s="66">
        <f t="shared" si="6"/>
        <v>22</v>
      </c>
      <c r="R28" s="65">
        <f>VLOOKUP($A28,'Return Data'!$B$7:$R$2292,12,0)</f>
        <v>3.782</v>
      </c>
      <c r="S28" s="66">
        <f t="shared" si="7"/>
        <v>20</v>
      </c>
      <c r="T28" s="65">
        <f>VLOOKUP($A28,'Return Data'!$B$7:$R$2292,13,0)</f>
        <v>3.9994000000000001</v>
      </c>
      <c r="U28" s="66">
        <f t="shared" si="8"/>
        <v>24</v>
      </c>
      <c r="V28" s="65">
        <f>VLOOKUP($A28,'Return Data'!$B$7:$R$2292,17,0)</f>
        <v>4.8509000000000002</v>
      </c>
      <c r="W28" s="66">
        <f t="shared" si="9"/>
        <v>22</v>
      </c>
      <c r="X28" s="65">
        <f>VLOOKUP($A28,'Return Data'!$B$7:$R$2292,14,0)</f>
        <v>-0.34470000000000001</v>
      </c>
      <c r="Y28" s="66">
        <f t="shared" si="10"/>
        <v>24</v>
      </c>
      <c r="Z28" s="65">
        <f>VLOOKUP($A28,'Return Data'!$B$7:$R$2292,16,0)</f>
        <v>5.4485999999999999</v>
      </c>
      <c r="AA28" s="67">
        <f t="shared" si="11"/>
        <v>25</v>
      </c>
    </row>
    <row r="29" spans="1:27" x14ac:dyDescent="0.3">
      <c r="A29" s="63" t="s">
        <v>1059</v>
      </c>
      <c r="B29" s="64">
        <f>VLOOKUP($A29,'Return Data'!$B$7:$R$2292,3,0)</f>
        <v>44477</v>
      </c>
      <c r="C29" s="65">
        <f>VLOOKUP($A29,'Return Data'!$B$7:$R$2292,4,0)</f>
        <v>2857.6001000000001</v>
      </c>
      <c r="D29" s="65">
        <f>VLOOKUP($A29,'Return Data'!$B$7:$R$2292,5,0)</f>
        <v>9.1783999999999999</v>
      </c>
      <c r="E29" s="66">
        <f t="shared" si="0"/>
        <v>6</v>
      </c>
      <c r="F29" s="65">
        <f>VLOOKUP($A29,'Return Data'!$B$7:$R$2292,6,0)</f>
        <v>4.7912999999999997</v>
      </c>
      <c r="G29" s="66">
        <f t="shared" si="1"/>
        <v>6</v>
      </c>
      <c r="H29" s="65">
        <f>VLOOKUP($A29,'Return Data'!$B$7:$R$2292,7,0)</f>
        <v>3.6562000000000001</v>
      </c>
      <c r="I29" s="66">
        <f t="shared" si="2"/>
        <v>5</v>
      </c>
      <c r="J29" s="65">
        <f>VLOOKUP($A29,'Return Data'!$B$7:$R$2292,8,0)</f>
        <v>3.0649999999999999</v>
      </c>
      <c r="K29" s="66">
        <f t="shared" si="3"/>
        <v>8</v>
      </c>
      <c r="L29" s="65">
        <f>VLOOKUP($A29,'Return Data'!$B$7:$R$2292,9,0)</f>
        <v>2.6716000000000002</v>
      </c>
      <c r="M29" s="66">
        <f t="shared" si="4"/>
        <v>9</v>
      </c>
      <c r="N29" s="65">
        <f>VLOOKUP($A29,'Return Data'!$B$7:$R$2292,10,0)</f>
        <v>4.2389999999999999</v>
      </c>
      <c r="O29" s="66">
        <f t="shared" si="5"/>
        <v>12</v>
      </c>
      <c r="P29" s="65">
        <f>VLOOKUP($A29,'Return Data'!$B$7:$R$2292,11,0)</f>
        <v>4.2369000000000003</v>
      </c>
      <c r="Q29" s="66">
        <f t="shared" si="6"/>
        <v>16</v>
      </c>
      <c r="R29" s="65">
        <f>VLOOKUP($A29,'Return Data'!$B$7:$R$2292,12,0)</f>
        <v>3.7421000000000002</v>
      </c>
      <c r="S29" s="66">
        <f t="shared" si="7"/>
        <v>21</v>
      </c>
      <c r="T29" s="65">
        <f>VLOOKUP($A29,'Return Data'!$B$7:$R$2292,13,0)</f>
        <v>4.2263999999999999</v>
      </c>
      <c r="U29" s="66">
        <f t="shared" si="8"/>
        <v>19</v>
      </c>
      <c r="V29" s="65">
        <f>VLOOKUP($A29,'Return Data'!$B$7:$R$2292,17,0)</f>
        <v>6.0315000000000003</v>
      </c>
      <c r="W29" s="66">
        <f t="shared" si="9"/>
        <v>17</v>
      </c>
      <c r="X29" s="65">
        <f>VLOOKUP($A29,'Return Data'!$B$7:$R$2292,14,0)</f>
        <v>7.0113000000000003</v>
      </c>
      <c r="Y29" s="66">
        <f t="shared" si="10"/>
        <v>11</v>
      </c>
      <c r="Z29" s="65">
        <f>VLOOKUP($A29,'Return Data'!$B$7:$R$2292,16,0)</f>
        <v>7.8278999999999996</v>
      </c>
      <c r="AA29" s="67">
        <f t="shared" si="11"/>
        <v>13</v>
      </c>
    </row>
    <row r="30" spans="1:27" x14ac:dyDescent="0.3">
      <c r="A30" s="63" t="s">
        <v>1060</v>
      </c>
      <c r="B30" s="64">
        <f>VLOOKUP($A30,'Return Data'!$B$7:$R$2292,3,0)</f>
        <v>44477</v>
      </c>
      <c r="C30" s="65">
        <f>VLOOKUP($A30,'Return Data'!$B$7:$R$2292,4,0)</f>
        <v>29.9832</v>
      </c>
      <c r="D30" s="65">
        <f>VLOOKUP($A30,'Return Data'!$B$7:$R$2292,5,0)</f>
        <v>4.9917999999999996</v>
      </c>
      <c r="E30" s="66">
        <f t="shared" si="0"/>
        <v>24</v>
      </c>
      <c r="F30" s="65">
        <f>VLOOKUP($A30,'Return Data'!$B$7:$R$2292,6,0)</f>
        <v>16.008900000000001</v>
      </c>
      <c r="G30" s="66">
        <f t="shared" si="1"/>
        <v>1</v>
      </c>
      <c r="H30" s="65">
        <f>VLOOKUP($A30,'Return Data'!$B$7:$R$2292,7,0)</f>
        <v>8.5876999999999999</v>
      </c>
      <c r="I30" s="66">
        <f t="shared" si="2"/>
        <v>2</v>
      </c>
      <c r="J30" s="65">
        <f>VLOOKUP($A30,'Return Data'!$B$7:$R$2292,8,0)</f>
        <v>105.96080000000001</v>
      </c>
      <c r="K30" s="66">
        <f t="shared" si="3"/>
        <v>3</v>
      </c>
      <c r="L30" s="65">
        <f>VLOOKUP($A30,'Return Data'!$B$7:$R$2292,9,0)</f>
        <v>104.46299999999999</v>
      </c>
      <c r="M30" s="66">
        <f t="shared" si="4"/>
        <v>2</v>
      </c>
      <c r="N30" s="65">
        <f>VLOOKUP($A30,'Return Data'!$B$7:$R$2292,10,0)</f>
        <v>37.270499999999998</v>
      </c>
      <c r="O30" s="66">
        <f t="shared" si="5"/>
        <v>2</v>
      </c>
      <c r="P30" s="65">
        <f>VLOOKUP($A30,'Return Data'!$B$7:$R$2292,11,0)</f>
        <v>20.935500000000001</v>
      </c>
      <c r="Q30" s="66">
        <f t="shared" si="6"/>
        <v>2</v>
      </c>
      <c r="R30" s="65">
        <f>VLOOKUP($A30,'Return Data'!$B$7:$R$2292,12,0)</f>
        <v>15.265000000000001</v>
      </c>
      <c r="S30" s="66">
        <f t="shared" si="7"/>
        <v>2</v>
      </c>
      <c r="T30" s="65">
        <f>VLOOKUP($A30,'Return Data'!$B$7:$R$2292,13,0)</f>
        <v>12.683199999999999</v>
      </c>
      <c r="U30" s="66">
        <f t="shared" si="8"/>
        <v>3</v>
      </c>
      <c r="V30" s="65">
        <f>VLOOKUP($A30,'Return Data'!$B$7:$R$2292,17,0)</f>
        <v>9.9065999999999992</v>
      </c>
      <c r="W30" s="66">
        <f t="shared" si="9"/>
        <v>2</v>
      </c>
      <c r="X30" s="65">
        <f>VLOOKUP($A30,'Return Data'!$B$7:$R$2292,14,0)</f>
        <v>5.9355000000000002</v>
      </c>
      <c r="Y30" s="66">
        <f t="shared" si="10"/>
        <v>17</v>
      </c>
      <c r="Z30" s="65">
        <f>VLOOKUP($A30,'Return Data'!$B$7:$R$2292,16,0)</f>
        <v>7.6971999999999996</v>
      </c>
      <c r="AA30" s="67">
        <f t="shared" si="11"/>
        <v>14</v>
      </c>
    </row>
    <row r="31" spans="1:27" x14ac:dyDescent="0.3">
      <c r="A31" s="63" t="s">
        <v>1064</v>
      </c>
      <c r="B31" s="64">
        <f>VLOOKUP($A31,'Return Data'!$B$7:$R$2292,3,0)</f>
        <v>44477</v>
      </c>
      <c r="C31" s="65">
        <f>VLOOKUP($A31,'Return Data'!$B$7:$R$2292,4,0)</f>
        <v>3189.549</v>
      </c>
      <c r="D31" s="65">
        <f>VLOOKUP($A31,'Return Data'!$B$7:$R$2292,5,0)</f>
        <v>9.3724000000000007</v>
      </c>
      <c r="E31" s="66">
        <f t="shared" si="0"/>
        <v>4</v>
      </c>
      <c r="F31" s="65">
        <f>VLOOKUP($A31,'Return Data'!$B$7:$R$2292,6,0)</f>
        <v>3.6341000000000001</v>
      </c>
      <c r="G31" s="66">
        <f t="shared" si="1"/>
        <v>10</v>
      </c>
      <c r="H31" s="65">
        <f>VLOOKUP($A31,'Return Data'!$B$7:$R$2292,7,0)</f>
        <v>2.9929000000000001</v>
      </c>
      <c r="I31" s="66">
        <f t="shared" si="2"/>
        <v>8</v>
      </c>
      <c r="J31" s="65">
        <f>VLOOKUP($A31,'Return Data'!$B$7:$R$2292,8,0)</f>
        <v>2.3584000000000001</v>
      </c>
      <c r="K31" s="66">
        <f t="shared" si="3"/>
        <v>14</v>
      </c>
      <c r="L31" s="65">
        <f>VLOOKUP($A31,'Return Data'!$B$7:$R$2292,9,0)</f>
        <v>2.3134000000000001</v>
      </c>
      <c r="M31" s="66">
        <f t="shared" si="4"/>
        <v>13</v>
      </c>
      <c r="N31" s="65">
        <f>VLOOKUP($A31,'Return Data'!$B$7:$R$2292,10,0)</f>
        <v>4.1269999999999998</v>
      </c>
      <c r="O31" s="66">
        <f t="shared" si="5"/>
        <v>14</v>
      </c>
      <c r="P31" s="65">
        <f>VLOOKUP($A31,'Return Data'!$B$7:$R$2292,11,0)</f>
        <v>4.2907000000000002</v>
      </c>
      <c r="Q31" s="66">
        <f t="shared" si="6"/>
        <v>15</v>
      </c>
      <c r="R31" s="65">
        <f>VLOOKUP($A31,'Return Data'!$B$7:$R$2292,12,0)</f>
        <v>3.8668</v>
      </c>
      <c r="S31" s="66">
        <f t="shared" si="7"/>
        <v>18</v>
      </c>
      <c r="T31" s="65">
        <f>VLOOKUP($A31,'Return Data'!$B$7:$R$2292,13,0)</f>
        <v>4.3528000000000002</v>
      </c>
      <c r="U31" s="66">
        <f t="shared" si="8"/>
        <v>17</v>
      </c>
      <c r="V31" s="65">
        <f>VLOOKUP($A31,'Return Data'!$B$7:$R$2292,17,0)</f>
        <v>6.1368</v>
      </c>
      <c r="W31" s="66">
        <f t="shared" si="9"/>
        <v>14</v>
      </c>
      <c r="X31" s="65">
        <f>VLOOKUP($A31,'Return Data'!$B$7:$R$2292,14,0)</f>
        <v>5.0315000000000003</v>
      </c>
      <c r="Y31" s="66">
        <f t="shared" si="10"/>
        <v>20</v>
      </c>
      <c r="Z31" s="65">
        <f>VLOOKUP($A31,'Return Data'!$B$7:$R$2292,16,0)</f>
        <v>7.2864000000000004</v>
      </c>
      <c r="AA31" s="67">
        <f t="shared" si="11"/>
        <v>18</v>
      </c>
    </row>
    <row r="32" spans="1:27" x14ac:dyDescent="0.3">
      <c r="A32" s="63" t="s">
        <v>1065</v>
      </c>
      <c r="B32" s="64">
        <f>VLOOKUP($A32,'Return Data'!$B$7:$R$2292,3,0)</f>
        <v>44479</v>
      </c>
      <c r="C32" s="65">
        <f>VLOOKUP($A32,'Return Data'!$B$7:$R$2292,4,0)</f>
        <v>75.931100000000001</v>
      </c>
      <c r="D32" s="65">
        <f>VLOOKUP($A32,'Return Data'!$B$7:$R$2292,5,0)</f>
        <v>6.9246999999999996</v>
      </c>
      <c r="E32" s="66">
        <f t="shared" si="0"/>
        <v>19</v>
      </c>
      <c r="F32" s="65">
        <f>VLOOKUP($A32,'Return Data'!$B$7:$R$2292,6,0)</f>
        <v>-9.2224000000000004</v>
      </c>
      <c r="G32" s="66">
        <f t="shared" si="1"/>
        <v>26</v>
      </c>
      <c r="H32" s="65">
        <f>VLOOKUP($A32,'Return Data'!$B$7:$R$2292,7,0)</f>
        <v>37.066400000000002</v>
      </c>
      <c r="I32" s="66">
        <f t="shared" si="2"/>
        <v>1</v>
      </c>
      <c r="J32" s="65">
        <f>VLOOKUP($A32,'Return Data'!$B$7:$R$2292,8,0)</f>
        <v>3223.7053000000001</v>
      </c>
      <c r="K32" s="66">
        <f t="shared" si="3"/>
        <v>1</v>
      </c>
      <c r="L32" s="65">
        <f>VLOOKUP($A32,'Return Data'!$B$7:$R$2292,9,0)</f>
        <v>1663.8479</v>
      </c>
      <c r="M32" s="66">
        <f t="shared" si="4"/>
        <v>1</v>
      </c>
      <c r="N32" s="65">
        <f>VLOOKUP($A32,'Return Data'!$B$7:$R$2292,10,0)</f>
        <v>554.61599999999999</v>
      </c>
      <c r="O32" s="66">
        <f t="shared" si="5"/>
        <v>1</v>
      </c>
      <c r="P32" s="65">
        <f>VLOOKUP($A32,'Return Data'!$B$7:$R$2292,11,0)</f>
        <v>280.3039</v>
      </c>
      <c r="Q32" s="66">
        <f t="shared" si="6"/>
        <v>1</v>
      </c>
      <c r="R32" s="65">
        <f>VLOOKUP($A32,'Return Data'!$B$7:$R$2292,12,0)</f>
        <v>187.5488</v>
      </c>
      <c r="S32" s="66">
        <f t="shared" si="7"/>
        <v>1</v>
      </c>
      <c r="T32" s="65">
        <f>VLOOKUP($A32,'Return Data'!$B$7:$R$2292,13,0)</f>
        <v>140.9178</v>
      </c>
      <c r="U32" s="66">
        <f t="shared" si="8"/>
        <v>1</v>
      </c>
      <c r="V32" s="65"/>
      <c r="W32" s="66"/>
      <c r="X32" s="65"/>
      <c r="Y32" s="66"/>
      <c r="Z32" s="65">
        <f>VLOOKUP($A32,'Return Data'!$B$7:$R$2292,16,0)</f>
        <v>23.386900000000001</v>
      </c>
      <c r="AA32" s="67">
        <f t="shared" si="11"/>
        <v>1</v>
      </c>
    </row>
    <row r="33" spans="1:27" x14ac:dyDescent="0.3">
      <c r="A33" s="63" t="s">
        <v>1066</v>
      </c>
      <c r="B33" s="64">
        <f>VLOOKUP($A33,'Return Data'!$B$7:$R$2292,3,0)</f>
        <v>44477</v>
      </c>
      <c r="C33" s="65">
        <f>VLOOKUP($A33,'Return Data'!$B$7:$R$2292,4,0)</f>
        <v>2833.3737999999998</v>
      </c>
      <c r="D33" s="65">
        <f>VLOOKUP($A33,'Return Data'!$B$7:$R$2292,5,0)</f>
        <v>12.381399999999999</v>
      </c>
      <c r="E33" s="66">
        <f t="shared" si="0"/>
        <v>1</v>
      </c>
      <c r="F33" s="65">
        <f>VLOOKUP($A33,'Return Data'!$B$7:$R$2292,6,0)</f>
        <v>5.4701000000000004</v>
      </c>
      <c r="G33" s="66">
        <f t="shared" si="1"/>
        <v>3</v>
      </c>
      <c r="H33" s="65">
        <f>VLOOKUP($A33,'Return Data'!$B$7:$R$2292,7,0)</f>
        <v>3.4611999999999998</v>
      </c>
      <c r="I33" s="66">
        <f t="shared" si="2"/>
        <v>6</v>
      </c>
      <c r="J33" s="65">
        <f>VLOOKUP($A33,'Return Data'!$B$7:$R$2292,8,0)</f>
        <v>58.799100000000003</v>
      </c>
      <c r="K33" s="66">
        <f t="shared" si="3"/>
        <v>4</v>
      </c>
      <c r="L33" s="65">
        <f>VLOOKUP($A33,'Return Data'!$B$7:$R$2292,9,0)</f>
        <v>58.317100000000003</v>
      </c>
      <c r="M33" s="66">
        <f t="shared" si="4"/>
        <v>4</v>
      </c>
      <c r="N33" s="65">
        <f>VLOOKUP($A33,'Return Data'!$B$7:$R$2292,10,0)</f>
        <v>23.180199999999999</v>
      </c>
      <c r="O33" s="66">
        <f t="shared" si="5"/>
        <v>4</v>
      </c>
      <c r="P33" s="65">
        <f>VLOOKUP($A33,'Return Data'!$B$7:$R$2292,11,0)</f>
        <v>13.966699999999999</v>
      </c>
      <c r="Q33" s="66">
        <f t="shared" si="6"/>
        <v>4</v>
      </c>
      <c r="R33" s="65">
        <f>VLOOKUP($A33,'Return Data'!$B$7:$R$2292,12,0)</f>
        <v>10.494999999999999</v>
      </c>
      <c r="S33" s="66">
        <f t="shared" si="7"/>
        <v>4</v>
      </c>
      <c r="T33" s="65">
        <f>VLOOKUP($A33,'Return Data'!$B$7:$R$2292,13,0)</f>
        <v>9.1908999999999992</v>
      </c>
      <c r="U33" s="66">
        <f t="shared" si="8"/>
        <v>4</v>
      </c>
      <c r="V33" s="65">
        <f>VLOOKUP($A33,'Return Data'!$B$7:$R$2292,17,0)</f>
        <v>8.5411000000000001</v>
      </c>
      <c r="W33" s="66">
        <f>RANK(V33,V$8:V$33,0)</f>
        <v>3</v>
      </c>
      <c r="X33" s="65">
        <f>VLOOKUP($A33,'Return Data'!$B$7:$R$2292,14,0)</f>
        <v>4.2866999999999997</v>
      </c>
      <c r="Y33" s="66">
        <f>RANK(X33,X$8:X$33,0)</f>
        <v>21</v>
      </c>
      <c r="Z33" s="65">
        <f>VLOOKUP($A33,'Return Data'!$B$7:$R$2292,16,0)</f>
        <v>7.1096000000000004</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7.5436538461538483</v>
      </c>
      <c r="E35" s="74"/>
      <c r="F35" s="75">
        <f>AVERAGE(F8:F33)</f>
        <v>3.3615961538461536</v>
      </c>
      <c r="G35" s="74"/>
      <c r="H35" s="75">
        <f>AVERAGE(H8:H33)</f>
        <v>4.2140192307692308</v>
      </c>
      <c r="I35" s="74"/>
      <c r="J35" s="75">
        <f>AVERAGE(J8:J33)</f>
        <v>136.68008846153847</v>
      </c>
      <c r="K35" s="74"/>
      <c r="L35" s="75">
        <f>AVERAGE(L8:L33)</f>
        <v>74.467757692307686</v>
      </c>
      <c r="M35" s="74"/>
      <c r="N35" s="75">
        <f>AVERAGE(N8:N33)</f>
        <v>28.300834615384613</v>
      </c>
      <c r="O35" s="74"/>
      <c r="P35" s="75">
        <f>AVERAGE(P8:P33)</f>
        <v>16.443442307692308</v>
      </c>
      <c r="Q35" s="74"/>
      <c r="R35" s="75">
        <f>AVERAGE(R8:R33)</f>
        <v>12.206438461538461</v>
      </c>
      <c r="S35" s="74"/>
      <c r="T35" s="75">
        <f>AVERAGE(T8:T33)</f>
        <v>10.820826923076924</v>
      </c>
      <c r="U35" s="74"/>
      <c r="V35" s="75">
        <f>AVERAGE(V8:V33)</f>
        <v>6.1331199999999999</v>
      </c>
      <c r="W35" s="74"/>
      <c r="X35" s="75">
        <f>AVERAGE(X8:X33)</f>
        <v>5.3384559999999999</v>
      </c>
      <c r="Y35" s="74"/>
      <c r="Z35" s="75">
        <f>AVERAGE(Z8:Z33)</f>
        <v>8.0033846153846149</v>
      </c>
      <c r="AA35" s="76"/>
    </row>
    <row r="36" spans="1:27" x14ac:dyDescent="0.3">
      <c r="A36" s="73" t="s">
        <v>28</v>
      </c>
      <c r="B36" s="74"/>
      <c r="C36" s="74"/>
      <c r="D36" s="75">
        <f>MIN(D8:D33)</f>
        <v>5.1700000000000003E-2</v>
      </c>
      <c r="E36" s="74"/>
      <c r="F36" s="75">
        <f>MIN(F8:F33)</f>
        <v>-9.2224000000000004</v>
      </c>
      <c r="G36" s="74"/>
      <c r="H36" s="75">
        <f>MIN(H8:H33)</f>
        <v>0.7641</v>
      </c>
      <c r="I36" s="74"/>
      <c r="J36" s="75">
        <f>MIN(J8:J33)</f>
        <v>-0.82199999999999995</v>
      </c>
      <c r="K36" s="74"/>
      <c r="L36" s="75">
        <f>MIN(L8:L33)</f>
        <v>1.0219</v>
      </c>
      <c r="M36" s="74"/>
      <c r="N36" s="75">
        <f>MIN(N8:N33)</f>
        <v>3.347</v>
      </c>
      <c r="O36" s="74"/>
      <c r="P36" s="75">
        <f>MIN(P8:P33)</f>
        <v>3.5550999999999999</v>
      </c>
      <c r="Q36" s="74"/>
      <c r="R36" s="75">
        <f>MIN(R8:R33)</f>
        <v>3.2863000000000002</v>
      </c>
      <c r="S36" s="74"/>
      <c r="T36" s="75">
        <f>MIN(T8:T33)</f>
        <v>3.6025999999999998</v>
      </c>
      <c r="U36" s="74"/>
      <c r="V36" s="75">
        <f>MIN(V8:V33)</f>
        <v>-4.6239999999999997</v>
      </c>
      <c r="W36" s="74"/>
      <c r="X36" s="75">
        <f>MIN(X8:X33)</f>
        <v>-8.7058999999999997</v>
      </c>
      <c r="Y36" s="74"/>
      <c r="Z36" s="75">
        <f>MIN(Z8:Z33)</f>
        <v>2.5348999999999999</v>
      </c>
      <c r="AA36" s="76"/>
    </row>
    <row r="37" spans="1:27" ht="15" thickBot="1" x14ac:dyDescent="0.35">
      <c r="A37" s="77" t="s">
        <v>29</v>
      </c>
      <c r="B37" s="78"/>
      <c r="C37" s="78"/>
      <c r="D37" s="79">
        <f>MAX(D8:D33)</f>
        <v>12.381399999999999</v>
      </c>
      <c r="E37" s="78"/>
      <c r="F37" s="79">
        <f>MAX(F8:F33)</f>
        <v>16.008900000000001</v>
      </c>
      <c r="G37" s="78"/>
      <c r="H37" s="79">
        <f>MAX(H8:H33)</f>
        <v>37.066400000000002</v>
      </c>
      <c r="I37" s="78"/>
      <c r="J37" s="79">
        <f>MAX(J8:J33)</f>
        <v>3223.7053000000001</v>
      </c>
      <c r="K37" s="78"/>
      <c r="L37" s="79">
        <f>MAX(L8:L33)</f>
        <v>1663.8479</v>
      </c>
      <c r="M37" s="78"/>
      <c r="N37" s="79">
        <f>MAX(N8:N33)</f>
        <v>554.61599999999999</v>
      </c>
      <c r="O37" s="78"/>
      <c r="P37" s="79">
        <f>MAX(P8:P33)</f>
        <v>280.3039</v>
      </c>
      <c r="Q37" s="78"/>
      <c r="R37" s="79">
        <f>MAX(R8:R33)</f>
        <v>187.5488</v>
      </c>
      <c r="S37" s="78"/>
      <c r="T37" s="79">
        <f>MAX(T8:T33)</f>
        <v>140.9178</v>
      </c>
      <c r="U37" s="78"/>
      <c r="V37" s="79">
        <f>MAX(V8:V33)</f>
        <v>12.3706</v>
      </c>
      <c r="W37" s="78"/>
      <c r="X37" s="79">
        <f>MAX(X8:X33)</f>
        <v>7.8377999999999997</v>
      </c>
      <c r="Y37" s="78"/>
      <c r="Z37" s="79">
        <f>MAX(Z8:Z33)</f>
        <v>23.386900000000001</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1012</v>
      </c>
      <c r="B8" s="64">
        <f>VLOOKUP($A8,'Return Data'!$B$7:$R$2292,3,0)</f>
        <v>44477</v>
      </c>
      <c r="C8" s="65">
        <f>VLOOKUP($A8,'Return Data'!$B$7:$R$2292,4,0)</f>
        <v>526.97789999999998</v>
      </c>
      <c r="D8" s="65">
        <f>VLOOKUP($A8,'Return Data'!$B$7:$R$2292,5,0)</f>
        <v>7.0593000000000004</v>
      </c>
      <c r="E8" s="66">
        <f t="shared" ref="E8:E33" si="0">RANK(D8,D$8:D$33,0)</f>
        <v>13</v>
      </c>
      <c r="F8" s="65">
        <f>VLOOKUP($A8,'Return Data'!$B$7:$R$2292,6,0)</f>
        <v>2.3022999999999998</v>
      </c>
      <c r="G8" s="66">
        <f t="shared" ref="G8:G33" si="1">RANK(F8,F$8:F$33,0)</f>
        <v>17</v>
      </c>
      <c r="H8" s="65">
        <f>VLOOKUP($A8,'Return Data'!$B$7:$R$2292,7,0)</f>
        <v>1.1272</v>
      </c>
      <c r="I8" s="66">
        <f t="shared" ref="I8:I33" si="2">RANK(H8,H$8:H$33,0)</f>
        <v>22</v>
      </c>
      <c r="J8" s="65">
        <f>VLOOKUP($A8,'Return Data'!$B$7:$R$2292,8,0)</f>
        <v>1.8021</v>
      </c>
      <c r="K8" s="66">
        <f t="shared" ref="K8:K33" si="3">RANK(J8,J$8:J$33,0)</f>
        <v>14</v>
      </c>
      <c r="L8" s="65">
        <f>VLOOKUP($A8,'Return Data'!$B$7:$R$2292,9,0)</f>
        <v>1.6914</v>
      </c>
      <c r="M8" s="66">
        <f t="shared" ref="M8:M33" si="4">RANK(L8,L$8:L$33,0)</f>
        <v>15</v>
      </c>
      <c r="N8" s="65">
        <f>VLOOKUP($A8,'Return Data'!$B$7:$R$2292,10,0)</f>
        <v>3.762</v>
      </c>
      <c r="O8" s="66">
        <f t="shared" ref="O8:O33" si="5">RANK(N8,N$8:N$33,0)</f>
        <v>11</v>
      </c>
      <c r="P8" s="65">
        <f>VLOOKUP($A8,'Return Data'!$B$7:$R$2292,11,0)</f>
        <v>4.0740999999999996</v>
      </c>
      <c r="Q8" s="66">
        <f t="shared" ref="Q8:Q33" si="6">RANK(P8,P$8:P$33,0)</f>
        <v>10</v>
      </c>
      <c r="R8" s="65">
        <f>VLOOKUP($A8,'Return Data'!$B$7:$R$2292,12,0)</f>
        <v>3.5834999999999999</v>
      </c>
      <c r="S8" s="66">
        <f t="shared" ref="S8:S33" si="7">RANK(R8,R$8:R$33,0)</f>
        <v>13</v>
      </c>
      <c r="T8" s="65">
        <f>VLOOKUP($A8,'Return Data'!$B$7:$R$2292,13,0)</f>
        <v>4.1620999999999997</v>
      </c>
      <c r="U8" s="66">
        <f t="shared" ref="U8:U33" si="8">RANK(T8,T$8:T$33,0)</f>
        <v>11</v>
      </c>
      <c r="V8" s="65">
        <f>VLOOKUP($A8,'Return Data'!$B$7:$R$2292,17,0)</f>
        <v>6.0252999999999997</v>
      </c>
      <c r="W8" s="66">
        <f t="shared" ref="W8:W31" si="9">RANK(V8,V$8:V$33,0)</f>
        <v>9</v>
      </c>
      <c r="X8" s="65">
        <f>VLOOKUP($A8,'Return Data'!$B$7:$R$2292,14,0)</f>
        <v>6.9192</v>
      </c>
      <c r="Y8" s="66">
        <f t="shared" ref="Y8:Y31" si="10">RANK(X8,X$8:X$33,0)</f>
        <v>6</v>
      </c>
      <c r="Z8" s="65">
        <f>VLOOKUP($A8,'Return Data'!$B$7:$R$2292,16,0)</f>
        <v>7.3545999999999996</v>
      </c>
      <c r="AA8" s="67">
        <f t="shared" ref="AA8:AA33" si="11">RANK(Z8,Z$8:Z$33,0)</f>
        <v>17</v>
      </c>
    </row>
    <row r="9" spans="1:27" x14ac:dyDescent="0.3">
      <c r="A9" s="63" t="s">
        <v>1015</v>
      </c>
      <c r="B9" s="64">
        <f>VLOOKUP($A9,'Return Data'!$B$7:$R$2292,3,0)</f>
        <v>44477</v>
      </c>
      <c r="C9" s="65">
        <f>VLOOKUP($A9,'Return Data'!$B$7:$R$2292,4,0)</f>
        <v>2453.0981999999999</v>
      </c>
      <c r="D9" s="65">
        <f>VLOOKUP($A9,'Return Data'!$B$7:$R$2292,5,0)</f>
        <v>8.6974</v>
      </c>
      <c r="E9" s="66">
        <f t="shared" si="0"/>
        <v>6</v>
      </c>
      <c r="F9" s="65">
        <f>VLOOKUP($A9,'Return Data'!$B$7:$R$2292,6,0)</f>
        <v>3.7536999999999998</v>
      </c>
      <c r="G9" s="66">
        <f t="shared" si="1"/>
        <v>7</v>
      </c>
      <c r="H9" s="65">
        <f>VLOOKUP($A9,'Return Data'!$B$7:$R$2292,7,0)</f>
        <v>2.2780999999999998</v>
      </c>
      <c r="I9" s="66">
        <f t="shared" si="2"/>
        <v>11</v>
      </c>
      <c r="J9" s="65">
        <f>VLOOKUP($A9,'Return Data'!$B$7:$R$2292,8,0)</f>
        <v>2.4681999999999999</v>
      </c>
      <c r="K9" s="66">
        <f t="shared" si="3"/>
        <v>8</v>
      </c>
      <c r="L9" s="65">
        <f>VLOOKUP($A9,'Return Data'!$B$7:$R$2292,9,0)</f>
        <v>2.2797999999999998</v>
      </c>
      <c r="M9" s="66">
        <f t="shared" si="4"/>
        <v>8</v>
      </c>
      <c r="N9" s="65">
        <f>VLOOKUP($A9,'Return Data'!$B$7:$R$2292,10,0)</f>
        <v>3.9977</v>
      </c>
      <c r="O9" s="66">
        <f t="shared" si="5"/>
        <v>9</v>
      </c>
      <c r="P9" s="65">
        <f>VLOOKUP($A9,'Return Data'!$B$7:$R$2292,11,0)</f>
        <v>4.1143999999999998</v>
      </c>
      <c r="Q9" s="66">
        <f t="shared" si="6"/>
        <v>9</v>
      </c>
      <c r="R9" s="65">
        <f>VLOOKUP($A9,'Return Data'!$B$7:$R$2292,12,0)</f>
        <v>3.7783000000000002</v>
      </c>
      <c r="S9" s="66">
        <f t="shared" si="7"/>
        <v>9</v>
      </c>
      <c r="T9" s="65">
        <f>VLOOKUP($A9,'Return Data'!$B$7:$R$2292,13,0)</f>
        <v>4.2171000000000003</v>
      </c>
      <c r="U9" s="66">
        <f t="shared" si="8"/>
        <v>9</v>
      </c>
      <c r="V9" s="65">
        <f>VLOOKUP($A9,'Return Data'!$B$7:$R$2292,17,0)</f>
        <v>5.9657999999999998</v>
      </c>
      <c r="W9" s="66">
        <f t="shared" si="9"/>
        <v>10</v>
      </c>
      <c r="X9" s="65">
        <f>VLOOKUP($A9,'Return Data'!$B$7:$R$2292,14,0)</f>
        <v>7.0308999999999999</v>
      </c>
      <c r="Y9" s="66">
        <f t="shared" si="10"/>
        <v>2</v>
      </c>
      <c r="Z9" s="65">
        <f>VLOOKUP($A9,'Return Data'!$B$7:$R$2292,16,0)</f>
        <v>7.7610000000000001</v>
      </c>
      <c r="AA9" s="67">
        <f t="shared" si="11"/>
        <v>7</v>
      </c>
    </row>
    <row r="10" spans="1:27" x14ac:dyDescent="0.3">
      <c r="A10" s="63" t="s">
        <v>1016</v>
      </c>
      <c r="B10" s="64">
        <f>VLOOKUP($A10,'Return Data'!$B$7:$R$2292,3,0)</f>
        <v>44477</v>
      </c>
      <c r="C10" s="65">
        <f>VLOOKUP($A10,'Return Data'!$B$7:$R$2292,4,0)</f>
        <v>1581.856</v>
      </c>
      <c r="D10" s="65">
        <f>VLOOKUP($A10,'Return Data'!$B$7:$R$2292,5,0)</f>
        <v>-0.15690000000000001</v>
      </c>
      <c r="E10" s="66">
        <f t="shared" si="0"/>
        <v>26</v>
      </c>
      <c r="F10" s="65">
        <f>VLOOKUP($A10,'Return Data'!$B$7:$R$2292,6,0)</f>
        <v>1.5246</v>
      </c>
      <c r="G10" s="66">
        <f t="shared" si="1"/>
        <v>21</v>
      </c>
      <c r="H10" s="65">
        <f>VLOOKUP($A10,'Return Data'!$B$7:$R$2292,7,0)</f>
        <v>0.84040000000000004</v>
      </c>
      <c r="I10" s="66">
        <f t="shared" si="2"/>
        <v>24</v>
      </c>
      <c r="J10" s="65">
        <f>VLOOKUP($A10,'Return Data'!$B$7:$R$2292,8,0)</f>
        <v>-1.0311999999999999</v>
      </c>
      <c r="K10" s="66">
        <f t="shared" si="3"/>
        <v>26</v>
      </c>
      <c r="L10" s="65">
        <f>VLOOKUP($A10,'Return Data'!$B$7:$R$2292,9,0)</f>
        <v>1.3873</v>
      </c>
      <c r="M10" s="66">
        <f t="shared" si="4"/>
        <v>18</v>
      </c>
      <c r="N10" s="65">
        <f>VLOOKUP($A10,'Return Data'!$B$7:$R$2292,10,0)</f>
        <v>3.1355</v>
      </c>
      <c r="O10" s="66">
        <f t="shared" si="5"/>
        <v>25</v>
      </c>
      <c r="P10" s="65">
        <f>VLOOKUP($A10,'Return Data'!$B$7:$R$2292,11,0)</f>
        <v>3.3414999999999999</v>
      </c>
      <c r="Q10" s="66">
        <f t="shared" si="6"/>
        <v>25</v>
      </c>
      <c r="R10" s="65">
        <f>VLOOKUP($A10,'Return Data'!$B$7:$R$2292,12,0)</f>
        <v>4.2938000000000001</v>
      </c>
      <c r="S10" s="66">
        <f t="shared" si="7"/>
        <v>7</v>
      </c>
      <c r="T10" s="65">
        <f>VLOOKUP($A10,'Return Data'!$B$7:$R$2292,13,0)</f>
        <v>7.0248999999999997</v>
      </c>
      <c r="U10" s="66">
        <f t="shared" si="8"/>
        <v>5</v>
      </c>
      <c r="V10" s="65">
        <f>VLOOKUP($A10,'Return Data'!$B$7:$R$2292,17,0)</f>
        <v>-4.8552</v>
      </c>
      <c r="W10" s="66">
        <f t="shared" si="9"/>
        <v>25</v>
      </c>
      <c r="X10" s="65">
        <f>VLOOKUP($A10,'Return Data'!$B$7:$R$2292,14,0)</f>
        <v>-8.9446999999999992</v>
      </c>
      <c r="Y10" s="66">
        <f t="shared" si="10"/>
        <v>25</v>
      </c>
      <c r="Z10" s="65">
        <f>VLOOKUP($A10,'Return Data'!$B$7:$R$2292,16,0)</f>
        <v>3.7993000000000001</v>
      </c>
      <c r="AA10" s="67">
        <f t="shared" si="11"/>
        <v>25</v>
      </c>
    </row>
    <row r="11" spans="1:27" x14ac:dyDescent="0.3">
      <c r="A11" s="63" t="s">
        <v>1020</v>
      </c>
      <c r="B11" s="64">
        <f>VLOOKUP($A11,'Return Data'!$B$7:$R$2292,3,0)</f>
        <v>44477</v>
      </c>
      <c r="C11" s="65">
        <f>VLOOKUP($A11,'Return Data'!$B$7:$R$2292,4,0)</f>
        <v>32.3842</v>
      </c>
      <c r="D11" s="65">
        <f>VLOOKUP($A11,'Return Data'!$B$7:$R$2292,5,0)</f>
        <v>4.6216999999999997</v>
      </c>
      <c r="E11" s="66">
        <f t="shared" si="0"/>
        <v>23</v>
      </c>
      <c r="F11" s="65">
        <f>VLOOKUP($A11,'Return Data'!$B$7:$R$2292,6,0)</f>
        <v>0.52600000000000002</v>
      </c>
      <c r="G11" s="66">
        <f t="shared" si="1"/>
        <v>24</v>
      </c>
      <c r="H11" s="65">
        <f>VLOOKUP($A11,'Return Data'!$B$7:$R$2292,7,0)</f>
        <v>0.70860000000000001</v>
      </c>
      <c r="I11" s="66">
        <f t="shared" si="2"/>
        <v>25</v>
      </c>
      <c r="J11" s="65">
        <f>VLOOKUP($A11,'Return Data'!$B$7:$R$2292,8,0)</f>
        <v>0.94230000000000003</v>
      </c>
      <c r="K11" s="66">
        <f t="shared" si="3"/>
        <v>24</v>
      </c>
      <c r="L11" s="65">
        <f>VLOOKUP($A11,'Return Data'!$B$7:$R$2292,9,0)</f>
        <v>0.96630000000000005</v>
      </c>
      <c r="M11" s="66">
        <f t="shared" si="4"/>
        <v>24</v>
      </c>
      <c r="N11" s="65">
        <f>VLOOKUP($A11,'Return Data'!$B$7:$R$2292,10,0)</f>
        <v>3.1972999999999998</v>
      </c>
      <c r="O11" s="66">
        <f t="shared" si="5"/>
        <v>24</v>
      </c>
      <c r="P11" s="65">
        <f>VLOOKUP($A11,'Return Data'!$B$7:$R$2292,11,0)</f>
        <v>3.6099000000000001</v>
      </c>
      <c r="Q11" s="66">
        <f t="shared" si="6"/>
        <v>18</v>
      </c>
      <c r="R11" s="65">
        <f>VLOOKUP($A11,'Return Data'!$B$7:$R$2292,12,0)</f>
        <v>3.4621</v>
      </c>
      <c r="S11" s="66">
        <f t="shared" si="7"/>
        <v>16</v>
      </c>
      <c r="T11" s="65">
        <f>VLOOKUP($A11,'Return Data'!$B$7:$R$2292,13,0)</f>
        <v>4.0054999999999996</v>
      </c>
      <c r="U11" s="66">
        <f t="shared" si="8"/>
        <v>14</v>
      </c>
      <c r="V11" s="65">
        <f>VLOOKUP($A11,'Return Data'!$B$7:$R$2292,17,0)</f>
        <v>5.7613000000000003</v>
      </c>
      <c r="W11" s="66">
        <f t="shared" si="9"/>
        <v>13</v>
      </c>
      <c r="X11" s="65">
        <f>VLOOKUP($A11,'Return Data'!$B$7:$R$2292,14,0)</f>
        <v>6.3502000000000001</v>
      </c>
      <c r="Y11" s="66">
        <f t="shared" si="10"/>
        <v>12</v>
      </c>
      <c r="Z11" s="65">
        <f>VLOOKUP($A11,'Return Data'!$B$7:$R$2292,16,0)</f>
        <v>7.6329000000000002</v>
      </c>
      <c r="AA11" s="67">
        <f t="shared" si="11"/>
        <v>8</v>
      </c>
    </row>
    <row r="12" spans="1:27" x14ac:dyDescent="0.3">
      <c r="A12" s="63" t="s">
        <v>1023</v>
      </c>
      <c r="B12" s="64">
        <f>VLOOKUP($A12,'Return Data'!$B$7:$R$2292,3,0)</f>
        <v>44477</v>
      </c>
      <c r="C12" s="65">
        <f>VLOOKUP($A12,'Return Data'!$B$7:$R$2292,4,0)</f>
        <v>33.680500000000002</v>
      </c>
      <c r="D12" s="65">
        <f>VLOOKUP($A12,'Return Data'!$B$7:$R$2292,5,0)</f>
        <v>7.0454999999999997</v>
      </c>
      <c r="E12" s="66">
        <f t="shared" si="0"/>
        <v>14</v>
      </c>
      <c r="F12" s="65">
        <f>VLOOKUP($A12,'Return Data'!$B$7:$R$2292,6,0)</f>
        <v>2.9990000000000001</v>
      </c>
      <c r="G12" s="66">
        <f t="shared" si="1"/>
        <v>13</v>
      </c>
      <c r="H12" s="65">
        <f>VLOOKUP($A12,'Return Data'!$B$7:$R$2292,7,0)</f>
        <v>2.1993</v>
      </c>
      <c r="I12" s="66">
        <f t="shared" si="2"/>
        <v>13</v>
      </c>
      <c r="J12" s="65">
        <f>VLOOKUP($A12,'Return Data'!$B$7:$R$2292,8,0)</f>
        <v>1.6420999999999999</v>
      </c>
      <c r="K12" s="66">
        <f t="shared" si="3"/>
        <v>15</v>
      </c>
      <c r="L12" s="65">
        <f>VLOOKUP($A12,'Return Data'!$B$7:$R$2292,9,0)</f>
        <v>1.5698000000000001</v>
      </c>
      <c r="M12" s="66">
        <f t="shared" si="4"/>
        <v>16</v>
      </c>
      <c r="N12" s="65">
        <f>VLOOKUP($A12,'Return Data'!$B$7:$R$2292,10,0)</f>
        <v>3.3054999999999999</v>
      </c>
      <c r="O12" s="66">
        <f t="shared" si="5"/>
        <v>21</v>
      </c>
      <c r="P12" s="65">
        <f>VLOOKUP($A12,'Return Data'!$B$7:$R$2292,11,0)</f>
        <v>3.3889</v>
      </c>
      <c r="Q12" s="66">
        <f t="shared" si="6"/>
        <v>23</v>
      </c>
      <c r="R12" s="65">
        <f>VLOOKUP($A12,'Return Data'!$B$7:$R$2292,12,0)</f>
        <v>3.1002999999999998</v>
      </c>
      <c r="S12" s="66">
        <f t="shared" si="7"/>
        <v>24</v>
      </c>
      <c r="T12" s="65">
        <f>VLOOKUP($A12,'Return Data'!$B$7:$R$2292,13,0)</f>
        <v>3.4876999999999998</v>
      </c>
      <c r="U12" s="66">
        <f t="shared" si="8"/>
        <v>24</v>
      </c>
      <c r="V12" s="65">
        <f>VLOOKUP($A12,'Return Data'!$B$7:$R$2292,17,0)</f>
        <v>5.1096000000000004</v>
      </c>
      <c r="W12" s="66">
        <f t="shared" si="9"/>
        <v>20</v>
      </c>
      <c r="X12" s="65">
        <f>VLOOKUP($A12,'Return Data'!$B$7:$R$2292,14,0)</f>
        <v>6.2736999999999998</v>
      </c>
      <c r="Y12" s="66">
        <f t="shared" si="10"/>
        <v>13</v>
      </c>
      <c r="Z12" s="65">
        <f>VLOOKUP($A12,'Return Data'!$B$7:$R$2292,16,0)</f>
        <v>7.5856000000000003</v>
      </c>
      <c r="AA12" s="67">
        <f t="shared" si="11"/>
        <v>9</v>
      </c>
    </row>
    <row r="13" spans="1:27" x14ac:dyDescent="0.3">
      <c r="A13" s="63" t="s">
        <v>1025</v>
      </c>
      <c r="B13" s="64">
        <f>VLOOKUP($A13,'Return Data'!$B$7:$R$2292,3,0)</f>
        <v>44477</v>
      </c>
      <c r="C13" s="65">
        <f>VLOOKUP($A13,'Return Data'!$B$7:$R$2292,4,0)</f>
        <v>15.828799999999999</v>
      </c>
      <c r="D13" s="65">
        <f>VLOOKUP($A13,'Return Data'!$B$7:$R$2292,5,0)</f>
        <v>8.9953000000000003</v>
      </c>
      <c r="E13" s="66">
        <f t="shared" si="0"/>
        <v>5</v>
      </c>
      <c r="F13" s="65">
        <f>VLOOKUP($A13,'Return Data'!$B$7:$R$2292,6,0)</f>
        <v>1.3836999999999999</v>
      </c>
      <c r="G13" s="66">
        <f t="shared" si="1"/>
        <v>23</v>
      </c>
      <c r="H13" s="65">
        <f>VLOOKUP($A13,'Return Data'!$B$7:$R$2292,7,0)</f>
        <v>1.1532</v>
      </c>
      <c r="I13" s="66">
        <f t="shared" si="2"/>
        <v>21</v>
      </c>
      <c r="J13" s="65">
        <f>VLOOKUP($A13,'Return Data'!$B$7:$R$2292,8,0)</f>
        <v>1.1205000000000001</v>
      </c>
      <c r="K13" s="66">
        <f t="shared" si="3"/>
        <v>21</v>
      </c>
      <c r="L13" s="65">
        <f>VLOOKUP($A13,'Return Data'!$B$7:$R$2292,9,0)</f>
        <v>1.3004</v>
      </c>
      <c r="M13" s="66">
        <f t="shared" si="4"/>
        <v>21</v>
      </c>
      <c r="N13" s="65">
        <f>VLOOKUP($A13,'Return Data'!$B$7:$R$2292,10,0)</f>
        <v>3.4868000000000001</v>
      </c>
      <c r="O13" s="66">
        <f t="shared" si="5"/>
        <v>15</v>
      </c>
      <c r="P13" s="65">
        <f>VLOOKUP($A13,'Return Data'!$B$7:$R$2292,11,0)</f>
        <v>3.7471999999999999</v>
      </c>
      <c r="Q13" s="66">
        <f t="shared" si="6"/>
        <v>12</v>
      </c>
      <c r="R13" s="65">
        <f>VLOOKUP($A13,'Return Data'!$B$7:$R$2292,12,0)</f>
        <v>3.4529000000000001</v>
      </c>
      <c r="S13" s="66">
        <f t="shared" si="7"/>
        <v>18</v>
      </c>
      <c r="T13" s="65">
        <f>VLOOKUP($A13,'Return Data'!$B$7:$R$2292,13,0)</f>
        <v>3.8260000000000001</v>
      </c>
      <c r="U13" s="66">
        <f t="shared" si="8"/>
        <v>17</v>
      </c>
      <c r="V13" s="65">
        <f>VLOOKUP($A13,'Return Data'!$B$7:$R$2292,17,0)</f>
        <v>5.4713000000000003</v>
      </c>
      <c r="W13" s="66">
        <f t="shared" si="9"/>
        <v>17</v>
      </c>
      <c r="X13" s="65">
        <f>VLOOKUP($A13,'Return Data'!$B$7:$R$2292,14,0)</f>
        <v>6.6981000000000002</v>
      </c>
      <c r="Y13" s="66">
        <f t="shared" si="10"/>
        <v>8</v>
      </c>
      <c r="Z13" s="65">
        <f>VLOOKUP($A13,'Return Data'!$B$7:$R$2292,16,0)</f>
        <v>7.2215999999999996</v>
      </c>
      <c r="AA13" s="67">
        <f t="shared" si="11"/>
        <v>19</v>
      </c>
    </row>
    <row r="14" spans="1:27" x14ac:dyDescent="0.3">
      <c r="A14" s="63" t="s">
        <v>1930</v>
      </c>
      <c r="B14" s="64">
        <f>VLOOKUP($A14,'Return Data'!$B$7:$R$2292,3,0)</f>
        <v>44477</v>
      </c>
      <c r="C14" s="65">
        <f>VLOOKUP($A14,'Return Data'!$B$7:$R$2292,4,0)</f>
        <v>25.2468</v>
      </c>
      <c r="D14" s="65">
        <f>VLOOKUP($A14,'Return Data'!$B$7:$R$2292,5,0)</f>
        <v>10.1229</v>
      </c>
      <c r="E14" s="66">
        <f t="shared" si="0"/>
        <v>3</v>
      </c>
      <c r="F14" s="65">
        <f>VLOOKUP($A14,'Return Data'!$B$7:$R$2292,6,0)</f>
        <v>4.8209999999999997</v>
      </c>
      <c r="G14" s="66">
        <f t="shared" si="1"/>
        <v>4</v>
      </c>
      <c r="H14" s="65">
        <f>VLOOKUP($A14,'Return Data'!$B$7:$R$2292,7,0)</f>
        <v>6.6795</v>
      </c>
      <c r="I14" s="66">
        <f t="shared" si="2"/>
        <v>3</v>
      </c>
      <c r="J14" s="65">
        <f>VLOOKUP($A14,'Return Data'!$B$7:$R$2292,8,0)</f>
        <v>115.0586</v>
      </c>
      <c r="K14" s="66">
        <f t="shared" si="3"/>
        <v>2</v>
      </c>
      <c r="L14" s="65">
        <f>VLOOKUP($A14,'Return Data'!$B$7:$R$2292,9,0)</f>
        <v>59.8444</v>
      </c>
      <c r="M14" s="66">
        <f t="shared" si="4"/>
        <v>3</v>
      </c>
      <c r="N14" s="65">
        <f>VLOOKUP($A14,'Return Data'!$B$7:$R$2292,10,0)</f>
        <v>28.4482</v>
      </c>
      <c r="O14" s="66">
        <f t="shared" si="5"/>
        <v>3</v>
      </c>
      <c r="P14" s="65">
        <f>VLOOKUP($A14,'Return Data'!$B$7:$R$2292,11,0)</f>
        <v>16.768999999999998</v>
      </c>
      <c r="Q14" s="66">
        <f t="shared" si="6"/>
        <v>3</v>
      </c>
      <c r="R14" s="65">
        <f>VLOOKUP($A14,'Return Data'!$B$7:$R$2292,12,0)</f>
        <v>14.872</v>
      </c>
      <c r="S14" s="66">
        <f t="shared" si="7"/>
        <v>2</v>
      </c>
      <c r="T14" s="65">
        <f>VLOOKUP($A14,'Return Data'!$B$7:$R$2292,13,0)</f>
        <v>16.468699999999998</v>
      </c>
      <c r="U14" s="66">
        <f t="shared" si="8"/>
        <v>2</v>
      </c>
      <c r="V14" s="65">
        <f>VLOOKUP($A14,'Return Data'!$B$7:$R$2292,17,0)</f>
        <v>6.1981999999999999</v>
      </c>
      <c r="W14" s="66">
        <f t="shared" si="9"/>
        <v>8</v>
      </c>
      <c r="X14" s="65">
        <f>VLOOKUP($A14,'Return Data'!$B$7:$R$2292,14,0)</f>
        <v>6.8376000000000001</v>
      </c>
      <c r="Y14" s="66">
        <f t="shared" si="10"/>
        <v>7</v>
      </c>
      <c r="Z14" s="65">
        <f>VLOOKUP($A14,'Return Data'!$B$7:$R$2292,16,0)</f>
        <v>8.6115999999999993</v>
      </c>
      <c r="AA14" s="67">
        <f t="shared" si="11"/>
        <v>2</v>
      </c>
    </row>
    <row r="15" spans="1:27" x14ac:dyDescent="0.3">
      <c r="A15" s="63" t="s">
        <v>1030</v>
      </c>
      <c r="B15" s="64">
        <f>VLOOKUP($A15,'Return Data'!$B$7:$R$2292,3,0)</f>
        <v>44477</v>
      </c>
      <c r="C15" s="65">
        <f>VLOOKUP($A15,'Return Data'!$B$7:$R$2292,4,0)</f>
        <v>46.097900000000003</v>
      </c>
      <c r="D15" s="65">
        <f>VLOOKUP($A15,'Return Data'!$B$7:$R$2292,5,0)</f>
        <v>6.4939</v>
      </c>
      <c r="E15" s="66">
        <f t="shared" si="0"/>
        <v>18</v>
      </c>
      <c r="F15" s="65">
        <f>VLOOKUP($A15,'Return Data'!$B$7:$R$2292,6,0)</f>
        <v>1.6102000000000001</v>
      </c>
      <c r="G15" s="66">
        <f t="shared" si="1"/>
        <v>20</v>
      </c>
      <c r="H15" s="65">
        <f>VLOOKUP($A15,'Return Data'!$B$7:$R$2292,7,0)</f>
        <v>1.6859</v>
      </c>
      <c r="I15" s="66">
        <f t="shared" si="2"/>
        <v>19</v>
      </c>
      <c r="J15" s="65">
        <f>VLOOKUP($A15,'Return Data'!$B$7:$R$2292,8,0)</f>
        <v>3.3807999999999998</v>
      </c>
      <c r="K15" s="66">
        <f t="shared" si="3"/>
        <v>6</v>
      </c>
      <c r="L15" s="65">
        <f>VLOOKUP($A15,'Return Data'!$B$7:$R$2292,9,0)</f>
        <v>2.2395999999999998</v>
      </c>
      <c r="M15" s="66">
        <f t="shared" si="4"/>
        <v>9</v>
      </c>
      <c r="N15" s="65">
        <f>VLOOKUP($A15,'Return Data'!$B$7:$R$2292,10,0)</f>
        <v>4.4867999999999997</v>
      </c>
      <c r="O15" s="66">
        <f t="shared" si="5"/>
        <v>6</v>
      </c>
      <c r="P15" s="65">
        <f>VLOOKUP($A15,'Return Data'!$B$7:$R$2292,11,0)</f>
        <v>4.5370999999999997</v>
      </c>
      <c r="Q15" s="66">
        <f t="shared" si="6"/>
        <v>6</v>
      </c>
      <c r="R15" s="65">
        <f>VLOOKUP($A15,'Return Data'!$B$7:$R$2292,12,0)</f>
        <v>3.7273999999999998</v>
      </c>
      <c r="S15" s="66">
        <f t="shared" si="7"/>
        <v>10</v>
      </c>
      <c r="T15" s="65">
        <f>VLOOKUP($A15,'Return Data'!$B$7:$R$2292,13,0)</f>
        <v>4.7477</v>
      </c>
      <c r="U15" s="66">
        <f t="shared" si="8"/>
        <v>7</v>
      </c>
      <c r="V15" s="65">
        <f>VLOOKUP($A15,'Return Data'!$B$7:$R$2292,17,0)</f>
        <v>6.3127000000000004</v>
      </c>
      <c r="W15" s="66">
        <f t="shared" si="9"/>
        <v>5</v>
      </c>
      <c r="X15" s="65">
        <f>VLOOKUP($A15,'Return Data'!$B$7:$R$2292,14,0)</f>
        <v>7.0068000000000001</v>
      </c>
      <c r="Y15" s="66">
        <f t="shared" si="10"/>
        <v>4</v>
      </c>
      <c r="Z15" s="65">
        <f>VLOOKUP($A15,'Return Data'!$B$7:$R$2292,16,0)</f>
        <v>7.2257999999999996</v>
      </c>
      <c r="AA15" s="67">
        <f t="shared" si="11"/>
        <v>18</v>
      </c>
    </row>
    <row r="16" spans="1:27" x14ac:dyDescent="0.3">
      <c r="A16" s="63" t="s">
        <v>1032</v>
      </c>
      <c r="B16" s="64">
        <f>VLOOKUP($A16,'Return Data'!$B$7:$R$2292,3,0)</f>
        <v>44477</v>
      </c>
      <c r="C16" s="65">
        <f>VLOOKUP($A16,'Return Data'!$B$7:$R$2292,4,0)</f>
        <v>16.489699999999999</v>
      </c>
      <c r="D16" s="65">
        <f>VLOOKUP($A16,'Return Data'!$B$7:$R$2292,5,0)</f>
        <v>4.8704000000000001</v>
      </c>
      <c r="E16" s="66">
        <f t="shared" si="0"/>
        <v>22</v>
      </c>
      <c r="F16" s="65">
        <f>VLOOKUP($A16,'Return Data'!$B$7:$R$2292,6,0)</f>
        <v>2.1400999999999999</v>
      </c>
      <c r="G16" s="66">
        <f t="shared" si="1"/>
        <v>18</v>
      </c>
      <c r="H16" s="65">
        <f>VLOOKUP($A16,'Return Data'!$B$7:$R$2292,7,0)</f>
        <v>1.5183</v>
      </c>
      <c r="I16" s="66">
        <f t="shared" si="2"/>
        <v>20</v>
      </c>
      <c r="J16" s="65">
        <f>VLOOKUP($A16,'Return Data'!$B$7:$R$2292,8,0)</f>
        <v>1.0281</v>
      </c>
      <c r="K16" s="66">
        <f t="shared" si="3"/>
        <v>23</v>
      </c>
      <c r="L16" s="65">
        <f>VLOOKUP($A16,'Return Data'!$B$7:$R$2292,9,0)</f>
        <v>0.97470000000000001</v>
      </c>
      <c r="M16" s="66">
        <f t="shared" si="4"/>
        <v>23</v>
      </c>
      <c r="N16" s="65">
        <f>VLOOKUP($A16,'Return Data'!$B$7:$R$2292,10,0)</f>
        <v>3.2602000000000002</v>
      </c>
      <c r="O16" s="66">
        <f t="shared" si="5"/>
        <v>22</v>
      </c>
      <c r="P16" s="65">
        <f>VLOOKUP($A16,'Return Data'!$B$7:$R$2292,11,0)</f>
        <v>3.4891000000000001</v>
      </c>
      <c r="Q16" s="66">
        <f t="shared" si="6"/>
        <v>21</v>
      </c>
      <c r="R16" s="65">
        <f>VLOOKUP($A16,'Return Data'!$B$7:$R$2292,12,0)</f>
        <v>3.1137999999999999</v>
      </c>
      <c r="S16" s="66">
        <f t="shared" si="7"/>
        <v>23</v>
      </c>
      <c r="T16" s="65">
        <f>VLOOKUP($A16,'Return Data'!$B$7:$R$2292,13,0)</f>
        <v>3.4868999999999999</v>
      </c>
      <c r="U16" s="66">
        <f t="shared" si="8"/>
        <v>25</v>
      </c>
      <c r="V16" s="65">
        <f>VLOOKUP($A16,'Return Data'!$B$7:$R$2292,17,0)</f>
        <v>3.5590999999999999</v>
      </c>
      <c r="W16" s="66">
        <f t="shared" si="9"/>
        <v>23</v>
      </c>
      <c r="X16" s="65">
        <f>VLOOKUP($A16,'Return Data'!$B$7:$R$2292,14,0)</f>
        <v>1.6301000000000001</v>
      </c>
      <c r="Y16" s="66">
        <f t="shared" si="10"/>
        <v>22</v>
      </c>
      <c r="Z16" s="65">
        <f>VLOOKUP($A16,'Return Data'!$B$7:$R$2292,16,0)</f>
        <v>3.3936999999999999</v>
      </c>
      <c r="AA16" s="67">
        <f t="shared" si="11"/>
        <v>26</v>
      </c>
    </row>
    <row r="17" spans="1:27" x14ac:dyDescent="0.3">
      <c r="A17" s="63" t="s">
        <v>1034</v>
      </c>
      <c r="B17" s="64">
        <f>VLOOKUP($A17,'Return Data'!$B$7:$R$2292,3,0)</f>
        <v>44477</v>
      </c>
      <c r="C17" s="65">
        <f>VLOOKUP($A17,'Return Data'!$B$7:$R$2292,4,0)</f>
        <v>428.59300000000002</v>
      </c>
      <c r="D17" s="65">
        <f>VLOOKUP($A17,'Return Data'!$B$7:$R$2292,5,0)</f>
        <v>11.679500000000001</v>
      </c>
      <c r="E17" s="66">
        <f t="shared" si="0"/>
        <v>2</v>
      </c>
      <c r="F17" s="65">
        <f>VLOOKUP($A17,'Return Data'!$B$7:$R$2292,6,0)</f>
        <v>6.8338999999999999</v>
      </c>
      <c r="G17" s="66">
        <f t="shared" si="1"/>
        <v>2</v>
      </c>
      <c r="H17" s="65">
        <f>VLOOKUP($A17,'Return Data'!$B$7:$R$2292,7,0)</f>
        <v>3.9679000000000002</v>
      </c>
      <c r="I17" s="66">
        <f t="shared" si="2"/>
        <v>4</v>
      </c>
      <c r="J17" s="65">
        <f>VLOOKUP($A17,'Return Data'!$B$7:$R$2292,8,0)</f>
        <v>6.4701000000000004</v>
      </c>
      <c r="K17" s="66">
        <f t="shared" si="3"/>
        <v>5</v>
      </c>
      <c r="L17" s="65">
        <f>VLOOKUP($A17,'Return Data'!$B$7:$R$2292,9,0)</f>
        <v>4.8956999999999997</v>
      </c>
      <c r="M17" s="66">
        <f t="shared" si="4"/>
        <v>5</v>
      </c>
      <c r="N17" s="65">
        <f>VLOOKUP($A17,'Return Data'!$B$7:$R$2292,10,0)</f>
        <v>6.1818</v>
      </c>
      <c r="O17" s="66">
        <f t="shared" si="5"/>
        <v>5</v>
      </c>
      <c r="P17" s="65">
        <f>VLOOKUP($A17,'Return Data'!$B$7:$R$2292,11,0)</f>
        <v>5.6753</v>
      </c>
      <c r="Q17" s="66">
        <f t="shared" si="6"/>
        <v>5</v>
      </c>
      <c r="R17" s="65">
        <f>VLOOKUP($A17,'Return Data'!$B$7:$R$2292,12,0)</f>
        <v>4.3578999999999999</v>
      </c>
      <c r="S17" s="66">
        <f t="shared" si="7"/>
        <v>5</v>
      </c>
      <c r="T17" s="65">
        <f>VLOOKUP($A17,'Return Data'!$B$7:$R$2292,13,0)</f>
        <v>5.3643999999999998</v>
      </c>
      <c r="U17" s="66">
        <f t="shared" si="8"/>
        <v>6</v>
      </c>
      <c r="V17" s="65">
        <f>VLOOKUP($A17,'Return Data'!$B$7:$R$2292,17,0)</f>
        <v>6.9203000000000001</v>
      </c>
      <c r="W17" s="66">
        <f t="shared" si="9"/>
        <v>4</v>
      </c>
      <c r="X17" s="65">
        <f>VLOOKUP($A17,'Return Data'!$B$7:$R$2292,14,0)</f>
        <v>7.5823999999999998</v>
      </c>
      <c r="Y17" s="66">
        <f t="shared" si="10"/>
        <v>1</v>
      </c>
      <c r="Z17" s="65">
        <f>VLOOKUP($A17,'Return Data'!$B$7:$R$2292,16,0)</f>
        <v>7.9416000000000002</v>
      </c>
      <c r="AA17" s="67">
        <f t="shared" si="11"/>
        <v>3</v>
      </c>
    </row>
    <row r="18" spans="1:27" x14ac:dyDescent="0.3">
      <c r="A18" s="63" t="s">
        <v>1037</v>
      </c>
      <c r="B18" s="64">
        <f>VLOOKUP($A18,'Return Data'!$B$7:$R$2292,3,0)</f>
        <v>44477</v>
      </c>
      <c r="C18" s="65">
        <f>VLOOKUP($A18,'Return Data'!$B$7:$R$2292,4,0)</f>
        <v>30.836300000000001</v>
      </c>
      <c r="D18" s="65">
        <f>VLOOKUP($A18,'Return Data'!$B$7:$R$2292,5,0)</f>
        <v>6.1561000000000003</v>
      </c>
      <c r="E18" s="66">
        <f t="shared" si="0"/>
        <v>20</v>
      </c>
      <c r="F18" s="65">
        <f>VLOOKUP($A18,'Return Data'!$B$7:$R$2292,6,0)</f>
        <v>1.8942000000000001</v>
      </c>
      <c r="G18" s="66">
        <f t="shared" si="1"/>
        <v>19</v>
      </c>
      <c r="H18" s="65">
        <f>VLOOKUP($A18,'Return Data'!$B$7:$R$2292,7,0)</f>
        <v>2.0638000000000001</v>
      </c>
      <c r="I18" s="66">
        <f t="shared" si="2"/>
        <v>16</v>
      </c>
      <c r="J18" s="65">
        <f>VLOOKUP($A18,'Return Data'!$B$7:$R$2292,8,0)</f>
        <v>1.4974000000000001</v>
      </c>
      <c r="K18" s="66">
        <f t="shared" si="3"/>
        <v>16</v>
      </c>
      <c r="L18" s="65">
        <f>VLOOKUP($A18,'Return Data'!$B$7:$R$2292,9,0)</f>
        <v>1.7345999999999999</v>
      </c>
      <c r="M18" s="66">
        <f t="shared" si="4"/>
        <v>14</v>
      </c>
      <c r="N18" s="65">
        <f>VLOOKUP($A18,'Return Data'!$B$7:$R$2292,10,0)</f>
        <v>3.5070999999999999</v>
      </c>
      <c r="O18" s="66">
        <f t="shared" si="5"/>
        <v>14</v>
      </c>
      <c r="P18" s="65">
        <f>VLOOKUP($A18,'Return Data'!$B$7:$R$2292,11,0)</f>
        <v>3.7086000000000001</v>
      </c>
      <c r="Q18" s="66">
        <f t="shared" si="6"/>
        <v>15</v>
      </c>
      <c r="R18" s="65">
        <f>VLOOKUP($A18,'Return Data'!$B$7:$R$2292,12,0)</f>
        <v>3.4586999999999999</v>
      </c>
      <c r="S18" s="66">
        <f t="shared" si="7"/>
        <v>17</v>
      </c>
      <c r="T18" s="65">
        <f>VLOOKUP($A18,'Return Data'!$B$7:$R$2292,13,0)</f>
        <v>3.8237999999999999</v>
      </c>
      <c r="U18" s="66">
        <f t="shared" si="8"/>
        <v>18</v>
      </c>
      <c r="V18" s="65">
        <f>VLOOKUP($A18,'Return Data'!$B$7:$R$2292,17,0)</f>
        <v>5.5925000000000002</v>
      </c>
      <c r="W18" s="66">
        <f t="shared" si="9"/>
        <v>16</v>
      </c>
      <c r="X18" s="65">
        <f>VLOOKUP($A18,'Return Data'!$B$7:$R$2292,14,0)</f>
        <v>6.6551</v>
      </c>
      <c r="Y18" s="66">
        <f t="shared" si="10"/>
        <v>9</v>
      </c>
      <c r="Z18" s="65">
        <f>VLOOKUP($A18,'Return Data'!$B$7:$R$2292,16,0)</f>
        <v>7.4194000000000004</v>
      </c>
      <c r="AA18" s="67">
        <f t="shared" si="11"/>
        <v>14</v>
      </c>
    </row>
    <row r="19" spans="1:27" x14ac:dyDescent="0.3">
      <c r="A19" s="63" t="s">
        <v>1038</v>
      </c>
      <c r="B19" s="64">
        <f>VLOOKUP($A19,'Return Data'!$B$7:$R$2292,3,0)</f>
        <v>44477</v>
      </c>
      <c r="C19" s="65">
        <f>VLOOKUP($A19,'Return Data'!$B$7:$R$2292,4,0)</f>
        <v>3023.3791000000001</v>
      </c>
      <c r="D19" s="65">
        <f>VLOOKUP($A19,'Return Data'!$B$7:$R$2292,5,0)</f>
        <v>6.6567999999999996</v>
      </c>
      <c r="E19" s="66">
        <f t="shared" si="0"/>
        <v>17</v>
      </c>
      <c r="F19" s="65">
        <f>VLOOKUP($A19,'Return Data'!$B$7:$R$2292,6,0)</f>
        <v>2.7439</v>
      </c>
      <c r="G19" s="66">
        <f t="shared" si="1"/>
        <v>15</v>
      </c>
      <c r="H19" s="65">
        <f>VLOOKUP($A19,'Return Data'!$B$7:$R$2292,7,0)</f>
        <v>2.3690000000000002</v>
      </c>
      <c r="I19" s="66">
        <f t="shared" si="2"/>
        <v>10</v>
      </c>
      <c r="J19" s="65">
        <f>VLOOKUP($A19,'Return Data'!$B$7:$R$2292,8,0)</f>
        <v>1.4215</v>
      </c>
      <c r="K19" s="66">
        <f t="shared" si="3"/>
        <v>19</v>
      </c>
      <c r="L19" s="65">
        <f>VLOOKUP($A19,'Return Data'!$B$7:$R$2292,9,0)</f>
        <v>1.3134999999999999</v>
      </c>
      <c r="M19" s="66">
        <f t="shared" si="4"/>
        <v>20</v>
      </c>
      <c r="N19" s="65">
        <f>VLOOKUP($A19,'Return Data'!$B$7:$R$2292,10,0)</f>
        <v>3.3809999999999998</v>
      </c>
      <c r="O19" s="66">
        <f t="shared" si="5"/>
        <v>17</v>
      </c>
      <c r="P19" s="65">
        <f>VLOOKUP($A19,'Return Data'!$B$7:$R$2292,11,0)</f>
        <v>3.7250000000000001</v>
      </c>
      <c r="Q19" s="66">
        <f t="shared" si="6"/>
        <v>13</v>
      </c>
      <c r="R19" s="65">
        <f>VLOOKUP($A19,'Return Data'!$B$7:$R$2292,12,0)</f>
        <v>3.4834000000000001</v>
      </c>
      <c r="S19" s="66">
        <f t="shared" si="7"/>
        <v>15</v>
      </c>
      <c r="T19" s="65">
        <f>VLOOKUP($A19,'Return Data'!$B$7:$R$2292,13,0)</f>
        <v>3.8506999999999998</v>
      </c>
      <c r="U19" s="66">
        <f t="shared" si="8"/>
        <v>16</v>
      </c>
      <c r="V19" s="65">
        <f>VLOOKUP($A19,'Return Data'!$B$7:$R$2292,17,0)</f>
        <v>5.7426000000000004</v>
      </c>
      <c r="W19" s="66">
        <f t="shared" si="9"/>
        <v>14</v>
      </c>
      <c r="X19" s="65">
        <f>VLOOKUP($A19,'Return Data'!$B$7:$R$2292,14,0)</f>
        <v>6.9355000000000002</v>
      </c>
      <c r="Y19" s="66">
        <f t="shared" si="10"/>
        <v>5</v>
      </c>
      <c r="Z19" s="65">
        <f>VLOOKUP($A19,'Return Data'!$B$7:$R$2292,16,0)</f>
        <v>7.798</v>
      </c>
      <c r="AA19" s="67">
        <f t="shared" si="11"/>
        <v>6</v>
      </c>
    </row>
    <row r="20" spans="1:27" x14ac:dyDescent="0.3">
      <c r="A20" s="63" t="s">
        <v>1040</v>
      </c>
      <c r="B20" s="64">
        <f>VLOOKUP($A20,'Return Data'!$B$7:$R$2292,3,0)</f>
        <v>44477</v>
      </c>
      <c r="C20" s="65">
        <f>VLOOKUP($A20,'Return Data'!$B$7:$R$2292,4,0)</f>
        <v>29.7056</v>
      </c>
      <c r="D20" s="65">
        <f>VLOOKUP($A20,'Return Data'!$B$7:$R$2292,5,0)</f>
        <v>6.1447000000000003</v>
      </c>
      <c r="E20" s="66">
        <f t="shared" si="0"/>
        <v>21</v>
      </c>
      <c r="F20" s="65">
        <f>VLOOKUP($A20,'Return Data'!$B$7:$R$2292,6,0)</f>
        <v>8.1900000000000001E-2</v>
      </c>
      <c r="G20" s="66">
        <f t="shared" si="1"/>
        <v>25</v>
      </c>
      <c r="H20" s="65">
        <f>VLOOKUP($A20,'Return Data'!$B$7:$R$2292,7,0)</f>
        <v>0.47399999999999998</v>
      </c>
      <c r="I20" s="66">
        <f t="shared" si="2"/>
        <v>26</v>
      </c>
      <c r="J20" s="65">
        <f>VLOOKUP($A20,'Return Data'!$B$7:$R$2292,8,0)</f>
        <v>0.1668</v>
      </c>
      <c r="K20" s="66">
        <f t="shared" si="3"/>
        <v>25</v>
      </c>
      <c r="L20" s="65">
        <f>VLOOKUP($A20,'Return Data'!$B$7:$R$2292,9,0)</f>
        <v>0.72130000000000005</v>
      </c>
      <c r="M20" s="66">
        <f t="shared" si="4"/>
        <v>26</v>
      </c>
      <c r="N20" s="65">
        <f>VLOOKUP($A20,'Return Data'!$B$7:$R$2292,10,0)</f>
        <v>3.2179000000000002</v>
      </c>
      <c r="O20" s="66">
        <f t="shared" si="5"/>
        <v>23</v>
      </c>
      <c r="P20" s="65">
        <f>VLOOKUP($A20,'Return Data'!$B$7:$R$2292,11,0)</f>
        <v>3.3008000000000002</v>
      </c>
      <c r="Q20" s="66">
        <f t="shared" si="6"/>
        <v>26</v>
      </c>
      <c r="R20" s="65">
        <f>VLOOKUP($A20,'Return Data'!$B$7:$R$2292,12,0)</f>
        <v>2.9792000000000001</v>
      </c>
      <c r="S20" s="66">
        <f t="shared" si="7"/>
        <v>26</v>
      </c>
      <c r="T20" s="65">
        <f>VLOOKUP($A20,'Return Data'!$B$7:$R$2292,13,0)</f>
        <v>3.3393000000000002</v>
      </c>
      <c r="U20" s="66">
        <f t="shared" si="8"/>
        <v>26</v>
      </c>
      <c r="V20" s="65">
        <f>VLOOKUP($A20,'Return Data'!$B$7:$R$2292,17,0)</f>
        <v>12.171799999999999</v>
      </c>
      <c r="W20" s="66">
        <f t="shared" si="9"/>
        <v>1</v>
      </c>
      <c r="X20" s="65">
        <f>VLOOKUP($A20,'Return Data'!$B$7:$R$2292,14,0)</f>
        <v>5.1712999999999996</v>
      </c>
      <c r="Y20" s="66">
        <f t="shared" si="10"/>
        <v>18</v>
      </c>
      <c r="Z20" s="65">
        <f>VLOOKUP($A20,'Return Data'!$B$7:$R$2292,16,0)</f>
        <v>7.5068999999999999</v>
      </c>
      <c r="AA20" s="67">
        <f t="shared" si="11"/>
        <v>13</v>
      </c>
    </row>
    <row r="21" spans="1:27" x14ac:dyDescent="0.3">
      <c r="A21" s="63" t="s">
        <v>1042</v>
      </c>
      <c r="B21" s="64">
        <f>VLOOKUP($A21,'Return Data'!$B$7:$R$2292,3,0)</f>
        <v>44477</v>
      </c>
      <c r="C21" s="65">
        <f>VLOOKUP($A21,'Return Data'!$B$7:$R$2292,4,0)</f>
        <v>2689.0351000000001</v>
      </c>
      <c r="D21" s="65">
        <f>VLOOKUP($A21,'Return Data'!$B$7:$R$2292,5,0)</f>
        <v>2.7339000000000002</v>
      </c>
      <c r="E21" s="66">
        <f t="shared" si="0"/>
        <v>25</v>
      </c>
      <c r="F21" s="65">
        <f>VLOOKUP($A21,'Return Data'!$B$7:$R$2292,6,0)</f>
        <v>2.6577999999999999</v>
      </c>
      <c r="G21" s="66">
        <f t="shared" si="1"/>
        <v>16</v>
      </c>
      <c r="H21" s="65">
        <f>VLOOKUP($A21,'Return Data'!$B$7:$R$2292,7,0)</f>
        <v>2.1444999999999999</v>
      </c>
      <c r="I21" s="66">
        <f t="shared" si="2"/>
        <v>15</v>
      </c>
      <c r="J21" s="65">
        <f>VLOOKUP($A21,'Return Data'!$B$7:$R$2292,8,0)</f>
        <v>2.4175</v>
      </c>
      <c r="K21" s="66">
        <f t="shared" si="3"/>
        <v>9</v>
      </c>
      <c r="L21" s="65">
        <f>VLOOKUP($A21,'Return Data'!$B$7:$R$2292,9,0)</f>
        <v>2.282</v>
      </c>
      <c r="M21" s="66">
        <f t="shared" si="4"/>
        <v>7</v>
      </c>
      <c r="N21" s="65">
        <f>VLOOKUP($A21,'Return Data'!$B$7:$R$2292,10,0)</f>
        <v>4.4839000000000002</v>
      </c>
      <c r="O21" s="66">
        <f t="shared" si="5"/>
        <v>7</v>
      </c>
      <c r="P21" s="65">
        <f>VLOOKUP($A21,'Return Data'!$B$7:$R$2292,11,0)</f>
        <v>4.3414000000000001</v>
      </c>
      <c r="Q21" s="66">
        <f t="shared" si="6"/>
        <v>8</v>
      </c>
      <c r="R21" s="65">
        <f>VLOOKUP($A21,'Return Data'!$B$7:$R$2292,12,0)</f>
        <v>3.6002999999999998</v>
      </c>
      <c r="S21" s="66">
        <f t="shared" si="7"/>
        <v>12</v>
      </c>
      <c r="T21" s="65">
        <f>VLOOKUP($A21,'Return Data'!$B$7:$R$2292,13,0)</f>
        <v>4.2030000000000003</v>
      </c>
      <c r="U21" s="66">
        <f t="shared" si="8"/>
        <v>10</v>
      </c>
      <c r="V21" s="65">
        <f>VLOOKUP($A21,'Return Data'!$B$7:$R$2292,17,0)</f>
        <v>6.3034999999999997</v>
      </c>
      <c r="W21" s="66">
        <f t="shared" si="9"/>
        <v>6</v>
      </c>
      <c r="X21" s="65">
        <f>VLOOKUP($A21,'Return Data'!$B$7:$R$2292,14,0)</f>
        <v>7.0248999999999997</v>
      </c>
      <c r="Y21" s="66">
        <f t="shared" si="10"/>
        <v>3</v>
      </c>
      <c r="Z21" s="65">
        <f>VLOOKUP($A21,'Return Data'!$B$7:$R$2292,16,0)</f>
        <v>7.5444000000000004</v>
      </c>
      <c r="AA21" s="67">
        <f t="shared" si="11"/>
        <v>10</v>
      </c>
    </row>
    <row r="22" spans="1:27" x14ac:dyDescent="0.3">
      <c r="A22" s="63" t="s">
        <v>1045</v>
      </c>
      <c r="B22" s="64">
        <f>VLOOKUP($A22,'Return Data'!$B$7:$R$2292,3,0)</f>
        <v>44477</v>
      </c>
      <c r="C22" s="65">
        <f>VLOOKUP($A22,'Return Data'!$B$7:$R$2292,4,0)</f>
        <v>22.6098</v>
      </c>
      <c r="D22" s="65">
        <f>VLOOKUP($A22,'Return Data'!$B$7:$R$2292,5,0)</f>
        <v>7.9119999999999999</v>
      </c>
      <c r="E22" s="66">
        <f t="shared" si="0"/>
        <v>9</v>
      </c>
      <c r="F22" s="65">
        <f>VLOOKUP($A22,'Return Data'!$B$7:$R$2292,6,0)</f>
        <v>3.3372000000000002</v>
      </c>
      <c r="G22" s="66">
        <f t="shared" si="1"/>
        <v>9</v>
      </c>
      <c r="H22" s="65">
        <f>VLOOKUP($A22,'Return Data'!$B$7:$R$2292,7,0)</f>
        <v>2.1918000000000002</v>
      </c>
      <c r="I22" s="66">
        <f t="shared" si="2"/>
        <v>14</v>
      </c>
      <c r="J22" s="65">
        <f>VLOOKUP($A22,'Return Data'!$B$7:$R$2292,8,0)</f>
        <v>1.9039999999999999</v>
      </c>
      <c r="K22" s="66">
        <f t="shared" si="3"/>
        <v>12</v>
      </c>
      <c r="L22" s="65">
        <f>VLOOKUP($A22,'Return Data'!$B$7:$R$2292,9,0)</f>
        <v>1.46</v>
      </c>
      <c r="M22" s="66">
        <f t="shared" si="4"/>
        <v>17</v>
      </c>
      <c r="N22" s="65">
        <f>VLOOKUP($A22,'Return Data'!$B$7:$R$2292,10,0)</f>
        <v>3.6480000000000001</v>
      </c>
      <c r="O22" s="66">
        <f t="shared" si="5"/>
        <v>13</v>
      </c>
      <c r="P22" s="65">
        <f>VLOOKUP($A22,'Return Data'!$B$7:$R$2292,11,0)</f>
        <v>3.7229999999999999</v>
      </c>
      <c r="Q22" s="66">
        <f t="shared" si="6"/>
        <v>14</v>
      </c>
      <c r="R22" s="65">
        <f>VLOOKUP($A22,'Return Data'!$B$7:$R$2292,12,0)</f>
        <v>3.4975999999999998</v>
      </c>
      <c r="S22" s="66">
        <f t="shared" si="7"/>
        <v>14</v>
      </c>
      <c r="T22" s="65">
        <f>VLOOKUP($A22,'Return Data'!$B$7:$R$2292,13,0)</f>
        <v>3.9335</v>
      </c>
      <c r="U22" s="66">
        <f t="shared" si="8"/>
        <v>15</v>
      </c>
      <c r="V22" s="65">
        <f>VLOOKUP($A22,'Return Data'!$B$7:$R$2292,17,0)</f>
        <v>5.6143000000000001</v>
      </c>
      <c r="W22" s="66">
        <f t="shared" si="9"/>
        <v>15</v>
      </c>
      <c r="X22" s="65">
        <f>VLOOKUP($A22,'Return Data'!$B$7:$R$2292,14,0)</f>
        <v>5.5941000000000001</v>
      </c>
      <c r="Y22" s="66">
        <f t="shared" si="10"/>
        <v>15</v>
      </c>
      <c r="Z22" s="65">
        <f>VLOOKUP($A22,'Return Data'!$B$7:$R$2292,16,0)</f>
        <v>7.8071999999999999</v>
      </c>
      <c r="AA22" s="67">
        <f t="shared" si="11"/>
        <v>5</v>
      </c>
    </row>
    <row r="23" spans="1:27" x14ac:dyDescent="0.3">
      <c r="A23" s="63" t="s">
        <v>1046</v>
      </c>
      <c r="B23" s="64">
        <f>VLOOKUP($A23,'Return Data'!$B$7:$R$2292,3,0)</f>
        <v>44477</v>
      </c>
      <c r="C23" s="65">
        <f>VLOOKUP($A23,'Return Data'!$B$7:$R$2292,4,0)</f>
        <v>31.931000000000001</v>
      </c>
      <c r="D23" s="65">
        <f>VLOOKUP($A23,'Return Data'!$B$7:$R$2292,5,0)</f>
        <v>7.6603000000000003</v>
      </c>
      <c r="E23" s="66">
        <f t="shared" si="0"/>
        <v>11</v>
      </c>
      <c r="F23" s="65">
        <f>VLOOKUP($A23,'Return Data'!$B$7:$R$2292,6,0)</f>
        <v>3.0489999999999999</v>
      </c>
      <c r="G23" s="66">
        <f t="shared" si="1"/>
        <v>12</v>
      </c>
      <c r="H23" s="65">
        <f>VLOOKUP($A23,'Return Data'!$B$7:$R$2292,7,0)</f>
        <v>2.2707999999999999</v>
      </c>
      <c r="I23" s="66">
        <f t="shared" si="2"/>
        <v>12</v>
      </c>
      <c r="J23" s="65">
        <f>VLOOKUP($A23,'Return Data'!$B$7:$R$2292,8,0)</f>
        <v>1.8711</v>
      </c>
      <c r="K23" s="66">
        <f t="shared" si="3"/>
        <v>13</v>
      </c>
      <c r="L23" s="65">
        <f>VLOOKUP($A23,'Return Data'!$B$7:$R$2292,9,0)</f>
        <v>1.8698999999999999</v>
      </c>
      <c r="M23" s="66">
        <f t="shared" si="4"/>
        <v>12</v>
      </c>
      <c r="N23" s="65">
        <f>VLOOKUP($A23,'Return Data'!$B$7:$R$2292,10,0)</f>
        <v>3.3656000000000001</v>
      </c>
      <c r="O23" s="66">
        <f t="shared" si="5"/>
        <v>18</v>
      </c>
      <c r="P23" s="65">
        <f>VLOOKUP($A23,'Return Data'!$B$7:$R$2292,11,0)</f>
        <v>3.4944000000000002</v>
      </c>
      <c r="Q23" s="66">
        <f t="shared" si="6"/>
        <v>20</v>
      </c>
      <c r="R23" s="65">
        <f>VLOOKUP($A23,'Return Data'!$B$7:$R$2292,12,0)</f>
        <v>3.9681999999999999</v>
      </c>
      <c r="S23" s="66">
        <f t="shared" si="7"/>
        <v>8</v>
      </c>
      <c r="T23" s="65">
        <f>VLOOKUP($A23,'Return Data'!$B$7:$R$2292,13,0)</f>
        <v>4.1444000000000001</v>
      </c>
      <c r="U23" s="66">
        <f t="shared" si="8"/>
        <v>12</v>
      </c>
      <c r="V23" s="65">
        <f>VLOOKUP($A23,'Return Data'!$B$7:$R$2292,17,0)</f>
        <v>5.8067000000000002</v>
      </c>
      <c r="W23" s="66">
        <f t="shared" si="9"/>
        <v>12</v>
      </c>
      <c r="X23" s="65">
        <f>VLOOKUP($A23,'Return Data'!$B$7:$R$2292,14,0)</f>
        <v>5.1651999999999996</v>
      </c>
      <c r="Y23" s="66">
        <f t="shared" si="10"/>
        <v>19</v>
      </c>
      <c r="Z23" s="65">
        <f>VLOOKUP($A23,'Return Data'!$B$7:$R$2292,16,0)</f>
        <v>6.5281000000000002</v>
      </c>
      <c r="AA23" s="67">
        <f t="shared" si="11"/>
        <v>20</v>
      </c>
    </row>
    <row r="24" spans="1:27" x14ac:dyDescent="0.3">
      <c r="A24" s="63" t="s">
        <v>1049</v>
      </c>
      <c r="B24" s="64">
        <f>VLOOKUP($A24,'Return Data'!$B$7:$R$2292,3,0)</f>
        <v>44477</v>
      </c>
      <c r="C24" s="65">
        <f>VLOOKUP($A24,'Return Data'!$B$7:$R$2292,4,0)</f>
        <v>1319.4848</v>
      </c>
      <c r="D24" s="65">
        <f>VLOOKUP($A24,'Return Data'!$B$7:$R$2292,5,0)</f>
        <v>6.25</v>
      </c>
      <c r="E24" s="66">
        <f t="shared" si="0"/>
        <v>19</v>
      </c>
      <c r="F24" s="65">
        <f>VLOOKUP($A24,'Return Data'!$B$7:$R$2292,6,0)</f>
        <v>2.7724000000000002</v>
      </c>
      <c r="G24" s="66">
        <f t="shared" si="1"/>
        <v>14</v>
      </c>
      <c r="H24" s="65">
        <f>VLOOKUP($A24,'Return Data'!$B$7:$R$2292,7,0)</f>
        <v>1.9987999999999999</v>
      </c>
      <c r="I24" s="66">
        <f t="shared" si="2"/>
        <v>17</v>
      </c>
      <c r="J24" s="65">
        <f>VLOOKUP($A24,'Return Data'!$B$7:$R$2292,8,0)</f>
        <v>1.1064000000000001</v>
      </c>
      <c r="K24" s="66">
        <f t="shared" si="3"/>
        <v>22</v>
      </c>
      <c r="L24" s="65">
        <f>VLOOKUP($A24,'Return Data'!$B$7:$R$2292,9,0)</f>
        <v>1.3585</v>
      </c>
      <c r="M24" s="66">
        <f t="shared" si="4"/>
        <v>19</v>
      </c>
      <c r="N24" s="65">
        <f>VLOOKUP($A24,'Return Data'!$B$7:$R$2292,10,0)</f>
        <v>3.3559000000000001</v>
      </c>
      <c r="O24" s="66">
        <f t="shared" si="5"/>
        <v>19</v>
      </c>
      <c r="P24" s="65">
        <f>VLOOKUP($A24,'Return Data'!$B$7:$R$2292,11,0)</f>
        <v>3.5076999999999998</v>
      </c>
      <c r="Q24" s="66">
        <f t="shared" si="6"/>
        <v>19</v>
      </c>
      <c r="R24" s="65">
        <f>VLOOKUP($A24,'Return Data'!$B$7:$R$2292,12,0)</f>
        <v>3.1655000000000002</v>
      </c>
      <c r="S24" s="66">
        <f t="shared" si="7"/>
        <v>22</v>
      </c>
      <c r="T24" s="65">
        <f>VLOOKUP($A24,'Return Data'!$B$7:$R$2292,13,0)</f>
        <v>3.5215999999999998</v>
      </c>
      <c r="U24" s="66">
        <f t="shared" si="8"/>
        <v>23</v>
      </c>
      <c r="V24" s="65">
        <f>VLOOKUP($A24,'Return Data'!$B$7:$R$2292,17,0)</f>
        <v>5.1726000000000001</v>
      </c>
      <c r="W24" s="66">
        <f t="shared" si="9"/>
        <v>19</v>
      </c>
      <c r="X24" s="65">
        <f>VLOOKUP($A24,'Return Data'!$B$7:$R$2292,14,0)</f>
        <v>6.1872999999999996</v>
      </c>
      <c r="Y24" s="66">
        <f t="shared" si="10"/>
        <v>14</v>
      </c>
      <c r="Z24" s="65">
        <f>VLOOKUP($A24,'Return Data'!$B$7:$R$2292,16,0)</f>
        <v>6.1482000000000001</v>
      </c>
      <c r="AA24" s="67">
        <f t="shared" si="11"/>
        <v>23</v>
      </c>
    </row>
    <row r="25" spans="1:27" x14ac:dyDescent="0.3">
      <c r="A25" s="63" t="s">
        <v>1051</v>
      </c>
      <c r="B25" s="64">
        <f>VLOOKUP($A25,'Return Data'!$B$7:$R$2292,3,0)</f>
        <v>44477</v>
      </c>
      <c r="C25" s="65">
        <f>VLOOKUP($A25,'Return Data'!$B$7:$R$2292,4,0)</f>
        <v>1815.1033</v>
      </c>
      <c r="D25" s="65">
        <f>VLOOKUP($A25,'Return Data'!$B$7:$R$2292,5,0)</f>
        <v>7.9911000000000003</v>
      </c>
      <c r="E25" s="66">
        <f t="shared" si="0"/>
        <v>8</v>
      </c>
      <c r="F25" s="65">
        <f>VLOOKUP($A25,'Return Data'!$B$7:$R$2292,6,0)</f>
        <v>3.1625999999999999</v>
      </c>
      <c r="G25" s="66">
        <f t="shared" si="1"/>
        <v>11</v>
      </c>
      <c r="H25" s="65">
        <f>VLOOKUP($A25,'Return Data'!$B$7:$R$2292,7,0)</f>
        <v>1.9838</v>
      </c>
      <c r="I25" s="66">
        <f t="shared" si="2"/>
        <v>18</v>
      </c>
      <c r="J25" s="65">
        <f>VLOOKUP($A25,'Return Data'!$B$7:$R$2292,8,0)</f>
        <v>1.4864999999999999</v>
      </c>
      <c r="K25" s="66">
        <f t="shared" si="3"/>
        <v>17</v>
      </c>
      <c r="L25" s="65">
        <f>VLOOKUP($A25,'Return Data'!$B$7:$R$2292,9,0)</f>
        <v>1.1936</v>
      </c>
      <c r="M25" s="66">
        <f t="shared" si="4"/>
        <v>22</v>
      </c>
      <c r="N25" s="65">
        <f>VLOOKUP($A25,'Return Data'!$B$7:$R$2292,10,0)</f>
        <v>3.3092999999999999</v>
      </c>
      <c r="O25" s="66">
        <f t="shared" si="5"/>
        <v>20</v>
      </c>
      <c r="P25" s="65">
        <f>VLOOKUP($A25,'Return Data'!$B$7:$R$2292,11,0)</f>
        <v>3.4245000000000001</v>
      </c>
      <c r="Q25" s="66">
        <f t="shared" si="6"/>
        <v>22</v>
      </c>
      <c r="R25" s="65">
        <f>VLOOKUP($A25,'Return Data'!$B$7:$R$2292,12,0)</f>
        <v>3.0447000000000002</v>
      </c>
      <c r="S25" s="66">
        <f t="shared" si="7"/>
        <v>25</v>
      </c>
      <c r="T25" s="65">
        <f>VLOOKUP($A25,'Return Data'!$B$7:$R$2292,13,0)</f>
        <v>3.5322</v>
      </c>
      <c r="U25" s="66">
        <f t="shared" si="8"/>
        <v>22</v>
      </c>
      <c r="V25" s="65">
        <f>VLOOKUP($A25,'Return Data'!$B$7:$R$2292,17,0)</f>
        <v>5.0000999999999998</v>
      </c>
      <c r="W25" s="66">
        <f t="shared" si="9"/>
        <v>21</v>
      </c>
      <c r="X25" s="65">
        <f>VLOOKUP($A25,'Return Data'!$B$7:$R$2292,14,0)</f>
        <v>5.5884</v>
      </c>
      <c r="Y25" s="66">
        <f t="shared" si="10"/>
        <v>16</v>
      </c>
      <c r="Z25" s="65">
        <f>VLOOKUP($A25,'Return Data'!$B$7:$R$2292,16,0)</f>
        <v>4.4800000000000004</v>
      </c>
      <c r="AA25" s="67">
        <f t="shared" si="11"/>
        <v>24</v>
      </c>
    </row>
    <row r="26" spans="1:27" x14ac:dyDescent="0.3">
      <c r="A26" s="63" t="s">
        <v>1052</v>
      </c>
      <c r="B26" s="64">
        <f>VLOOKUP($A26,'Return Data'!$B$7:$R$2292,3,0)</f>
        <v>44477</v>
      </c>
      <c r="C26" s="65">
        <f>VLOOKUP($A26,'Return Data'!$B$7:$R$2292,4,0)</f>
        <v>2993.6718999999998</v>
      </c>
      <c r="D26" s="65">
        <f>VLOOKUP($A26,'Return Data'!$B$7:$R$2292,5,0)</f>
        <v>7.5743</v>
      </c>
      <c r="E26" s="66">
        <f t="shared" si="0"/>
        <v>12</v>
      </c>
      <c r="F26" s="65">
        <f>VLOOKUP($A26,'Return Data'!$B$7:$R$2292,6,0)</f>
        <v>4.3342999999999998</v>
      </c>
      <c r="G26" s="66">
        <f t="shared" si="1"/>
        <v>5</v>
      </c>
      <c r="H26" s="65">
        <f>VLOOKUP($A26,'Return Data'!$B$7:$R$2292,7,0)</f>
        <v>2.5886999999999998</v>
      </c>
      <c r="I26" s="66">
        <f t="shared" si="2"/>
        <v>8</v>
      </c>
      <c r="J26" s="65">
        <f>VLOOKUP($A26,'Return Data'!$B$7:$R$2292,8,0)</f>
        <v>2.1295999999999999</v>
      </c>
      <c r="K26" s="66">
        <f t="shared" si="3"/>
        <v>10</v>
      </c>
      <c r="L26" s="65">
        <f>VLOOKUP($A26,'Return Data'!$B$7:$R$2292,9,0)</f>
        <v>2.5487000000000002</v>
      </c>
      <c r="M26" s="66">
        <f t="shared" si="4"/>
        <v>6</v>
      </c>
      <c r="N26" s="65">
        <f>VLOOKUP($A26,'Return Data'!$B$7:$R$2292,10,0)</f>
        <v>4.2214999999999998</v>
      </c>
      <c r="O26" s="66">
        <f t="shared" si="5"/>
        <v>8</v>
      </c>
      <c r="P26" s="65">
        <f>VLOOKUP($A26,'Return Data'!$B$7:$R$2292,11,0)</f>
        <v>4.4436999999999998</v>
      </c>
      <c r="Q26" s="66">
        <f t="shared" si="6"/>
        <v>7</v>
      </c>
      <c r="R26" s="65">
        <f>VLOOKUP($A26,'Return Data'!$B$7:$R$2292,12,0)</f>
        <v>4.2942</v>
      </c>
      <c r="S26" s="66">
        <f t="shared" si="7"/>
        <v>6</v>
      </c>
      <c r="T26" s="65">
        <f>VLOOKUP($A26,'Return Data'!$B$7:$R$2292,13,0)</f>
        <v>4.7285000000000004</v>
      </c>
      <c r="U26" s="66">
        <f t="shared" si="8"/>
        <v>8</v>
      </c>
      <c r="V26" s="65">
        <f>VLOOKUP($A26,'Return Data'!$B$7:$R$2292,17,0)</f>
        <v>6.24</v>
      </c>
      <c r="W26" s="66">
        <f t="shared" si="9"/>
        <v>7</v>
      </c>
      <c r="X26" s="65">
        <f>VLOOKUP($A26,'Return Data'!$B$7:$R$2292,14,0)</f>
        <v>6.5616000000000003</v>
      </c>
      <c r="Y26" s="66">
        <f t="shared" si="10"/>
        <v>10</v>
      </c>
      <c r="Z26" s="65">
        <f>VLOOKUP($A26,'Return Data'!$B$7:$R$2292,16,0)</f>
        <v>7.8193000000000001</v>
      </c>
      <c r="AA26" s="67">
        <f t="shared" si="11"/>
        <v>4</v>
      </c>
    </row>
    <row r="27" spans="1:27" x14ac:dyDescent="0.3">
      <c r="A27" s="63" t="s">
        <v>1054</v>
      </c>
      <c r="B27" s="64">
        <f>VLOOKUP($A27,'Return Data'!$B$7:$R$2292,3,0)</f>
        <v>44477</v>
      </c>
      <c r="C27" s="65">
        <f>VLOOKUP($A27,'Return Data'!$B$7:$R$2292,4,0)</f>
        <v>23.738299999999999</v>
      </c>
      <c r="D27" s="65">
        <f>VLOOKUP($A27,'Return Data'!$B$7:$R$2292,5,0)</f>
        <v>6.7667000000000002</v>
      </c>
      <c r="E27" s="66">
        <f t="shared" si="0"/>
        <v>16</v>
      </c>
      <c r="F27" s="65">
        <f>VLOOKUP($A27,'Return Data'!$B$7:$R$2292,6,0)</f>
        <v>1.4353</v>
      </c>
      <c r="G27" s="66">
        <f t="shared" si="1"/>
        <v>22</v>
      </c>
      <c r="H27" s="65">
        <f>VLOOKUP($A27,'Return Data'!$B$7:$R$2292,7,0)</f>
        <v>0.9667</v>
      </c>
      <c r="I27" s="66">
        <f t="shared" si="2"/>
        <v>23</v>
      </c>
      <c r="J27" s="65">
        <f>VLOOKUP($A27,'Return Data'!$B$7:$R$2292,8,0)</f>
        <v>1.2306999999999999</v>
      </c>
      <c r="K27" s="66">
        <f t="shared" si="3"/>
        <v>20</v>
      </c>
      <c r="L27" s="65">
        <f>VLOOKUP($A27,'Return Data'!$B$7:$R$2292,9,0)</f>
        <v>0.92330000000000001</v>
      </c>
      <c r="M27" s="66">
        <f t="shared" si="4"/>
        <v>25</v>
      </c>
      <c r="N27" s="65">
        <f>VLOOKUP($A27,'Return Data'!$B$7:$R$2292,10,0)</f>
        <v>2.9091999999999998</v>
      </c>
      <c r="O27" s="66">
        <f t="shared" si="5"/>
        <v>26</v>
      </c>
      <c r="P27" s="65">
        <f>VLOOKUP($A27,'Return Data'!$B$7:$R$2292,11,0)</f>
        <v>3.3620000000000001</v>
      </c>
      <c r="Q27" s="66">
        <f t="shared" si="6"/>
        <v>24</v>
      </c>
      <c r="R27" s="65">
        <f>VLOOKUP($A27,'Return Data'!$B$7:$R$2292,12,0)</f>
        <v>3.2303000000000002</v>
      </c>
      <c r="S27" s="66">
        <f t="shared" si="7"/>
        <v>20</v>
      </c>
      <c r="T27" s="65">
        <f>VLOOKUP($A27,'Return Data'!$B$7:$R$2292,13,0)</f>
        <v>3.73</v>
      </c>
      <c r="U27" s="66">
        <f t="shared" si="8"/>
        <v>19</v>
      </c>
      <c r="V27" s="65">
        <f>VLOOKUP($A27,'Return Data'!$B$7:$R$2292,17,0)</f>
        <v>3.3127</v>
      </c>
      <c r="W27" s="66">
        <f t="shared" si="9"/>
        <v>24</v>
      </c>
      <c r="X27" s="65">
        <f>VLOOKUP($A27,'Return Data'!$B$7:$R$2292,14,0)</f>
        <v>-1.0584</v>
      </c>
      <c r="Y27" s="66">
        <f t="shared" si="10"/>
        <v>24</v>
      </c>
      <c r="Z27" s="65">
        <f>VLOOKUP($A27,'Return Data'!$B$7:$R$2292,16,0)</f>
        <v>6.2289000000000003</v>
      </c>
      <c r="AA27" s="67">
        <f t="shared" si="11"/>
        <v>21</v>
      </c>
    </row>
    <row r="28" spans="1:27" x14ac:dyDescent="0.3">
      <c r="A28" s="63" t="s">
        <v>1056</v>
      </c>
      <c r="B28" s="64">
        <f>VLOOKUP($A28,'Return Data'!$B$7:$R$2292,3,0)</f>
        <v>44477</v>
      </c>
      <c r="C28" s="65">
        <f>VLOOKUP($A28,'Return Data'!$B$7:$R$2292,4,0)</f>
        <v>2783.3179</v>
      </c>
      <c r="D28" s="65">
        <f>VLOOKUP($A28,'Return Data'!$B$7:$R$2292,5,0)</f>
        <v>7.6981000000000002</v>
      </c>
      <c r="E28" s="66">
        <f t="shared" si="0"/>
        <v>10</v>
      </c>
      <c r="F28" s="65">
        <f>VLOOKUP($A28,'Return Data'!$B$7:$R$2292,6,0)</f>
        <v>3.2404000000000002</v>
      </c>
      <c r="G28" s="66">
        <f t="shared" si="1"/>
        <v>10</v>
      </c>
      <c r="H28" s="65">
        <f>VLOOKUP($A28,'Return Data'!$B$7:$R$2292,7,0)</f>
        <v>2.3967999999999998</v>
      </c>
      <c r="I28" s="66">
        <f t="shared" si="2"/>
        <v>9</v>
      </c>
      <c r="J28" s="65">
        <f>VLOOKUP($A28,'Return Data'!$B$7:$R$2292,8,0)</f>
        <v>1.4739</v>
      </c>
      <c r="K28" s="66">
        <f t="shared" si="3"/>
        <v>18</v>
      </c>
      <c r="L28" s="65">
        <f>VLOOKUP($A28,'Return Data'!$B$7:$R$2292,9,0)</f>
        <v>1.7974000000000001</v>
      </c>
      <c r="M28" s="66">
        <f t="shared" si="4"/>
        <v>13</v>
      </c>
      <c r="N28" s="65">
        <f>VLOOKUP($A28,'Return Data'!$B$7:$R$2292,10,0)</f>
        <v>3.4754</v>
      </c>
      <c r="O28" s="66">
        <f t="shared" si="5"/>
        <v>16</v>
      </c>
      <c r="P28" s="65">
        <f>VLOOKUP($A28,'Return Data'!$B$7:$R$2292,11,0)</f>
        <v>3.6356000000000002</v>
      </c>
      <c r="Q28" s="66">
        <f t="shared" si="6"/>
        <v>17</v>
      </c>
      <c r="R28" s="65">
        <f>VLOOKUP($A28,'Return Data'!$B$7:$R$2292,12,0)</f>
        <v>3.4369000000000001</v>
      </c>
      <c r="S28" s="66">
        <f t="shared" si="7"/>
        <v>19</v>
      </c>
      <c r="T28" s="65">
        <f>VLOOKUP($A28,'Return Data'!$B$7:$R$2292,13,0)</f>
        <v>3.6516999999999999</v>
      </c>
      <c r="U28" s="66">
        <f t="shared" si="8"/>
        <v>21</v>
      </c>
      <c r="V28" s="65">
        <f>VLOOKUP($A28,'Return Data'!$B$7:$R$2292,17,0)</f>
        <v>4.57</v>
      </c>
      <c r="W28" s="66">
        <f t="shared" si="9"/>
        <v>22</v>
      </c>
      <c r="X28" s="65">
        <f>VLOOKUP($A28,'Return Data'!$B$7:$R$2292,14,0)</f>
        <v>-0.61960000000000004</v>
      </c>
      <c r="Y28" s="66">
        <f t="shared" si="10"/>
        <v>23</v>
      </c>
      <c r="Z28" s="65">
        <f>VLOOKUP($A28,'Return Data'!$B$7:$R$2292,16,0)</f>
        <v>6.1776999999999997</v>
      </c>
      <c r="AA28" s="67">
        <f t="shared" si="11"/>
        <v>22</v>
      </c>
    </row>
    <row r="29" spans="1:27" x14ac:dyDescent="0.3">
      <c r="A29" s="63" t="s">
        <v>1058</v>
      </c>
      <c r="B29" s="64">
        <f>VLOOKUP($A29,'Return Data'!$B$7:$R$2292,3,0)</f>
        <v>44477</v>
      </c>
      <c r="C29" s="65">
        <f>VLOOKUP($A29,'Return Data'!$B$7:$R$2292,4,0)</f>
        <v>2803.2386999999999</v>
      </c>
      <c r="D29" s="65">
        <f>VLOOKUP($A29,'Return Data'!$B$7:$R$2292,5,0)</f>
        <v>8.6268999999999991</v>
      </c>
      <c r="E29" s="66">
        <f t="shared" si="0"/>
        <v>7</v>
      </c>
      <c r="F29" s="65">
        <f>VLOOKUP($A29,'Return Data'!$B$7:$R$2292,6,0)</f>
        <v>4.2423000000000002</v>
      </c>
      <c r="G29" s="66">
        <f t="shared" si="1"/>
        <v>6</v>
      </c>
      <c r="H29" s="65">
        <f>VLOOKUP($A29,'Return Data'!$B$7:$R$2292,7,0)</f>
        <v>3.1069</v>
      </c>
      <c r="I29" s="66">
        <f t="shared" si="2"/>
        <v>6</v>
      </c>
      <c r="J29" s="65">
        <f>VLOOKUP($A29,'Return Data'!$B$7:$R$2292,8,0)</f>
        <v>2.5154000000000001</v>
      </c>
      <c r="K29" s="66">
        <f t="shared" si="3"/>
        <v>7</v>
      </c>
      <c r="L29" s="65">
        <f>VLOOKUP($A29,'Return Data'!$B$7:$R$2292,9,0)</f>
        <v>2.1215999999999999</v>
      </c>
      <c r="M29" s="66">
        <f t="shared" si="4"/>
        <v>10</v>
      </c>
      <c r="N29" s="65">
        <f>VLOOKUP($A29,'Return Data'!$B$7:$R$2292,10,0)</f>
        <v>3.6916000000000002</v>
      </c>
      <c r="O29" s="66">
        <f t="shared" si="5"/>
        <v>12</v>
      </c>
      <c r="P29" s="65">
        <f>VLOOKUP($A29,'Return Data'!$B$7:$R$2292,11,0)</f>
        <v>3.6833</v>
      </c>
      <c r="Q29" s="66">
        <f t="shared" si="6"/>
        <v>16</v>
      </c>
      <c r="R29" s="65">
        <f>VLOOKUP($A29,'Return Data'!$B$7:$R$2292,12,0)</f>
        <v>3.2227999999999999</v>
      </c>
      <c r="S29" s="66">
        <f t="shared" si="7"/>
        <v>21</v>
      </c>
      <c r="T29" s="65">
        <f>VLOOKUP($A29,'Return Data'!$B$7:$R$2292,13,0)</f>
        <v>3.6642000000000001</v>
      </c>
      <c r="U29" s="66">
        <f t="shared" si="8"/>
        <v>20</v>
      </c>
      <c r="V29" s="65">
        <f>VLOOKUP($A29,'Return Data'!$B$7:$R$2292,17,0)</f>
        <v>5.4291999999999998</v>
      </c>
      <c r="W29" s="66">
        <f t="shared" si="9"/>
        <v>18</v>
      </c>
      <c r="X29" s="65">
        <f>VLOOKUP($A29,'Return Data'!$B$7:$R$2292,14,0)</f>
        <v>6.5076999999999998</v>
      </c>
      <c r="Y29" s="66">
        <f t="shared" si="10"/>
        <v>11</v>
      </c>
      <c r="Z29" s="65">
        <f>VLOOKUP($A29,'Return Data'!$B$7:$R$2292,16,0)</f>
        <v>7.5213999999999999</v>
      </c>
      <c r="AA29" s="67">
        <f t="shared" si="11"/>
        <v>12</v>
      </c>
    </row>
    <row r="30" spans="1:27" x14ac:dyDescent="0.3">
      <c r="A30" s="63" t="s">
        <v>1061</v>
      </c>
      <c r="B30" s="64">
        <f>VLOOKUP($A30,'Return Data'!$B$7:$R$2292,3,0)</f>
        <v>44477</v>
      </c>
      <c r="C30" s="65">
        <f>VLOOKUP($A30,'Return Data'!$B$7:$R$2292,4,0)</f>
        <v>28.615400000000001</v>
      </c>
      <c r="D30" s="65">
        <f>VLOOKUP($A30,'Return Data'!$B$7:$R$2292,5,0)</f>
        <v>4.2098000000000004</v>
      </c>
      <c r="E30" s="66">
        <f t="shared" si="0"/>
        <v>24</v>
      </c>
      <c r="F30" s="65">
        <f>VLOOKUP($A30,'Return Data'!$B$7:$R$2292,6,0)</f>
        <v>15.240500000000001</v>
      </c>
      <c r="G30" s="66">
        <f t="shared" si="1"/>
        <v>1</v>
      </c>
      <c r="H30" s="65">
        <f>VLOOKUP($A30,'Return Data'!$B$7:$R$2292,7,0)</f>
        <v>7.8654999999999999</v>
      </c>
      <c r="I30" s="66">
        <f t="shared" si="2"/>
        <v>2</v>
      </c>
      <c r="J30" s="65">
        <f>VLOOKUP($A30,'Return Data'!$B$7:$R$2292,8,0)</f>
        <v>105.2328</v>
      </c>
      <c r="K30" s="66">
        <f t="shared" si="3"/>
        <v>3</v>
      </c>
      <c r="L30" s="65">
        <f>VLOOKUP($A30,'Return Data'!$B$7:$R$2292,9,0)</f>
        <v>103.7141</v>
      </c>
      <c r="M30" s="66">
        <f t="shared" si="4"/>
        <v>2</v>
      </c>
      <c r="N30" s="65">
        <f>VLOOKUP($A30,'Return Data'!$B$7:$R$2292,10,0)</f>
        <v>36.519500000000001</v>
      </c>
      <c r="O30" s="66">
        <f t="shared" si="5"/>
        <v>2</v>
      </c>
      <c r="P30" s="65">
        <f>VLOOKUP($A30,'Return Data'!$B$7:$R$2292,11,0)</f>
        <v>20.175799999999999</v>
      </c>
      <c r="Q30" s="66">
        <f t="shared" si="6"/>
        <v>2</v>
      </c>
      <c r="R30" s="65">
        <f>VLOOKUP($A30,'Return Data'!$B$7:$R$2292,12,0)</f>
        <v>14.460100000000001</v>
      </c>
      <c r="S30" s="66">
        <f t="shared" si="7"/>
        <v>3</v>
      </c>
      <c r="T30" s="65">
        <f>VLOOKUP($A30,'Return Data'!$B$7:$R$2292,13,0)</f>
        <v>11.928000000000001</v>
      </c>
      <c r="U30" s="66">
        <f t="shared" si="8"/>
        <v>3</v>
      </c>
      <c r="V30" s="65">
        <f>VLOOKUP($A30,'Return Data'!$B$7:$R$2292,17,0)</f>
        <v>9.2906999999999993</v>
      </c>
      <c r="W30" s="66">
        <f t="shared" si="9"/>
        <v>2</v>
      </c>
      <c r="X30" s="65">
        <f>VLOOKUP($A30,'Return Data'!$B$7:$R$2292,14,0)</f>
        <v>5.3544999999999998</v>
      </c>
      <c r="Y30" s="66">
        <f t="shared" si="10"/>
        <v>17</v>
      </c>
      <c r="Z30" s="65">
        <f>VLOOKUP($A30,'Return Data'!$B$7:$R$2292,16,0)</f>
        <v>7.5355999999999996</v>
      </c>
      <c r="AA30" s="67">
        <f t="shared" si="11"/>
        <v>11</v>
      </c>
    </row>
    <row r="31" spans="1:27" x14ac:dyDescent="0.3">
      <c r="A31" s="63" t="s">
        <v>1062</v>
      </c>
      <c r="B31" s="64">
        <f>VLOOKUP($A31,'Return Data'!$B$7:$R$2292,3,0)</f>
        <v>44477</v>
      </c>
      <c r="C31" s="65">
        <f>VLOOKUP($A31,'Return Data'!$B$7:$R$2292,4,0)</f>
        <v>3140.4045000000001</v>
      </c>
      <c r="D31" s="65">
        <f>VLOOKUP($A31,'Return Data'!$B$7:$R$2292,5,0)</f>
        <v>9.1725999999999992</v>
      </c>
      <c r="E31" s="66">
        <f t="shared" si="0"/>
        <v>4</v>
      </c>
      <c r="F31" s="65">
        <f>VLOOKUP($A31,'Return Data'!$B$7:$R$2292,6,0)</f>
        <v>3.4339</v>
      </c>
      <c r="G31" s="66">
        <f t="shared" si="1"/>
        <v>8</v>
      </c>
      <c r="H31" s="65">
        <f>VLOOKUP($A31,'Return Data'!$B$7:$R$2292,7,0)</f>
        <v>2.8094000000000001</v>
      </c>
      <c r="I31" s="66">
        <f t="shared" si="2"/>
        <v>7</v>
      </c>
      <c r="J31" s="65">
        <f>VLOOKUP($A31,'Return Data'!$B$7:$R$2292,8,0)</f>
        <v>2.1011000000000002</v>
      </c>
      <c r="K31" s="66">
        <f t="shared" si="3"/>
        <v>11</v>
      </c>
      <c r="L31" s="65">
        <f>VLOOKUP($A31,'Return Data'!$B$7:$R$2292,9,0)</f>
        <v>2.0406</v>
      </c>
      <c r="M31" s="66">
        <f t="shared" si="4"/>
        <v>11</v>
      </c>
      <c r="N31" s="65">
        <f>VLOOKUP($A31,'Return Data'!$B$7:$R$2292,10,0)</f>
        <v>3.8355999999999999</v>
      </c>
      <c r="O31" s="66">
        <f t="shared" si="5"/>
        <v>10</v>
      </c>
      <c r="P31" s="65">
        <f>VLOOKUP($A31,'Return Data'!$B$7:$R$2292,11,0)</f>
        <v>4.0521000000000003</v>
      </c>
      <c r="Q31" s="66">
        <f t="shared" si="6"/>
        <v>11</v>
      </c>
      <c r="R31" s="65">
        <f>VLOOKUP($A31,'Return Data'!$B$7:$R$2292,12,0)</f>
        <v>3.6202000000000001</v>
      </c>
      <c r="S31" s="66">
        <f t="shared" si="7"/>
        <v>11</v>
      </c>
      <c r="T31" s="65">
        <f>VLOOKUP($A31,'Return Data'!$B$7:$R$2292,13,0)</f>
        <v>4.1177000000000001</v>
      </c>
      <c r="U31" s="66">
        <f t="shared" si="8"/>
        <v>13</v>
      </c>
      <c r="V31" s="65">
        <f>VLOOKUP($A31,'Return Data'!$B$7:$R$2292,17,0)</f>
        <v>5.9343000000000004</v>
      </c>
      <c r="W31" s="66">
        <f t="shared" si="9"/>
        <v>11</v>
      </c>
      <c r="X31" s="65">
        <f>VLOOKUP($A31,'Return Data'!$B$7:$R$2292,14,0)</f>
        <v>4.8319000000000001</v>
      </c>
      <c r="Y31" s="66">
        <f t="shared" si="10"/>
        <v>20</v>
      </c>
      <c r="Z31" s="65">
        <f>VLOOKUP($A31,'Return Data'!$B$7:$R$2292,16,0)</f>
        <v>7.3670999999999998</v>
      </c>
      <c r="AA31" s="67">
        <f t="shared" si="11"/>
        <v>16</v>
      </c>
    </row>
    <row r="32" spans="1:27" x14ac:dyDescent="0.3">
      <c r="A32" s="63" t="s">
        <v>1063</v>
      </c>
      <c r="B32" s="64">
        <f>VLOOKUP($A32,'Return Data'!$B$7:$R$2292,3,0)</f>
        <v>44479</v>
      </c>
      <c r="C32" s="65">
        <f>VLOOKUP($A32,'Return Data'!$B$7:$R$2292,4,0)</f>
        <v>75.099900000000005</v>
      </c>
      <c r="D32" s="65">
        <f>VLOOKUP($A32,'Return Data'!$B$7:$R$2292,5,0)</f>
        <v>6.9527000000000001</v>
      </c>
      <c r="E32" s="66">
        <f t="shared" si="0"/>
        <v>15</v>
      </c>
      <c r="F32" s="65">
        <f>VLOOKUP($A32,'Return Data'!$B$7:$R$2292,6,0)</f>
        <v>-9.2111999999999998</v>
      </c>
      <c r="G32" s="66">
        <f t="shared" si="1"/>
        <v>26</v>
      </c>
      <c r="H32" s="65">
        <f>VLOOKUP($A32,'Return Data'!$B$7:$R$2292,7,0)</f>
        <v>37.073500000000003</v>
      </c>
      <c r="I32" s="66">
        <f t="shared" si="2"/>
        <v>1</v>
      </c>
      <c r="J32" s="65">
        <f>VLOOKUP($A32,'Return Data'!$B$7:$R$2292,8,0)</f>
        <v>3223.7143000000001</v>
      </c>
      <c r="K32" s="66">
        <f t="shared" si="3"/>
        <v>1</v>
      </c>
      <c r="L32" s="65">
        <f>VLOOKUP($A32,'Return Data'!$B$7:$R$2292,9,0)</f>
        <v>1663.8525999999999</v>
      </c>
      <c r="M32" s="66">
        <f t="shared" si="4"/>
        <v>1</v>
      </c>
      <c r="N32" s="65">
        <f>VLOOKUP($A32,'Return Data'!$B$7:$R$2292,10,0)</f>
        <v>554.61749999999995</v>
      </c>
      <c r="O32" s="66">
        <f t="shared" si="5"/>
        <v>1</v>
      </c>
      <c r="P32" s="65">
        <f>VLOOKUP($A32,'Return Data'!$B$7:$R$2292,11,0)</f>
        <v>280.3184</v>
      </c>
      <c r="Q32" s="66">
        <f t="shared" si="6"/>
        <v>1</v>
      </c>
      <c r="R32" s="65">
        <f>VLOOKUP($A32,'Return Data'!$B$7:$R$2292,12,0)</f>
        <v>187.55850000000001</v>
      </c>
      <c r="S32" s="66">
        <f t="shared" si="7"/>
        <v>1</v>
      </c>
      <c r="T32" s="65">
        <f>VLOOKUP($A32,'Return Data'!$B$7:$R$2292,13,0)</f>
        <v>140.92509999999999</v>
      </c>
      <c r="U32" s="66">
        <f t="shared" si="8"/>
        <v>1</v>
      </c>
      <c r="V32" s="65"/>
      <c r="W32" s="66"/>
      <c r="X32" s="65"/>
      <c r="Y32" s="66"/>
      <c r="Z32" s="65">
        <f>VLOOKUP($A32,'Return Data'!$B$7:$R$2292,16,0)</f>
        <v>23.3904</v>
      </c>
      <c r="AA32" s="67">
        <f t="shared" si="11"/>
        <v>1</v>
      </c>
    </row>
    <row r="33" spans="1:27" x14ac:dyDescent="0.3">
      <c r="A33" s="63" t="s">
        <v>1067</v>
      </c>
      <c r="B33" s="64">
        <f>VLOOKUP($A33,'Return Data'!$B$7:$R$2292,3,0)</f>
        <v>44477</v>
      </c>
      <c r="C33" s="65">
        <f>VLOOKUP($A33,'Return Data'!$B$7:$R$2292,4,0)</f>
        <v>2800.1215000000002</v>
      </c>
      <c r="D33" s="65">
        <f>VLOOKUP($A33,'Return Data'!$B$7:$R$2292,5,0)</f>
        <v>12.251899999999999</v>
      </c>
      <c r="E33" s="66">
        <f t="shared" si="0"/>
        <v>1</v>
      </c>
      <c r="F33" s="65">
        <f>VLOOKUP($A33,'Return Data'!$B$7:$R$2292,6,0)</f>
        <v>5.3402000000000003</v>
      </c>
      <c r="G33" s="66">
        <f t="shared" si="1"/>
        <v>3</v>
      </c>
      <c r="H33" s="65">
        <f>VLOOKUP($A33,'Return Data'!$B$7:$R$2292,7,0)</f>
        <v>3.3313000000000001</v>
      </c>
      <c r="I33" s="66">
        <f t="shared" si="2"/>
        <v>5</v>
      </c>
      <c r="J33" s="65">
        <f>VLOOKUP($A33,'Return Data'!$B$7:$R$2292,8,0)</f>
        <v>58.666200000000003</v>
      </c>
      <c r="K33" s="66">
        <f t="shared" si="3"/>
        <v>4</v>
      </c>
      <c r="L33" s="65">
        <f>VLOOKUP($A33,'Return Data'!$B$7:$R$2292,9,0)</f>
        <v>58.180700000000002</v>
      </c>
      <c r="M33" s="66">
        <f t="shared" si="4"/>
        <v>4</v>
      </c>
      <c r="N33" s="65">
        <f>VLOOKUP($A33,'Return Data'!$B$7:$R$2292,10,0)</f>
        <v>23.0212</v>
      </c>
      <c r="O33" s="66">
        <f t="shared" si="5"/>
        <v>4</v>
      </c>
      <c r="P33" s="65">
        <f>VLOOKUP($A33,'Return Data'!$B$7:$R$2292,11,0)</f>
        <v>13.838200000000001</v>
      </c>
      <c r="Q33" s="66">
        <f t="shared" si="6"/>
        <v>4</v>
      </c>
      <c r="R33" s="65">
        <f>VLOOKUP($A33,'Return Data'!$B$7:$R$2292,12,0)</f>
        <v>10.379799999999999</v>
      </c>
      <c r="S33" s="66">
        <f t="shared" si="7"/>
        <v>4</v>
      </c>
      <c r="T33" s="65">
        <f>VLOOKUP($A33,'Return Data'!$B$7:$R$2292,13,0)</f>
        <v>9.0844000000000005</v>
      </c>
      <c r="U33" s="66">
        <f t="shared" si="8"/>
        <v>4</v>
      </c>
      <c r="V33" s="65">
        <f>VLOOKUP($A33,'Return Data'!$B$7:$R$2292,17,0)</f>
        <v>8.4390000000000001</v>
      </c>
      <c r="W33" s="66">
        <f>RANK(V33,V$8:V$33,0)</f>
        <v>3</v>
      </c>
      <c r="X33" s="65">
        <f>VLOOKUP($A33,'Return Data'!$B$7:$R$2292,14,0)</f>
        <v>4.1703000000000001</v>
      </c>
      <c r="Y33" s="66">
        <f>RANK(X33,X$8:X$33,0)</f>
        <v>21</v>
      </c>
      <c r="Z33" s="65">
        <f>VLOOKUP($A33,'Return Data'!$B$7:$R$2292,16,0)</f>
        <v>7.3745000000000003</v>
      </c>
      <c r="AA33" s="67">
        <f t="shared" si="11"/>
        <v>15</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7.0841115384615385</v>
      </c>
      <c r="E35" s="74"/>
      <c r="F35" s="75">
        <f>AVERAGE(F8:F33)</f>
        <v>2.9095846153846145</v>
      </c>
      <c r="G35" s="74"/>
      <c r="H35" s="75">
        <f>AVERAGE(H8:H33)</f>
        <v>3.7612961538461538</v>
      </c>
      <c r="I35" s="74"/>
      <c r="J35" s="75">
        <f>AVERAGE(J8:J33)</f>
        <v>136.22372307692308</v>
      </c>
      <c r="K35" s="74"/>
      <c r="L35" s="75">
        <f>AVERAGE(L8:L33)</f>
        <v>74.010069230769219</v>
      </c>
      <c r="M35" s="74"/>
      <c r="N35" s="75">
        <f>AVERAGE(N8:N33)</f>
        <v>27.839307692307692</v>
      </c>
      <c r="O35" s="74"/>
      <c r="P35" s="75">
        <f>AVERAGE(P8:P33)</f>
        <v>15.980038461538461</v>
      </c>
      <c r="Q35" s="74"/>
      <c r="R35" s="75">
        <f>AVERAGE(R8:R33)</f>
        <v>11.736246153846155</v>
      </c>
      <c r="S35" s="74"/>
      <c r="T35" s="75">
        <f>AVERAGE(T8:T33)</f>
        <v>10.344965384615383</v>
      </c>
      <c r="U35" s="74"/>
      <c r="V35" s="75">
        <f>AVERAGE(V8:V33)</f>
        <v>5.6435360000000001</v>
      </c>
      <c r="W35" s="74"/>
      <c r="X35" s="75">
        <f>AVERAGE(X8:X33)</f>
        <v>4.8581639999999995</v>
      </c>
      <c r="Y35" s="74"/>
      <c r="Z35" s="75">
        <f>AVERAGE(Z8:Z33)</f>
        <v>7.5836461538461526</v>
      </c>
      <c r="AA35" s="76"/>
    </row>
    <row r="36" spans="1:27" x14ac:dyDescent="0.3">
      <c r="A36" s="73" t="s">
        <v>28</v>
      </c>
      <c r="B36" s="74"/>
      <c r="C36" s="74"/>
      <c r="D36" s="75">
        <f>MIN(D8:D33)</f>
        <v>-0.15690000000000001</v>
      </c>
      <c r="E36" s="74"/>
      <c r="F36" s="75">
        <f>MIN(F8:F33)</f>
        <v>-9.2111999999999998</v>
      </c>
      <c r="G36" s="74"/>
      <c r="H36" s="75">
        <f>MIN(H8:H33)</f>
        <v>0.47399999999999998</v>
      </c>
      <c r="I36" s="74"/>
      <c r="J36" s="75">
        <f>MIN(J8:J33)</f>
        <v>-1.0311999999999999</v>
      </c>
      <c r="K36" s="74"/>
      <c r="L36" s="75">
        <f>MIN(L8:L33)</f>
        <v>0.72130000000000005</v>
      </c>
      <c r="M36" s="74"/>
      <c r="N36" s="75">
        <f>MIN(N8:N33)</f>
        <v>2.9091999999999998</v>
      </c>
      <c r="O36" s="74"/>
      <c r="P36" s="75">
        <f>MIN(P8:P33)</f>
        <v>3.3008000000000002</v>
      </c>
      <c r="Q36" s="74"/>
      <c r="R36" s="75">
        <f>MIN(R8:R33)</f>
        <v>2.9792000000000001</v>
      </c>
      <c r="S36" s="74"/>
      <c r="T36" s="75">
        <f>MIN(T8:T33)</f>
        <v>3.3393000000000002</v>
      </c>
      <c r="U36" s="74"/>
      <c r="V36" s="75">
        <f>MIN(V8:V33)</f>
        <v>-4.8552</v>
      </c>
      <c r="W36" s="74"/>
      <c r="X36" s="75">
        <f>MIN(X8:X33)</f>
        <v>-8.9446999999999992</v>
      </c>
      <c r="Y36" s="74"/>
      <c r="Z36" s="75">
        <f>MIN(Z8:Z33)</f>
        <v>3.3936999999999999</v>
      </c>
      <c r="AA36" s="76"/>
    </row>
    <row r="37" spans="1:27" ht="15" thickBot="1" x14ac:dyDescent="0.35">
      <c r="A37" s="77" t="s">
        <v>29</v>
      </c>
      <c r="B37" s="78"/>
      <c r="C37" s="78"/>
      <c r="D37" s="79">
        <f>MAX(D8:D33)</f>
        <v>12.251899999999999</v>
      </c>
      <c r="E37" s="78"/>
      <c r="F37" s="79">
        <f>MAX(F8:F33)</f>
        <v>15.240500000000001</v>
      </c>
      <c r="G37" s="78"/>
      <c r="H37" s="79">
        <f>MAX(H8:H33)</f>
        <v>37.073500000000003</v>
      </c>
      <c r="I37" s="78"/>
      <c r="J37" s="79">
        <f>MAX(J8:J33)</f>
        <v>3223.7143000000001</v>
      </c>
      <c r="K37" s="78"/>
      <c r="L37" s="79">
        <f>MAX(L8:L33)</f>
        <v>1663.8525999999999</v>
      </c>
      <c r="M37" s="78"/>
      <c r="N37" s="79">
        <f>MAX(N8:N33)</f>
        <v>554.61749999999995</v>
      </c>
      <c r="O37" s="78"/>
      <c r="P37" s="79">
        <f>MAX(P8:P33)</f>
        <v>280.3184</v>
      </c>
      <c r="Q37" s="78"/>
      <c r="R37" s="79">
        <f>MAX(R8:R33)</f>
        <v>187.55850000000001</v>
      </c>
      <c r="S37" s="78"/>
      <c r="T37" s="79">
        <f>MAX(T8:T33)</f>
        <v>140.92509999999999</v>
      </c>
      <c r="U37" s="78"/>
      <c r="V37" s="79">
        <f>MAX(V8:V33)</f>
        <v>12.171799999999999</v>
      </c>
      <c r="W37" s="78"/>
      <c r="X37" s="79">
        <f>MAX(X8:X33)</f>
        <v>7.5823999999999998</v>
      </c>
      <c r="Y37" s="78"/>
      <c r="Z37" s="79">
        <f>MAX(Z8:Z33)</f>
        <v>23.3904</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1494</v>
      </c>
      <c r="B8" s="64">
        <f>VLOOKUP($A8,'Return Data'!$B$7:$R$2292,3,0)</f>
        <v>44477</v>
      </c>
      <c r="C8" s="65">
        <f>VLOOKUP($A8,'Return Data'!$B$7:$R$2292,4,0)</f>
        <v>436.52030000000002</v>
      </c>
      <c r="D8" s="65">
        <f>VLOOKUP($A8,'Return Data'!$B$7:$R$2292,5,0)</f>
        <v>4.5242000000000004</v>
      </c>
      <c r="E8" s="66">
        <f t="shared" ref="E8:E34" si="0">RANK(D8,D$8:D$34,0)</f>
        <v>23</v>
      </c>
      <c r="F8" s="65">
        <f>VLOOKUP($A8,'Return Data'!$B$7:$R$2292,6,0)</f>
        <v>3.4487000000000001</v>
      </c>
      <c r="G8" s="66">
        <f t="shared" ref="G8:G34" si="1">RANK(F8,F$8:F$34,0)</f>
        <v>20</v>
      </c>
      <c r="H8" s="65">
        <f>VLOOKUP($A8,'Return Data'!$B$7:$R$2292,7,0)</f>
        <v>2.8325</v>
      </c>
      <c r="I8" s="66">
        <f t="shared" ref="I8:I34" si="2">RANK(H8,H$8:H$34,0)</f>
        <v>22</v>
      </c>
      <c r="J8" s="65">
        <f>VLOOKUP($A8,'Return Data'!$B$7:$R$2292,8,0)</f>
        <v>2.411</v>
      </c>
      <c r="K8" s="66">
        <f t="shared" ref="K8:K34" si="3">RANK(J8,J$8:J$34,0)</f>
        <v>24</v>
      </c>
      <c r="L8" s="65">
        <f>VLOOKUP($A8,'Return Data'!$B$7:$R$2292,9,0)</f>
        <v>2.5145</v>
      </c>
      <c r="M8" s="66">
        <f t="shared" ref="M8:M34" si="4">RANK(L8,L$8:L$34,0)</f>
        <v>19</v>
      </c>
      <c r="N8" s="65">
        <f>VLOOKUP($A8,'Return Data'!$B$7:$R$2292,10,0)</f>
        <v>4.1125999999999996</v>
      </c>
      <c r="O8" s="66">
        <f t="shared" ref="O8:O34" si="5">RANK(N8,N$8:N$34,0)</f>
        <v>7</v>
      </c>
      <c r="P8" s="65">
        <f>VLOOKUP($A8,'Return Data'!$B$7:$R$2292,11,0)</f>
        <v>4.2949999999999999</v>
      </c>
      <c r="Q8" s="66">
        <f t="shared" ref="Q8:Q34" si="6">RANK(P8,P$8:P$34,0)</f>
        <v>7</v>
      </c>
      <c r="R8" s="65">
        <f>VLOOKUP($A8,'Return Data'!$B$7:$R$2292,12,0)</f>
        <v>4.1025999999999998</v>
      </c>
      <c r="S8" s="66">
        <f t="shared" ref="S8:S34" si="7">RANK(R8,R$8:R$34,0)</f>
        <v>8</v>
      </c>
      <c r="T8" s="65">
        <f>VLOOKUP($A8,'Return Data'!$B$7:$R$2292,13,0)</f>
        <v>4.3940000000000001</v>
      </c>
      <c r="U8" s="66">
        <f t="shared" ref="U8:U34" si="8">RANK(T8,T$8:T$34,0)</f>
        <v>7</v>
      </c>
      <c r="V8" s="65">
        <f>VLOOKUP($A8,'Return Data'!$B$7:$R$2292,17,0)</f>
        <v>5.9737999999999998</v>
      </c>
      <c r="W8" s="66">
        <f t="shared" ref="W8:W15" si="9">RANK(V8,V$8:V$34,0)</f>
        <v>5</v>
      </c>
      <c r="X8" s="65">
        <f>VLOOKUP($A8,'Return Data'!$B$7:$R$2292,14,0)</f>
        <v>7.0193000000000003</v>
      </c>
      <c r="Y8" s="66">
        <f>RANK(X8,X$8:X$34,0)</f>
        <v>4</v>
      </c>
      <c r="Z8" s="65">
        <f>VLOOKUP($A8,'Return Data'!$B$7:$R$2292,16,0)</f>
        <v>8.1715</v>
      </c>
      <c r="AA8" s="67">
        <f t="shared" ref="AA8:AA34" si="10">RANK(Z8,Z$8:Z$34,0)</f>
        <v>4</v>
      </c>
    </row>
    <row r="9" spans="1:27" x14ac:dyDescent="0.3">
      <c r="A9" s="63" t="s">
        <v>1496</v>
      </c>
      <c r="B9" s="64">
        <f>VLOOKUP($A9,'Return Data'!$B$7:$R$2292,3,0)</f>
        <v>44477</v>
      </c>
      <c r="C9" s="65">
        <f>VLOOKUP($A9,'Return Data'!$B$7:$R$2292,4,0)</f>
        <v>12.2254</v>
      </c>
      <c r="D9" s="65">
        <f>VLOOKUP($A9,'Return Data'!$B$7:$R$2292,5,0)</f>
        <v>8.9589999999999996</v>
      </c>
      <c r="E9" s="66">
        <f t="shared" si="0"/>
        <v>3</v>
      </c>
      <c r="F9" s="65">
        <f>VLOOKUP($A9,'Return Data'!$B$7:$R$2292,6,0)</f>
        <v>5.1772</v>
      </c>
      <c r="G9" s="66">
        <f t="shared" si="1"/>
        <v>3</v>
      </c>
      <c r="H9" s="65">
        <f>VLOOKUP($A9,'Return Data'!$B$7:$R$2292,7,0)</f>
        <v>3.7132999999999998</v>
      </c>
      <c r="I9" s="66">
        <f t="shared" si="2"/>
        <v>8</v>
      </c>
      <c r="J9" s="65">
        <f>VLOOKUP($A9,'Return Data'!$B$7:$R$2292,8,0)</f>
        <v>3.4592999999999998</v>
      </c>
      <c r="K9" s="66">
        <f t="shared" si="3"/>
        <v>7</v>
      </c>
      <c r="L9" s="65">
        <f>VLOOKUP($A9,'Return Data'!$B$7:$R$2292,9,0)</f>
        <v>3.1629999999999998</v>
      </c>
      <c r="M9" s="66">
        <f t="shared" si="4"/>
        <v>8</v>
      </c>
      <c r="N9" s="65">
        <f>VLOOKUP($A9,'Return Data'!$B$7:$R$2292,10,0)</f>
        <v>3.9592999999999998</v>
      </c>
      <c r="O9" s="66">
        <f t="shared" si="5"/>
        <v>9</v>
      </c>
      <c r="P9" s="65">
        <f>VLOOKUP($A9,'Return Data'!$B$7:$R$2292,11,0)</f>
        <v>4.1298000000000004</v>
      </c>
      <c r="Q9" s="66">
        <f t="shared" si="6"/>
        <v>8</v>
      </c>
      <c r="R9" s="65">
        <f>VLOOKUP($A9,'Return Data'!$B$7:$R$2292,12,0)</f>
        <v>4.1448</v>
      </c>
      <c r="S9" s="66">
        <f t="shared" si="7"/>
        <v>7</v>
      </c>
      <c r="T9" s="65">
        <f>VLOOKUP($A9,'Return Data'!$B$7:$R$2292,13,0)</f>
        <v>4.3639000000000001</v>
      </c>
      <c r="U9" s="66">
        <f t="shared" si="8"/>
        <v>8</v>
      </c>
      <c r="V9" s="65">
        <f>VLOOKUP($A9,'Return Data'!$B$7:$R$2292,17,0)</f>
        <v>5.5542999999999996</v>
      </c>
      <c r="W9" s="66">
        <f t="shared" si="9"/>
        <v>7</v>
      </c>
      <c r="X9" s="65"/>
      <c r="Y9" s="66"/>
      <c r="Z9" s="65">
        <f>VLOOKUP($A9,'Return Data'!$B$7:$R$2292,16,0)</f>
        <v>6.7424999999999997</v>
      </c>
      <c r="AA9" s="67">
        <f t="shared" si="10"/>
        <v>17</v>
      </c>
    </row>
    <row r="10" spans="1:27" x14ac:dyDescent="0.3">
      <c r="A10" s="63" t="s">
        <v>1499</v>
      </c>
      <c r="B10" s="64">
        <f>VLOOKUP($A10,'Return Data'!$B$7:$R$2292,3,0)</f>
        <v>44477</v>
      </c>
      <c r="C10" s="65">
        <f>VLOOKUP($A10,'Return Data'!$B$7:$R$2292,4,0)</f>
        <v>1226.0204000000001</v>
      </c>
      <c r="D10" s="65">
        <f>VLOOKUP($A10,'Return Data'!$B$7:$R$2292,5,0)</f>
        <v>5.2583000000000002</v>
      </c>
      <c r="E10" s="66">
        <f t="shared" si="0"/>
        <v>22</v>
      </c>
      <c r="F10" s="65">
        <f>VLOOKUP($A10,'Return Data'!$B$7:$R$2292,6,0)</f>
        <v>3.0225</v>
      </c>
      <c r="G10" s="66">
        <f t="shared" si="1"/>
        <v>22</v>
      </c>
      <c r="H10" s="65">
        <f>VLOOKUP($A10,'Return Data'!$B$7:$R$2292,7,0)</f>
        <v>2.6871999999999998</v>
      </c>
      <c r="I10" s="66">
        <f t="shared" si="2"/>
        <v>24</v>
      </c>
      <c r="J10" s="65">
        <f>VLOOKUP($A10,'Return Data'!$B$7:$R$2292,8,0)</f>
        <v>2.6625999999999999</v>
      </c>
      <c r="K10" s="66">
        <f t="shared" si="3"/>
        <v>17</v>
      </c>
      <c r="L10" s="65">
        <f>VLOOKUP($A10,'Return Data'!$B$7:$R$2292,9,0)</f>
        <v>2.5112000000000001</v>
      </c>
      <c r="M10" s="66">
        <f t="shared" si="4"/>
        <v>20</v>
      </c>
      <c r="N10" s="65">
        <f>VLOOKUP($A10,'Return Data'!$B$7:$R$2292,10,0)</f>
        <v>3.5449000000000002</v>
      </c>
      <c r="O10" s="66">
        <f t="shared" si="5"/>
        <v>18</v>
      </c>
      <c r="P10" s="65">
        <f>VLOOKUP($A10,'Return Data'!$B$7:$R$2292,11,0)</f>
        <v>3.8086000000000002</v>
      </c>
      <c r="Q10" s="66">
        <f t="shared" si="6"/>
        <v>12</v>
      </c>
      <c r="R10" s="65">
        <f>VLOOKUP($A10,'Return Data'!$B$7:$R$2292,12,0)</f>
        <v>3.7631999999999999</v>
      </c>
      <c r="S10" s="66">
        <f t="shared" si="7"/>
        <v>11</v>
      </c>
      <c r="T10" s="65">
        <f>VLOOKUP($A10,'Return Data'!$B$7:$R$2292,13,0)</f>
        <v>3.8479000000000001</v>
      </c>
      <c r="U10" s="66">
        <f t="shared" si="8"/>
        <v>12</v>
      </c>
      <c r="V10" s="65">
        <f>VLOOKUP($A10,'Return Data'!$B$7:$R$2292,17,0)</f>
        <v>4.8289</v>
      </c>
      <c r="W10" s="66">
        <f t="shared" si="9"/>
        <v>17</v>
      </c>
      <c r="X10" s="65"/>
      <c r="Y10" s="66"/>
      <c r="Z10" s="65">
        <f>VLOOKUP($A10,'Return Data'!$B$7:$R$2292,16,0)</f>
        <v>6.2596999999999996</v>
      </c>
      <c r="AA10" s="67">
        <f t="shared" si="10"/>
        <v>20</v>
      </c>
    </row>
    <row r="11" spans="1:27" x14ac:dyDescent="0.3">
      <c r="A11" s="63" t="s">
        <v>1500</v>
      </c>
      <c r="B11" s="64">
        <f>VLOOKUP($A11,'Return Data'!$B$7:$R$2292,3,0)</f>
        <v>44477</v>
      </c>
      <c r="C11" s="65">
        <f>VLOOKUP($A11,'Return Data'!$B$7:$R$2292,4,0)</f>
        <v>2614.5221999999999</v>
      </c>
      <c r="D11" s="65">
        <f>VLOOKUP($A11,'Return Data'!$B$7:$R$2292,5,0)</f>
        <v>7.8726000000000003</v>
      </c>
      <c r="E11" s="66">
        <f t="shared" si="0"/>
        <v>11</v>
      </c>
      <c r="F11" s="65">
        <f>VLOOKUP($A11,'Return Data'!$B$7:$R$2292,6,0)</f>
        <v>2.9142999999999999</v>
      </c>
      <c r="G11" s="66">
        <f t="shared" si="1"/>
        <v>23</v>
      </c>
      <c r="H11" s="65">
        <f>VLOOKUP($A11,'Return Data'!$B$7:$R$2292,7,0)</f>
        <v>3.2418</v>
      </c>
      <c r="I11" s="66">
        <f t="shared" si="2"/>
        <v>18</v>
      </c>
      <c r="J11" s="65">
        <f>VLOOKUP($A11,'Return Data'!$B$7:$R$2292,8,0)</f>
        <v>2.6162000000000001</v>
      </c>
      <c r="K11" s="66">
        <f t="shared" si="3"/>
        <v>19</v>
      </c>
      <c r="L11" s="65">
        <f>VLOOKUP($A11,'Return Data'!$B$7:$R$2292,9,0)</f>
        <v>2.2858999999999998</v>
      </c>
      <c r="M11" s="66">
        <f t="shared" si="4"/>
        <v>26</v>
      </c>
      <c r="N11" s="65">
        <f>VLOOKUP($A11,'Return Data'!$B$7:$R$2292,10,0)</f>
        <v>3.2759999999999998</v>
      </c>
      <c r="O11" s="66">
        <f t="shared" si="5"/>
        <v>25</v>
      </c>
      <c r="P11" s="65">
        <f>VLOOKUP($A11,'Return Data'!$B$7:$R$2292,11,0)</f>
        <v>3.3567</v>
      </c>
      <c r="Q11" s="66">
        <f t="shared" si="6"/>
        <v>24</v>
      </c>
      <c r="R11" s="65">
        <f>VLOOKUP($A11,'Return Data'!$B$7:$R$2292,12,0)</f>
        <v>3.2719</v>
      </c>
      <c r="S11" s="66">
        <f t="shared" si="7"/>
        <v>24</v>
      </c>
      <c r="T11" s="65">
        <f>VLOOKUP($A11,'Return Data'!$B$7:$R$2292,13,0)</f>
        <v>3.4093</v>
      </c>
      <c r="U11" s="66">
        <f t="shared" si="8"/>
        <v>24</v>
      </c>
      <c r="V11" s="65">
        <f>VLOOKUP($A11,'Return Data'!$B$7:$R$2292,17,0)</f>
        <v>4.5942999999999996</v>
      </c>
      <c r="W11" s="66">
        <f t="shared" si="9"/>
        <v>18</v>
      </c>
      <c r="X11" s="65">
        <f>VLOOKUP($A11,'Return Data'!$B$7:$R$2292,14,0)</f>
        <v>5.8330000000000002</v>
      </c>
      <c r="Y11" s="66">
        <f>RANK(X11,X$8:X$34,0)</f>
        <v>10</v>
      </c>
      <c r="Z11" s="65">
        <f>VLOOKUP($A11,'Return Data'!$B$7:$R$2292,16,0)</f>
        <v>7.8352000000000004</v>
      </c>
      <c r="AA11" s="67">
        <f t="shared" si="10"/>
        <v>5</v>
      </c>
    </row>
    <row r="12" spans="1:27" x14ac:dyDescent="0.3">
      <c r="A12" s="63" t="s">
        <v>1502</v>
      </c>
      <c r="B12" s="64">
        <f>VLOOKUP($A12,'Return Data'!$B$7:$R$2292,3,0)</f>
        <v>44477</v>
      </c>
      <c r="C12" s="65">
        <f>VLOOKUP($A12,'Return Data'!$B$7:$R$2292,4,0)</f>
        <v>3219.1215999999999</v>
      </c>
      <c r="D12" s="65">
        <f>VLOOKUP($A12,'Return Data'!$B$7:$R$2292,5,0)</f>
        <v>3.2885</v>
      </c>
      <c r="E12" s="66">
        <f t="shared" si="0"/>
        <v>25</v>
      </c>
      <c r="F12" s="65">
        <f>VLOOKUP($A12,'Return Data'!$B$7:$R$2292,6,0)</f>
        <v>3.2951000000000001</v>
      </c>
      <c r="G12" s="66">
        <f t="shared" si="1"/>
        <v>21</v>
      </c>
      <c r="H12" s="65">
        <f>VLOOKUP($A12,'Return Data'!$B$7:$R$2292,7,0)</f>
        <v>2.9575</v>
      </c>
      <c r="I12" s="66">
        <f t="shared" si="2"/>
        <v>20</v>
      </c>
      <c r="J12" s="65">
        <f>VLOOKUP($A12,'Return Data'!$B$7:$R$2292,8,0)</f>
        <v>2.5537999999999998</v>
      </c>
      <c r="K12" s="66">
        <f t="shared" si="3"/>
        <v>22</v>
      </c>
      <c r="L12" s="65">
        <f>VLOOKUP($A12,'Return Data'!$B$7:$R$2292,9,0)</f>
        <v>2.4018000000000002</v>
      </c>
      <c r="M12" s="66">
        <f t="shared" si="4"/>
        <v>24</v>
      </c>
      <c r="N12" s="65">
        <f>VLOOKUP($A12,'Return Data'!$B$7:$R$2292,10,0)</f>
        <v>3.1947999999999999</v>
      </c>
      <c r="O12" s="66">
        <f t="shared" si="5"/>
        <v>26</v>
      </c>
      <c r="P12" s="65">
        <f>VLOOKUP($A12,'Return Data'!$B$7:$R$2292,11,0)</f>
        <v>3.2585999999999999</v>
      </c>
      <c r="Q12" s="66">
        <f t="shared" si="6"/>
        <v>25</v>
      </c>
      <c r="R12" s="65">
        <f>VLOOKUP($A12,'Return Data'!$B$7:$R$2292,12,0)</f>
        <v>3.1837</v>
      </c>
      <c r="S12" s="66">
        <f t="shared" si="7"/>
        <v>26</v>
      </c>
      <c r="T12" s="65">
        <f>VLOOKUP($A12,'Return Data'!$B$7:$R$2292,13,0)</f>
        <v>3.2776000000000001</v>
      </c>
      <c r="U12" s="66">
        <f t="shared" si="8"/>
        <v>25</v>
      </c>
      <c r="V12" s="65">
        <f>VLOOKUP($A12,'Return Data'!$B$7:$R$2292,17,0)</f>
        <v>4.5049000000000001</v>
      </c>
      <c r="W12" s="66">
        <f t="shared" si="9"/>
        <v>19</v>
      </c>
      <c r="X12" s="65">
        <f>VLOOKUP($A12,'Return Data'!$B$7:$R$2292,14,0)</f>
        <v>5.4532999999999996</v>
      </c>
      <c r="Y12" s="66">
        <f>RANK(X12,X$8:X$34,0)</f>
        <v>15</v>
      </c>
      <c r="Z12" s="65">
        <f>VLOOKUP($A12,'Return Data'!$B$7:$R$2292,16,0)</f>
        <v>7.2218999999999998</v>
      </c>
      <c r="AA12" s="67">
        <f t="shared" si="10"/>
        <v>15</v>
      </c>
    </row>
    <row r="13" spans="1:27" x14ac:dyDescent="0.3">
      <c r="A13" s="63" t="s">
        <v>1504</v>
      </c>
      <c r="B13" s="64">
        <f>VLOOKUP($A13,'Return Data'!$B$7:$R$2292,3,0)</f>
        <v>44477</v>
      </c>
      <c r="C13" s="65">
        <f>VLOOKUP($A13,'Return Data'!$B$7:$R$2292,4,0)</f>
        <v>2908.1386000000002</v>
      </c>
      <c r="D13" s="65">
        <f>VLOOKUP($A13,'Return Data'!$B$7:$R$2292,5,0)</f>
        <v>7.1391</v>
      </c>
      <c r="E13" s="66">
        <f t="shared" si="0"/>
        <v>14</v>
      </c>
      <c r="F13" s="65">
        <f>VLOOKUP($A13,'Return Data'!$B$7:$R$2292,6,0)</f>
        <v>2.5325000000000002</v>
      </c>
      <c r="G13" s="66">
        <f t="shared" si="1"/>
        <v>25</v>
      </c>
      <c r="H13" s="65">
        <f>VLOOKUP($A13,'Return Data'!$B$7:$R$2292,7,0)</f>
        <v>2.5219999999999998</v>
      </c>
      <c r="I13" s="66">
        <f t="shared" si="2"/>
        <v>26</v>
      </c>
      <c r="J13" s="65">
        <f>VLOOKUP($A13,'Return Data'!$B$7:$R$2292,8,0)</f>
        <v>2.4479000000000002</v>
      </c>
      <c r="K13" s="66">
        <f t="shared" si="3"/>
        <v>23</v>
      </c>
      <c r="L13" s="65">
        <f>VLOOKUP($A13,'Return Data'!$B$7:$R$2292,9,0)</f>
        <v>2.4116</v>
      </c>
      <c r="M13" s="66">
        <f t="shared" si="4"/>
        <v>23</v>
      </c>
      <c r="N13" s="65">
        <f>VLOOKUP($A13,'Return Data'!$B$7:$R$2292,10,0)</f>
        <v>3.5202</v>
      </c>
      <c r="O13" s="66">
        <f t="shared" si="5"/>
        <v>19</v>
      </c>
      <c r="P13" s="65">
        <f>VLOOKUP($A13,'Return Data'!$B$7:$R$2292,11,0)</f>
        <v>3.6074999999999999</v>
      </c>
      <c r="Q13" s="66">
        <f t="shared" si="6"/>
        <v>19</v>
      </c>
      <c r="R13" s="65">
        <f>VLOOKUP($A13,'Return Data'!$B$7:$R$2292,12,0)</f>
        <v>3.5840000000000001</v>
      </c>
      <c r="S13" s="66">
        <f t="shared" si="7"/>
        <v>18</v>
      </c>
      <c r="T13" s="65">
        <f>VLOOKUP($A13,'Return Data'!$B$7:$R$2292,13,0)</f>
        <v>3.71</v>
      </c>
      <c r="U13" s="66">
        <f t="shared" si="8"/>
        <v>19</v>
      </c>
      <c r="V13" s="65">
        <f>VLOOKUP($A13,'Return Data'!$B$7:$R$2292,17,0)</f>
        <v>4.8688000000000002</v>
      </c>
      <c r="W13" s="66">
        <f t="shared" si="9"/>
        <v>16</v>
      </c>
      <c r="X13" s="65">
        <f>VLOOKUP($A13,'Return Data'!$B$7:$R$2292,14,0)</f>
        <v>5.7016</v>
      </c>
      <c r="Y13" s="66">
        <f>RANK(X13,X$8:X$34,0)</f>
        <v>12</v>
      </c>
      <c r="Z13" s="65">
        <f>VLOOKUP($A13,'Return Data'!$B$7:$R$2292,16,0)</f>
        <v>7.3648999999999996</v>
      </c>
      <c r="AA13" s="67">
        <f t="shared" si="10"/>
        <v>12</v>
      </c>
    </row>
    <row r="14" spans="1:27" x14ac:dyDescent="0.3">
      <c r="A14" s="63" t="s">
        <v>1509</v>
      </c>
      <c r="B14" s="64">
        <f>VLOOKUP($A14,'Return Data'!$B$7:$R$2292,3,0)</f>
        <v>44477</v>
      </c>
      <c r="C14" s="65">
        <f>VLOOKUP($A14,'Return Data'!$B$7:$R$2292,4,0)</f>
        <v>31.673500000000001</v>
      </c>
      <c r="D14" s="65">
        <f>VLOOKUP($A14,'Return Data'!$B$7:$R$2292,5,0)</f>
        <v>15.448499999999999</v>
      </c>
      <c r="E14" s="66">
        <f t="shared" si="0"/>
        <v>1</v>
      </c>
      <c r="F14" s="65">
        <f>VLOOKUP($A14,'Return Data'!$B$7:$R$2292,6,0)</f>
        <v>9.1491000000000007</v>
      </c>
      <c r="G14" s="66">
        <f t="shared" si="1"/>
        <v>1</v>
      </c>
      <c r="H14" s="65">
        <f>VLOOKUP($A14,'Return Data'!$B$7:$R$2292,7,0)</f>
        <v>9.9788999999999994</v>
      </c>
      <c r="I14" s="66">
        <f t="shared" si="2"/>
        <v>1</v>
      </c>
      <c r="J14" s="65">
        <f>VLOOKUP($A14,'Return Data'!$B$7:$R$2292,8,0)</f>
        <v>18.586200000000002</v>
      </c>
      <c r="K14" s="66">
        <f t="shared" si="3"/>
        <v>2</v>
      </c>
      <c r="L14" s="65">
        <f>VLOOKUP($A14,'Return Data'!$B$7:$R$2292,9,0)</f>
        <v>14.235200000000001</v>
      </c>
      <c r="M14" s="66">
        <f t="shared" si="4"/>
        <v>2</v>
      </c>
      <c r="N14" s="65">
        <f>VLOOKUP($A14,'Return Data'!$B$7:$R$2292,10,0)</f>
        <v>14.053900000000001</v>
      </c>
      <c r="O14" s="66">
        <f t="shared" si="5"/>
        <v>2</v>
      </c>
      <c r="P14" s="65">
        <f>VLOOKUP($A14,'Return Data'!$B$7:$R$2292,11,0)</f>
        <v>11.3574</v>
      </c>
      <c r="Q14" s="66">
        <f t="shared" si="6"/>
        <v>2</v>
      </c>
      <c r="R14" s="65">
        <f>VLOOKUP($A14,'Return Data'!$B$7:$R$2292,12,0)</f>
        <v>10.1403</v>
      </c>
      <c r="S14" s="66">
        <f t="shared" si="7"/>
        <v>1</v>
      </c>
      <c r="T14" s="65">
        <f>VLOOKUP($A14,'Return Data'!$B$7:$R$2292,13,0)</f>
        <v>9.5718999999999994</v>
      </c>
      <c r="U14" s="66">
        <f t="shared" si="8"/>
        <v>1</v>
      </c>
      <c r="V14" s="65">
        <f>VLOOKUP($A14,'Return Data'!$B$7:$R$2292,17,0)</f>
        <v>7.0217999999999998</v>
      </c>
      <c r="W14" s="66">
        <f t="shared" si="9"/>
        <v>2</v>
      </c>
      <c r="X14" s="65">
        <f>VLOOKUP($A14,'Return Data'!$B$7:$R$2292,14,0)</f>
        <v>8.0282999999999998</v>
      </c>
      <c r="Y14" s="66">
        <f>RANK(X14,X$8:X$34,0)</f>
        <v>2</v>
      </c>
      <c r="Z14" s="65">
        <f>VLOOKUP($A14,'Return Data'!$B$7:$R$2292,16,0)</f>
        <v>8.9291</v>
      </c>
      <c r="AA14" s="67">
        <f t="shared" si="10"/>
        <v>1</v>
      </c>
    </row>
    <row r="15" spans="1:27" x14ac:dyDescent="0.3">
      <c r="A15" s="63" t="s">
        <v>1510</v>
      </c>
      <c r="B15" s="64">
        <f>VLOOKUP($A15,'Return Data'!$B$7:$R$2292,3,0)</f>
        <v>44477</v>
      </c>
      <c r="C15" s="65">
        <f>VLOOKUP($A15,'Return Data'!$B$7:$R$2292,4,0)</f>
        <v>12.1874</v>
      </c>
      <c r="D15" s="65">
        <f>VLOOKUP($A15,'Return Data'!$B$7:$R$2292,5,0)</f>
        <v>7.1891999999999996</v>
      </c>
      <c r="E15" s="66">
        <f t="shared" si="0"/>
        <v>13</v>
      </c>
      <c r="F15" s="65">
        <f>VLOOKUP($A15,'Return Data'!$B$7:$R$2292,6,0)</f>
        <v>3.6947999999999999</v>
      </c>
      <c r="G15" s="66">
        <f t="shared" si="1"/>
        <v>17</v>
      </c>
      <c r="H15" s="65">
        <f>VLOOKUP($A15,'Return Data'!$B$7:$R$2292,7,0)</f>
        <v>3.5535000000000001</v>
      </c>
      <c r="I15" s="66">
        <f t="shared" si="2"/>
        <v>12</v>
      </c>
      <c r="J15" s="65">
        <f>VLOOKUP($A15,'Return Data'!$B$7:$R$2292,8,0)</f>
        <v>2.7195999999999998</v>
      </c>
      <c r="K15" s="66">
        <f t="shared" si="3"/>
        <v>16</v>
      </c>
      <c r="L15" s="65">
        <f>VLOOKUP($A15,'Return Data'!$B$7:$R$2292,9,0)</f>
        <v>2.6513</v>
      </c>
      <c r="M15" s="66">
        <f t="shared" si="4"/>
        <v>15</v>
      </c>
      <c r="N15" s="65">
        <f>VLOOKUP($A15,'Return Data'!$B$7:$R$2292,10,0)</f>
        <v>3.8125</v>
      </c>
      <c r="O15" s="66">
        <f t="shared" si="5"/>
        <v>11</v>
      </c>
      <c r="P15" s="65">
        <f>VLOOKUP($A15,'Return Data'!$B$7:$R$2292,11,0)</f>
        <v>3.9725999999999999</v>
      </c>
      <c r="Q15" s="66">
        <f t="shared" si="6"/>
        <v>10</v>
      </c>
      <c r="R15" s="65">
        <f>VLOOKUP($A15,'Return Data'!$B$7:$R$2292,12,0)</f>
        <v>3.9148000000000001</v>
      </c>
      <c r="S15" s="66">
        <f t="shared" si="7"/>
        <v>9</v>
      </c>
      <c r="T15" s="65">
        <f>VLOOKUP($A15,'Return Data'!$B$7:$R$2292,13,0)</f>
        <v>4.1329000000000002</v>
      </c>
      <c r="U15" s="66">
        <f t="shared" si="8"/>
        <v>9</v>
      </c>
      <c r="V15" s="65">
        <f>VLOOKUP($A15,'Return Data'!$B$7:$R$2292,17,0)</f>
        <v>5.5986000000000002</v>
      </c>
      <c r="W15" s="66">
        <f t="shared" si="9"/>
        <v>6</v>
      </c>
      <c r="X15" s="65"/>
      <c r="Y15" s="66"/>
      <c r="Z15" s="65">
        <f>VLOOKUP($A15,'Return Data'!$B$7:$R$2292,16,0)</f>
        <v>6.7210000000000001</v>
      </c>
      <c r="AA15" s="67">
        <f t="shared" si="10"/>
        <v>18</v>
      </c>
    </row>
    <row r="16" spans="1:27" x14ac:dyDescent="0.3">
      <c r="A16" s="63" t="s">
        <v>1512</v>
      </c>
      <c r="B16" s="64">
        <f>VLOOKUP($A16,'Return Data'!$B$7:$R$2292,3,0)</f>
        <v>44477</v>
      </c>
      <c r="C16" s="65">
        <f>VLOOKUP($A16,'Return Data'!$B$7:$R$2292,4,0)</f>
        <v>1082.1539</v>
      </c>
      <c r="D16" s="65">
        <f>VLOOKUP($A16,'Return Data'!$B$7:$R$2292,5,0)</f>
        <v>8.5016999999999996</v>
      </c>
      <c r="E16" s="66">
        <f t="shared" si="0"/>
        <v>5</v>
      </c>
      <c r="F16" s="65">
        <f>VLOOKUP($A16,'Return Data'!$B$7:$R$2292,6,0)</f>
        <v>4.9276</v>
      </c>
      <c r="G16" s="66">
        <f t="shared" si="1"/>
        <v>5</v>
      </c>
      <c r="H16" s="65">
        <f>VLOOKUP($A16,'Return Data'!$B$7:$R$2292,7,0)</f>
        <v>4.5753000000000004</v>
      </c>
      <c r="I16" s="66">
        <f t="shared" si="2"/>
        <v>2</v>
      </c>
      <c r="J16" s="65">
        <f>VLOOKUP($A16,'Return Data'!$B$7:$R$2292,8,0)</f>
        <v>3.2873999999999999</v>
      </c>
      <c r="K16" s="66">
        <f t="shared" si="3"/>
        <v>8</v>
      </c>
      <c r="L16" s="65">
        <f>VLOOKUP($A16,'Return Data'!$B$7:$R$2292,9,0)</f>
        <v>2.8614000000000002</v>
      </c>
      <c r="M16" s="66">
        <f t="shared" si="4"/>
        <v>9</v>
      </c>
      <c r="N16" s="65">
        <f>VLOOKUP($A16,'Return Data'!$B$7:$R$2292,10,0)</f>
        <v>3.8399000000000001</v>
      </c>
      <c r="O16" s="66">
        <f t="shared" si="5"/>
        <v>10</v>
      </c>
      <c r="P16" s="65">
        <f>VLOOKUP($A16,'Return Data'!$B$7:$R$2292,11,0)</f>
        <v>3.7847</v>
      </c>
      <c r="Q16" s="66">
        <f t="shared" si="6"/>
        <v>14</v>
      </c>
      <c r="R16" s="65">
        <f>VLOOKUP($A16,'Return Data'!$B$7:$R$2292,12,0)</f>
        <v>3.7568000000000001</v>
      </c>
      <c r="S16" s="66">
        <f t="shared" si="7"/>
        <v>12</v>
      </c>
      <c r="T16" s="65">
        <f>VLOOKUP($A16,'Return Data'!$B$7:$R$2292,13,0)</f>
        <v>3.8111999999999999</v>
      </c>
      <c r="U16" s="66">
        <f t="shared" si="8"/>
        <v>15</v>
      </c>
      <c r="V16" s="65"/>
      <c r="W16" s="66"/>
      <c r="X16" s="65"/>
      <c r="Y16" s="66"/>
      <c r="Z16" s="65">
        <f>VLOOKUP($A16,'Return Data'!$B$7:$R$2292,16,0)</f>
        <v>4.7735000000000003</v>
      </c>
      <c r="AA16" s="67">
        <f t="shared" si="10"/>
        <v>25</v>
      </c>
    </row>
    <row r="17" spans="1:27" x14ac:dyDescent="0.3">
      <c r="A17" s="63" t="s">
        <v>1515</v>
      </c>
      <c r="B17" s="64">
        <f>VLOOKUP($A17,'Return Data'!$B$7:$R$2292,3,0)</f>
        <v>44477</v>
      </c>
      <c r="C17" s="65">
        <f>VLOOKUP($A17,'Return Data'!$B$7:$R$2292,4,0)</f>
        <v>23.436800000000002</v>
      </c>
      <c r="D17" s="65">
        <f>VLOOKUP($A17,'Return Data'!$B$7:$R$2292,5,0)</f>
        <v>6.2305999999999999</v>
      </c>
      <c r="E17" s="66">
        <f t="shared" si="0"/>
        <v>19</v>
      </c>
      <c r="F17" s="65">
        <f>VLOOKUP($A17,'Return Data'!$B$7:$R$2292,6,0)</f>
        <v>4.1543999999999999</v>
      </c>
      <c r="G17" s="66">
        <f t="shared" si="1"/>
        <v>11</v>
      </c>
      <c r="H17" s="65">
        <f>VLOOKUP($A17,'Return Data'!$B$7:$R$2292,7,0)</f>
        <v>3.4508000000000001</v>
      </c>
      <c r="I17" s="66">
        <f t="shared" si="2"/>
        <v>16</v>
      </c>
      <c r="J17" s="65">
        <f>VLOOKUP($A17,'Return Data'!$B$7:$R$2292,8,0)</f>
        <v>3.6537999999999999</v>
      </c>
      <c r="K17" s="66">
        <f t="shared" si="3"/>
        <v>5</v>
      </c>
      <c r="L17" s="65">
        <f>VLOOKUP($A17,'Return Data'!$B$7:$R$2292,9,0)</f>
        <v>3.4306999999999999</v>
      </c>
      <c r="M17" s="66">
        <f t="shared" si="4"/>
        <v>6</v>
      </c>
      <c r="N17" s="65">
        <f>VLOOKUP($A17,'Return Data'!$B$7:$R$2292,10,0)</f>
        <v>4.4316000000000004</v>
      </c>
      <c r="O17" s="66">
        <f t="shared" si="5"/>
        <v>6</v>
      </c>
      <c r="P17" s="65">
        <f>VLOOKUP($A17,'Return Data'!$B$7:$R$2292,11,0)</f>
        <v>4.6219000000000001</v>
      </c>
      <c r="Q17" s="66">
        <f t="shared" si="6"/>
        <v>5</v>
      </c>
      <c r="R17" s="65">
        <f>VLOOKUP($A17,'Return Data'!$B$7:$R$2292,12,0)</f>
        <v>4.6401000000000003</v>
      </c>
      <c r="S17" s="66">
        <f t="shared" si="7"/>
        <v>5</v>
      </c>
      <c r="T17" s="65">
        <f>VLOOKUP($A17,'Return Data'!$B$7:$R$2292,13,0)</f>
        <v>4.9306999999999999</v>
      </c>
      <c r="U17" s="66">
        <f t="shared" si="8"/>
        <v>4</v>
      </c>
      <c r="V17" s="65">
        <f>VLOOKUP($A17,'Return Data'!$B$7:$R$2292,17,0)</f>
        <v>6.3936000000000002</v>
      </c>
      <c r="W17" s="66">
        <f t="shared" ref="W17:W22" si="11">RANK(V17,V$8:V$34,0)</f>
        <v>4</v>
      </c>
      <c r="X17" s="65">
        <f>VLOOKUP($A17,'Return Data'!$B$7:$R$2292,14,0)</f>
        <v>7.3289</v>
      </c>
      <c r="Y17" s="66">
        <f>RANK(X17,X$8:X$34,0)</f>
        <v>3</v>
      </c>
      <c r="Z17" s="65">
        <f>VLOOKUP($A17,'Return Data'!$B$7:$R$2292,16,0)</f>
        <v>8.5763999999999996</v>
      </c>
      <c r="AA17" s="67">
        <f t="shared" si="10"/>
        <v>3</v>
      </c>
    </row>
    <row r="18" spans="1:27" x14ac:dyDescent="0.3">
      <c r="A18" s="63" t="s">
        <v>1517</v>
      </c>
      <c r="B18" s="64">
        <f>VLOOKUP($A18,'Return Data'!$B$7:$R$2292,3,0)</f>
        <v>44477</v>
      </c>
      <c r="C18" s="65">
        <f>VLOOKUP($A18,'Return Data'!$B$7:$R$2292,4,0)</f>
        <v>2323.8263000000002</v>
      </c>
      <c r="D18" s="65">
        <f>VLOOKUP($A18,'Return Data'!$B$7:$R$2292,5,0)</f>
        <v>6.5351999999999997</v>
      </c>
      <c r="E18" s="66">
        <f t="shared" si="0"/>
        <v>17</v>
      </c>
      <c r="F18" s="65">
        <f>VLOOKUP($A18,'Return Data'!$B$7:$R$2292,6,0)</f>
        <v>4.7317</v>
      </c>
      <c r="G18" s="66">
        <f t="shared" si="1"/>
        <v>6</v>
      </c>
      <c r="H18" s="65">
        <f>VLOOKUP($A18,'Return Data'!$B$7:$R$2292,7,0)</f>
        <v>3.7038000000000002</v>
      </c>
      <c r="I18" s="66">
        <f t="shared" si="2"/>
        <v>10</v>
      </c>
      <c r="J18" s="65">
        <f>VLOOKUP($A18,'Return Data'!$B$7:$R$2292,8,0)</f>
        <v>18.289400000000001</v>
      </c>
      <c r="K18" s="66">
        <f t="shared" si="3"/>
        <v>3</v>
      </c>
      <c r="L18" s="65">
        <f>VLOOKUP($A18,'Return Data'!$B$7:$R$2292,9,0)</f>
        <v>10.005800000000001</v>
      </c>
      <c r="M18" s="66">
        <f t="shared" si="4"/>
        <v>4</v>
      </c>
      <c r="N18" s="65">
        <f>VLOOKUP($A18,'Return Data'!$B$7:$R$2292,10,0)</f>
        <v>5.9196999999999997</v>
      </c>
      <c r="O18" s="66">
        <f t="shared" si="5"/>
        <v>3</v>
      </c>
      <c r="P18" s="65">
        <f>VLOOKUP($A18,'Return Data'!$B$7:$R$2292,11,0)</f>
        <v>4.7938999999999998</v>
      </c>
      <c r="Q18" s="66">
        <f t="shared" si="6"/>
        <v>4</v>
      </c>
      <c r="R18" s="65">
        <f>VLOOKUP($A18,'Return Data'!$B$7:$R$2292,12,0)</f>
        <v>4.2907000000000002</v>
      </c>
      <c r="S18" s="66">
        <f t="shared" si="7"/>
        <v>6</v>
      </c>
      <c r="T18" s="65">
        <f>VLOOKUP($A18,'Return Data'!$B$7:$R$2292,13,0)</f>
        <v>4.6725000000000003</v>
      </c>
      <c r="U18" s="66">
        <f t="shared" si="8"/>
        <v>5</v>
      </c>
      <c r="V18" s="65">
        <f>VLOOKUP($A18,'Return Data'!$B$7:$R$2292,17,0)</f>
        <v>5.3152999999999997</v>
      </c>
      <c r="W18" s="66">
        <f t="shared" si="11"/>
        <v>9</v>
      </c>
      <c r="X18" s="65">
        <f>VLOOKUP($A18,'Return Data'!$B$7:$R$2292,14,0)</f>
        <v>6.1375000000000002</v>
      </c>
      <c r="Y18" s="66">
        <f>RANK(X18,X$8:X$34,0)</f>
        <v>9</v>
      </c>
      <c r="Z18" s="65">
        <f>VLOOKUP($A18,'Return Data'!$B$7:$R$2292,16,0)</f>
        <v>7.5572999999999997</v>
      </c>
      <c r="AA18" s="67">
        <f t="shared" si="10"/>
        <v>10</v>
      </c>
    </row>
    <row r="19" spans="1:27" x14ac:dyDescent="0.3">
      <c r="A19" s="63" t="s">
        <v>1518</v>
      </c>
      <c r="B19" s="64">
        <f>VLOOKUP($A19,'Return Data'!$B$7:$R$2292,3,0)</f>
        <v>44477</v>
      </c>
      <c r="C19" s="65">
        <f>VLOOKUP($A19,'Return Data'!$B$7:$R$2292,4,0)</f>
        <v>12.1898</v>
      </c>
      <c r="D19" s="65">
        <f>VLOOKUP($A19,'Return Data'!$B$7:$R$2292,5,0)</f>
        <v>6.2891000000000004</v>
      </c>
      <c r="E19" s="66">
        <f t="shared" si="0"/>
        <v>18</v>
      </c>
      <c r="F19" s="65">
        <f>VLOOKUP($A19,'Return Data'!$B$7:$R$2292,6,0)</f>
        <v>4.0936000000000003</v>
      </c>
      <c r="G19" s="66">
        <f t="shared" si="1"/>
        <v>12</v>
      </c>
      <c r="H19" s="65">
        <f>VLOOKUP($A19,'Return Data'!$B$7:$R$2292,7,0)</f>
        <v>3.2101999999999999</v>
      </c>
      <c r="I19" s="66">
        <f t="shared" si="2"/>
        <v>19</v>
      </c>
      <c r="J19" s="65">
        <f>VLOOKUP($A19,'Return Data'!$B$7:$R$2292,8,0)</f>
        <v>2.5691000000000002</v>
      </c>
      <c r="K19" s="66">
        <f t="shared" si="3"/>
        <v>20</v>
      </c>
      <c r="L19" s="65">
        <f>VLOOKUP($A19,'Return Data'!$B$7:$R$2292,9,0)</f>
        <v>2.4302000000000001</v>
      </c>
      <c r="M19" s="66">
        <f t="shared" si="4"/>
        <v>22</v>
      </c>
      <c r="N19" s="65">
        <f>VLOOKUP($A19,'Return Data'!$B$7:$R$2292,10,0)</f>
        <v>3.3908</v>
      </c>
      <c r="O19" s="66">
        <f t="shared" si="5"/>
        <v>23</v>
      </c>
      <c r="P19" s="65">
        <f>VLOOKUP($A19,'Return Data'!$B$7:$R$2292,11,0)</f>
        <v>3.4777</v>
      </c>
      <c r="Q19" s="66">
        <f t="shared" si="6"/>
        <v>23</v>
      </c>
      <c r="R19" s="65">
        <f>VLOOKUP($A19,'Return Data'!$B$7:$R$2292,12,0)</f>
        <v>3.4091999999999998</v>
      </c>
      <c r="S19" s="66">
        <f t="shared" si="7"/>
        <v>22</v>
      </c>
      <c r="T19" s="65">
        <f>VLOOKUP($A19,'Return Data'!$B$7:$R$2292,13,0)</f>
        <v>3.5122</v>
      </c>
      <c r="U19" s="66">
        <f t="shared" si="8"/>
        <v>22</v>
      </c>
      <c r="V19" s="65">
        <f>VLOOKUP($A19,'Return Data'!$B$7:$R$2292,17,0)</f>
        <v>4.9752000000000001</v>
      </c>
      <c r="W19" s="66">
        <f t="shared" si="11"/>
        <v>14</v>
      </c>
      <c r="X19" s="65"/>
      <c r="Y19" s="66"/>
      <c r="Z19" s="65">
        <f>VLOOKUP($A19,'Return Data'!$B$7:$R$2292,16,0)</f>
        <v>6.3274999999999997</v>
      </c>
      <c r="AA19" s="67">
        <f t="shared" si="10"/>
        <v>19</v>
      </c>
    </row>
    <row r="20" spans="1:27" x14ac:dyDescent="0.3">
      <c r="A20" s="63" t="s">
        <v>1523</v>
      </c>
      <c r="B20" s="64">
        <f>VLOOKUP($A20,'Return Data'!$B$7:$R$2292,3,0)</f>
        <v>44477</v>
      </c>
      <c r="C20" s="65">
        <f>VLOOKUP($A20,'Return Data'!$B$7:$R$2292,4,0)</f>
        <v>2266.0025000000001</v>
      </c>
      <c r="D20" s="65">
        <f>VLOOKUP($A20,'Return Data'!$B$7:$R$2292,5,0)</f>
        <v>6.6553000000000004</v>
      </c>
      <c r="E20" s="66">
        <f t="shared" si="0"/>
        <v>15</v>
      </c>
      <c r="F20" s="65">
        <f>VLOOKUP($A20,'Return Data'!$B$7:$R$2292,6,0)</f>
        <v>3.7494000000000001</v>
      </c>
      <c r="G20" s="66">
        <f t="shared" si="1"/>
        <v>16</v>
      </c>
      <c r="H20" s="65">
        <f>VLOOKUP($A20,'Return Data'!$B$7:$R$2292,7,0)</f>
        <v>3.5244</v>
      </c>
      <c r="I20" s="66">
        <f t="shared" si="2"/>
        <v>14</v>
      </c>
      <c r="J20" s="65">
        <f>VLOOKUP($A20,'Return Data'!$B$7:$R$2292,8,0)</f>
        <v>2.5583</v>
      </c>
      <c r="K20" s="66">
        <f t="shared" si="3"/>
        <v>21</v>
      </c>
      <c r="L20" s="65">
        <f>VLOOKUP($A20,'Return Data'!$B$7:$R$2292,9,0)</f>
        <v>2.4756999999999998</v>
      </c>
      <c r="M20" s="66">
        <f t="shared" si="4"/>
        <v>21</v>
      </c>
      <c r="N20" s="65">
        <f>VLOOKUP($A20,'Return Data'!$B$7:$R$2292,10,0)</f>
        <v>3.7161</v>
      </c>
      <c r="O20" s="66">
        <f t="shared" si="5"/>
        <v>14</v>
      </c>
      <c r="P20" s="65">
        <f>VLOOKUP($A20,'Return Data'!$B$7:$R$2292,11,0)</f>
        <v>3.7534999999999998</v>
      </c>
      <c r="Q20" s="66">
        <f t="shared" si="6"/>
        <v>16</v>
      </c>
      <c r="R20" s="65">
        <f>VLOOKUP($A20,'Return Data'!$B$7:$R$2292,12,0)</f>
        <v>3.6831</v>
      </c>
      <c r="S20" s="66">
        <f t="shared" si="7"/>
        <v>16</v>
      </c>
      <c r="T20" s="65">
        <f>VLOOKUP($A20,'Return Data'!$B$7:$R$2292,13,0)</f>
        <v>3.7974999999999999</v>
      </c>
      <c r="U20" s="66">
        <f t="shared" si="8"/>
        <v>16</v>
      </c>
      <c r="V20" s="65">
        <f>VLOOKUP($A20,'Return Data'!$B$7:$R$2292,17,0)</f>
        <v>5.0667</v>
      </c>
      <c r="W20" s="66">
        <f t="shared" si="11"/>
        <v>13</v>
      </c>
      <c r="X20" s="65">
        <f>VLOOKUP($A20,'Return Data'!$B$7:$R$2292,14,0)</f>
        <v>6.2733999999999996</v>
      </c>
      <c r="Y20" s="66">
        <f>RANK(X20,X$8:X$34,0)</f>
        <v>7</v>
      </c>
      <c r="Z20" s="65">
        <f>VLOOKUP($A20,'Return Data'!$B$7:$R$2292,16,0)</f>
        <v>7.7313999999999998</v>
      </c>
      <c r="AA20" s="67">
        <f t="shared" si="10"/>
        <v>9</v>
      </c>
    </row>
    <row r="21" spans="1:27" x14ac:dyDescent="0.3">
      <c r="A21" s="63" t="s">
        <v>1527</v>
      </c>
      <c r="B21" s="64">
        <f>VLOOKUP($A21,'Return Data'!$B$7:$R$2292,3,0)</f>
        <v>44477</v>
      </c>
      <c r="C21" s="65">
        <f>VLOOKUP($A21,'Return Data'!$B$7:$R$2292,4,0)</f>
        <v>35.354799999999997</v>
      </c>
      <c r="D21" s="65">
        <f>VLOOKUP($A21,'Return Data'!$B$7:$R$2292,5,0)</f>
        <v>8.4675999999999991</v>
      </c>
      <c r="E21" s="66">
        <f t="shared" si="0"/>
        <v>6</v>
      </c>
      <c r="F21" s="65">
        <f>VLOOKUP($A21,'Return Data'!$B$7:$R$2292,6,0)</f>
        <v>3.8210000000000002</v>
      </c>
      <c r="G21" s="66">
        <f t="shared" si="1"/>
        <v>15</v>
      </c>
      <c r="H21" s="65">
        <f>VLOOKUP($A21,'Return Data'!$B$7:$R$2292,7,0)</f>
        <v>2.6856</v>
      </c>
      <c r="I21" s="66">
        <f t="shared" si="2"/>
        <v>25</v>
      </c>
      <c r="J21" s="65">
        <f>VLOOKUP($A21,'Return Data'!$B$7:$R$2292,8,0)</f>
        <v>3.0047999999999999</v>
      </c>
      <c r="K21" s="66">
        <f t="shared" si="3"/>
        <v>12</v>
      </c>
      <c r="L21" s="65">
        <f>VLOOKUP($A21,'Return Data'!$B$7:$R$2292,9,0)</f>
        <v>2.5207999999999999</v>
      </c>
      <c r="M21" s="66">
        <f t="shared" si="4"/>
        <v>18</v>
      </c>
      <c r="N21" s="65">
        <f>VLOOKUP($A21,'Return Data'!$B$7:$R$2292,10,0)</f>
        <v>3.6259999999999999</v>
      </c>
      <c r="O21" s="66">
        <f t="shared" si="5"/>
        <v>15</v>
      </c>
      <c r="P21" s="65">
        <f>VLOOKUP($A21,'Return Data'!$B$7:$R$2292,11,0)</f>
        <v>3.714</v>
      </c>
      <c r="Q21" s="66">
        <f t="shared" si="6"/>
        <v>17</v>
      </c>
      <c r="R21" s="65">
        <f>VLOOKUP($A21,'Return Data'!$B$7:$R$2292,12,0)</f>
        <v>3.6032000000000002</v>
      </c>
      <c r="S21" s="66">
        <f t="shared" si="7"/>
        <v>17</v>
      </c>
      <c r="T21" s="65">
        <f>VLOOKUP($A21,'Return Data'!$B$7:$R$2292,13,0)</f>
        <v>3.8292999999999999</v>
      </c>
      <c r="U21" s="66">
        <f t="shared" si="8"/>
        <v>14</v>
      </c>
      <c r="V21" s="65">
        <f>VLOOKUP($A21,'Return Data'!$B$7:$R$2292,17,0)</f>
        <v>5.3414999999999999</v>
      </c>
      <c r="W21" s="66">
        <f t="shared" si="11"/>
        <v>8</v>
      </c>
      <c r="X21" s="65">
        <f>VLOOKUP($A21,'Return Data'!$B$7:$R$2292,14,0)</f>
        <v>6.4762000000000004</v>
      </c>
      <c r="Y21" s="66">
        <f>RANK(X21,X$8:X$34,0)</f>
        <v>5</v>
      </c>
      <c r="Z21" s="65">
        <f>VLOOKUP($A21,'Return Data'!$B$7:$R$2292,16,0)</f>
        <v>7.8064999999999998</v>
      </c>
      <c r="AA21" s="67">
        <f t="shared" si="10"/>
        <v>7</v>
      </c>
    </row>
    <row r="22" spans="1:27" x14ac:dyDescent="0.3">
      <c r="A22" s="63" t="s">
        <v>1529</v>
      </c>
      <c r="B22" s="64">
        <f>VLOOKUP($A22,'Return Data'!$B$7:$R$2292,3,0)</f>
        <v>44477</v>
      </c>
      <c r="C22" s="65">
        <f>VLOOKUP($A22,'Return Data'!$B$7:$R$2292,4,0)</f>
        <v>35.7395</v>
      </c>
      <c r="D22" s="65">
        <f>VLOOKUP($A22,'Return Data'!$B$7:$R$2292,5,0)</f>
        <v>6.5373999999999999</v>
      </c>
      <c r="E22" s="66">
        <f t="shared" si="0"/>
        <v>16</v>
      </c>
      <c r="F22" s="65">
        <f>VLOOKUP($A22,'Return Data'!$B$7:$R$2292,6,0)</f>
        <v>4.4272</v>
      </c>
      <c r="G22" s="66">
        <f t="shared" si="1"/>
        <v>8</v>
      </c>
      <c r="H22" s="65">
        <f>VLOOKUP($A22,'Return Data'!$B$7:$R$2292,7,0)</f>
        <v>4.0152999999999999</v>
      </c>
      <c r="I22" s="66">
        <f t="shared" si="2"/>
        <v>3</v>
      </c>
      <c r="J22" s="65">
        <f>VLOOKUP($A22,'Return Data'!$B$7:$R$2292,8,0)</f>
        <v>3.0748000000000002</v>
      </c>
      <c r="K22" s="66">
        <f t="shared" si="3"/>
        <v>11</v>
      </c>
      <c r="L22" s="65">
        <f>VLOOKUP($A22,'Return Data'!$B$7:$R$2292,9,0)</f>
        <v>2.7603</v>
      </c>
      <c r="M22" s="66">
        <f t="shared" si="4"/>
        <v>12</v>
      </c>
      <c r="N22" s="65">
        <f>VLOOKUP($A22,'Return Data'!$B$7:$R$2292,10,0)</f>
        <v>3.468</v>
      </c>
      <c r="O22" s="66">
        <f t="shared" si="5"/>
        <v>20</v>
      </c>
      <c r="P22" s="65">
        <f>VLOOKUP($A22,'Return Data'!$B$7:$R$2292,11,0)</f>
        <v>3.5333000000000001</v>
      </c>
      <c r="Q22" s="66">
        <f t="shared" si="6"/>
        <v>21</v>
      </c>
      <c r="R22" s="65">
        <f>VLOOKUP($A22,'Return Data'!$B$7:$R$2292,12,0)</f>
        <v>3.4809999999999999</v>
      </c>
      <c r="S22" s="66">
        <f t="shared" si="7"/>
        <v>21</v>
      </c>
      <c r="T22" s="65">
        <f>VLOOKUP($A22,'Return Data'!$B$7:$R$2292,13,0)</f>
        <v>3.5554999999999999</v>
      </c>
      <c r="U22" s="66">
        <f t="shared" si="8"/>
        <v>21</v>
      </c>
      <c r="V22" s="65">
        <f>VLOOKUP($A22,'Return Data'!$B$7:$R$2292,17,0)</f>
        <v>4.9657999999999998</v>
      </c>
      <c r="W22" s="66">
        <f t="shared" si="11"/>
        <v>15</v>
      </c>
      <c r="X22" s="65">
        <f>VLOOKUP($A22,'Return Data'!$B$7:$R$2292,14,0)</f>
        <v>6.1528999999999998</v>
      </c>
      <c r="Y22" s="66">
        <f>RANK(X22,X$8:X$34,0)</f>
        <v>8</v>
      </c>
      <c r="Z22" s="65">
        <f>VLOOKUP($A22,'Return Data'!$B$7:$R$2292,16,0)</f>
        <v>7.7434000000000003</v>
      </c>
      <c r="AA22" s="67">
        <f t="shared" si="10"/>
        <v>8</v>
      </c>
    </row>
    <row r="23" spans="1:27" x14ac:dyDescent="0.3">
      <c r="A23" s="63" t="s">
        <v>1530</v>
      </c>
      <c r="B23" s="64">
        <f>VLOOKUP($A23,'Return Data'!$B$7:$R$2292,3,0)</f>
        <v>44477</v>
      </c>
      <c r="C23" s="65">
        <f>VLOOKUP($A23,'Return Data'!$B$7:$R$2292,4,0)</f>
        <v>1078.4872</v>
      </c>
      <c r="D23" s="65">
        <f>VLOOKUP($A23,'Return Data'!$B$7:$R$2292,5,0)</f>
        <v>1.7498</v>
      </c>
      <c r="E23" s="66">
        <f t="shared" si="0"/>
        <v>26</v>
      </c>
      <c r="F23" s="65">
        <f>VLOOKUP($A23,'Return Data'!$B$7:$R$2292,6,0)</f>
        <v>3.6042999999999998</v>
      </c>
      <c r="G23" s="66">
        <f t="shared" si="1"/>
        <v>18</v>
      </c>
      <c r="H23" s="65">
        <f>VLOOKUP($A23,'Return Data'!$B$7:$R$2292,7,0)</f>
        <v>3.4843999999999999</v>
      </c>
      <c r="I23" s="66">
        <f t="shared" si="2"/>
        <v>15</v>
      </c>
      <c r="J23" s="65">
        <f>VLOOKUP($A23,'Return Data'!$B$7:$R$2292,8,0)</f>
        <v>2.8679999999999999</v>
      </c>
      <c r="K23" s="66">
        <f t="shared" si="3"/>
        <v>14</v>
      </c>
      <c r="L23" s="65">
        <f>VLOOKUP($A23,'Return Data'!$B$7:$R$2292,9,0)</f>
        <v>2.8178000000000001</v>
      </c>
      <c r="M23" s="66">
        <f t="shared" si="4"/>
        <v>11</v>
      </c>
      <c r="N23" s="65">
        <f>VLOOKUP($A23,'Return Data'!$B$7:$R$2292,10,0)</f>
        <v>3.4377</v>
      </c>
      <c r="O23" s="66">
        <f t="shared" si="5"/>
        <v>21</v>
      </c>
      <c r="P23" s="65">
        <f>VLOOKUP($A23,'Return Data'!$B$7:$R$2292,11,0)</f>
        <v>3.5091999999999999</v>
      </c>
      <c r="Q23" s="66">
        <f t="shared" si="6"/>
        <v>22</v>
      </c>
      <c r="R23" s="65">
        <f>VLOOKUP($A23,'Return Data'!$B$7:$R$2292,12,0)</f>
        <v>3.3647</v>
      </c>
      <c r="S23" s="66">
        <f t="shared" si="7"/>
        <v>23</v>
      </c>
      <c r="T23" s="65">
        <f>VLOOKUP($A23,'Return Data'!$B$7:$R$2292,13,0)</f>
        <v>3.4719000000000002</v>
      </c>
      <c r="U23" s="66">
        <f t="shared" si="8"/>
        <v>23</v>
      </c>
      <c r="V23" s="65"/>
      <c r="W23" s="66"/>
      <c r="X23" s="65"/>
      <c r="Y23" s="66"/>
      <c r="Z23" s="65">
        <f>VLOOKUP($A23,'Return Data'!$B$7:$R$2292,16,0)</f>
        <v>4.1329000000000002</v>
      </c>
      <c r="AA23" s="67">
        <f t="shared" si="10"/>
        <v>27</v>
      </c>
    </row>
    <row r="24" spans="1:27" x14ac:dyDescent="0.3">
      <c r="A24" s="63" t="s">
        <v>1532</v>
      </c>
      <c r="B24" s="64">
        <f>VLOOKUP($A24,'Return Data'!$B$7:$R$2292,3,0)</f>
        <v>44477</v>
      </c>
      <c r="C24" s="65">
        <f>VLOOKUP($A24,'Return Data'!$B$7:$R$2292,4,0)</f>
        <v>1109.2347</v>
      </c>
      <c r="D24" s="65">
        <f>VLOOKUP($A24,'Return Data'!$B$7:$R$2292,5,0)</f>
        <v>7.2603999999999997</v>
      </c>
      <c r="E24" s="66">
        <f t="shared" si="0"/>
        <v>12</v>
      </c>
      <c r="F24" s="65">
        <f>VLOOKUP($A24,'Return Data'!$B$7:$R$2292,6,0)</f>
        <v>4.4108999999999998</v>
      </c>
      <c r="G24" s="66">
        <f t="shared" si="1"/>
        <v>9</v>
      </c>
      <c r="H24" s="65">
        <f>VLOOKUP($A24,'Return Data'!$B$7:$R$2292,7,0)</f>
        <v>3.7204999999999999</v>
      </c>
      <c r="I24" s="66">
        <f t="shared" si="2"/>
        <v>6</v>
      </c>
      <c r="J24" s="65">
        <f>VLOOKUP($A24,'Return Data'!$B$7:$R$2292,8,0)</f>
        <v>2.8271000000000002</v>
      </c>
      <c r="K24" s="66">
        <f t="shared" si="3"/>
        <v>15</v>
      </c>
      <c r="L24" s="65">
        <f>VLOOKUP($A24,'Return Data'!$B$7:$R$2292,9,0)</f>
        <v>2.7115</v>
      </c>
      <c r="M24" s="66">
        <f t="shared" si="4"/>
        <v>13</v>
      </c>
      <c r="N24" s="65">
        <f>VLOOKUP($A24,'Return Data'!$B$7:$R$2292,10,0)</f>
        <v>3.7324000000000002</v>
      </c>
      <c r="O24" s="66">
        <f t="shared" si="5"/>
        <v>13</v>
      </c>
      <c r="P24" s="65">
        <f>VLOOKUP($A24,'Return Data'!$B$7:$R$2292,11,0)</f>
        <v>3.8065000000000002</v>
      </c>
      <c r="Q24" s="66">
        <f t="shared" si="6"/>
        <v>13</v>
      </c>
      <c r="R24" s="65">
        <f>VLOOKUP($A24,'Return Data'!$B$7:$R$2292,12,0)</f>
        <v>3.7048999999999999</v>
      </c>
      <c r="S24" s="66">
        <f t="shared" si="7"/>
        <v>14</v>
      </c>
      <c r="T24" s="65">
        <f>VLOOKUP($A24,'Return Data'!$B$7:$R$2292,13,0)</f>
        <v>3.8479000000000001</v>
      </c>
      <c r="U24" s="66">
        <f t="shared" si="8"/>
        <v>12</v>
      </c>
      <c r="V24" s="65"/>
      <c r="W24" s="66"/>
      <c r="X24" s="65"/>
      <c r="Y24" s="66"/>
      <c r="Z24" s="65">
        <f>VLOOKUP($A24,'Return Data'!$B$7:$R$2292,16,0)</f>
        <v>5.3807</v>
      </c>
      <c r="AA24" s="67">
        <f t="shared" si="10"/>
        <v>23</v>
      </c>
    </row>
    <row r="25" spans="1:27" x14ac:dyDescent="0.3">
      <c r="A25" s="63" t="s">
        <v>1534</v>
      </c>
      <c r="B25" s="64">
        <f>VLOOKUP($A25,'Return Data'!$B$7:$R$2292,3,0)</f>
        <v>44477</v>
      </c>
      <c r="C25" s="65">
        <f>VLOOKUP($A25,'Return Data'!$B$7:$R$2292,4,0)</f>
        <v>14.1846</v>
      </c>
      <c r="D25" s="65">
        <f>VLOOKUP($A25,'Return Data'!$B$7:$R$2292,5,0)</f>
        <v>5.9194000000000004</v>
      </c>
      <c r="E25" s="66">
        <f t="shared" si="0"/>
        <v>20</v>
      </c>
      <c r="F25" s="65">
        <f>VLOOKUP($A25,'Return Data'!$B$7:$R$2292,6,0)</f>
        <v>2.0589</v>
      </c>
      <c r="G25" s="66">
        <f t="shared" si="1"/>
        <v>26</v>
      </c>
      <c r="H25" s="65">
        <f>VLOOKUP($A25,'Return Data'!$B$7:$R$2292,7,0)</f>
        <v>2.8321000000000001</v>
      </c>
      <c r="I25" s="66">
        <f t="shared" si="2"/>
        <v>23</v>
      </c>
      <c r="J25" s="65">
        <f>VLOOKUP($A25,'Return Data'!$B$7:$R$2292,8,0)</f>
        <v>2.1337999999999999</v>
      </c>
      <c r="K25" s="66">
        <f t="shared" si="3"/>
        <v>25</v>
      </c>
      <c r="L25" s="65">
        <f>VLOOKUP($A25,'Return Data'!$B$7:$R$2292,9,0)</f>
        <v>2.3978000000000002</v>
      </c>
      <c r="M25" s="66">
        <f t="shared" si="4"/>
        <v>25</v>
      </c>
      <c r="N25" s="65">
        <f>VLOOKUP($A25,'Return Data'!$B$7:$R$2292,10,0)</f>
        <v>3.2968000000000002</v>
      </c>
      <c r="O25" s="66">
        <f t="shared" si="5"/>
        <v>24</v>
      </c>
      <c r="P25" s="65">
        <f>VLOOKUP($A25,'Return Data'!$B$7:$R$2292,11,0)</f>
        <v>3.2061000000000002</v>
      </c>
      <c r="Q25" s="66">
        <f t="shared" si="6"/>
        <v>26</v>
      </c>
      <c r="R25" s="65">
        <f>VLOOKUP($A25,'Return Data'!$B$7:$R$2292,12,0)</f>
        <v>3.2004000000000001</v>
      </c>
      <c r="S25" s="66">
        <f t="shared" si="7"/>
        <v>25</v>
      </c>
      <c r="T25" s="65">
        <f>VLOOKUP($A25,'Return Data'!$B$7:$R$2292,13,0)</f>
        <v>3.2343000000000002</v>
      </c>
      <c r="U25" s="66">
        <f t="shared" si="8"/>
        <v>26</v>
      </c>
      <c r="V25" s="65">
        <f>VLOOKUP($A25,'Return Data'!$B$7:$R$2292,17,0)</f>
        <v>4.0041000000000002</v>
      </c>
      <c r="W25" s="66">
        <f t="shared" ref="W25:W30" si="12">RANK(V25,V$8:V$34,0)</f>
        <v>21</v>
      </c>
      <c r="X25" s="65">
        <f>VLOOKUP($A25,'Return Data'!$B$7:$R$2292,14,0)</f>
        <v>2.0543</v>
      </c>
      <c r="Y25" s="66">
        <f t="shared" ref="Y25:Y30" si="13">RANK(X25,X$8:X$34,0)</f>
        <v>17</v>
      </c>
      <c r="Z25" s="65">
        <f>VLOOKUP($A25,'Return Data'!$B$7:$R$2292,16,0)</f>
        <v>4.4139999999999997</v>
      </c>
      <c r="AA25" s="67">
        <f t="shared" si="10"/>
        <v>26</v>
      </c>
    </row>
    <row r="26" spans="1:27" x14ac:dyDescent="0.3">
      <c r="A26" s="63" t="s">
        <v>2025</v>
      </c>
      <c r="B26" s="64">
        <f>VLOOKUP($A26,'Return Data'!$B$7:$R$2292,3,0)</f>
        <v>44477</v>
      </c>
      <c r="C26" s="65">
        <f>VLOOKUP($A26,'Return Data'!$B$7:$R$2292,4,0)</f>
        <v>2347.2235000000001</v>
      </c>
      <c r="D26" s="65">
        <f>VLOOKUP($A26,'Return Data'!$B$7:$R$2292,5,0)</f>
        <v>3.5303</v>
      </c>
      <c r="E26" s="66">
        <f t="shared" si="0"/>
        <v>24</v>
      </c>
      <c r="F26" s="65">
        <f>VLOOKUP($A26,'Return Data'!$B$7:$R$2292,6,0)</f>
        <v>0.22700000000000001</v>
      </c>
      <c r="G26" s="66">
        <f t="shared" si="1"/>
        <v>27</v>
      </c>
      <c r="H26" s="65">
        <f>VLOOKUP($A26,'Return Data'!$B$7:$R$2292,7,0)</f>
        <v>1.3978999999999999</v>
      </c>
      <c r="I26" s="66">
        <f t="shared" si="2"/>
        <v>27</v>
      </c>
      <c r="J26" s="65">
        <f>VLOOKUP($A26,'Return Data'!$B$7:$R$2292,8,0)</f>
        <v>1.1028</v>
      </c>
      <c r="K26" s="66">
        <f t="shared" si="3"/>
        <v>27</v>
      </c>
      <c r="L26" s="65">
        <f>VLOOKUP($A26,'Return Data'!$B$7:$R$2292,9,0)</f>
        <v>1.7877000000000001</v>
      </c>
      <c r="M26" s="66">
        <f t="shared" si="4"/>
        <v>27</v>
      </c>
      <c r="N26" s="65">
        <f>VLOOKUP($A26,'Return Data'!$B$7:$R$2292,10,0)</f>
        <v>2.9820000000000002</v>
      </c>
      <c r="O26" s="66">
        <f t="shared" si="5"/>
        <v>27</v>
      </c>
      <c r="P26" s="65">
        <f>VLOOKUP($A26,'Return Data'!$B$7:$R$2292,11,0)</f>
        <v>2.8984000000000001</v>
      </c>
      <c r="Q26" s="66">
        <f t="shared" si="6"/>
        <v>27</v>
      </c>
      <c r="R26" s="65">
        <f>VLOOKUP($A26,'Return Data'!$B$7:$R$2292,12,0)</f>
        <v>2.8035999999999999</v>
      </c>
      <c r="S26" s="66">
        <f t="shared" si="7"/>
        <v>27</v>
      </c>
      <c r="T26" s="65">
        <f>VLOOKUP($A26,'Return Data'!$B$7:$R$2292,13,0)</f>
        <v>2.8555000000000001</v>
      </c>
      <c r="U26" s="66">
        <f t="shared" si="8"/>
        <v>27</v>
      </c>
      <c r="V26" s="65">
        <f>VLOOKUP($A26,'Return Data'!$B$7:$R$2292,17,0)</f>
        <v>3.9944999999999999</v>
      </c>
      <c r="W26" s="66">
        <f t="shared" si="12"/>
        <v>22</v>
      </c>
      <c r="X26" s="65">
        <f>VLOOKUP($A26,'Return Data'!$B$7:$R$2292,14,0)</f>
        <v>5.2114000000000003</v>
      </c>
      <c r="Y26" s="66">
        <f t="shared" si="13"/>
        <v>16</v>
      </c>
      <c r="Z26" s="65">
        <f>VLOOKUP($A26,'Return Data'!$B$7:$R$2292,16,0)</f>
        <v>7.2793000000000001</v>
      </c>
      <c r="AA26" s="67">
        <f t="shared" si="10"/>
        <v>14</v>
      </c>
    </row>
    <row r="27" spans="1:27" x14ac:dyDescent="0.3">
      <c r="A27" s="63" t="s">
        <v>1537</v>
      </c>
      <c r="B27" s="64">
        <f>VLOOKUP($A27,'Return Data'!$B$7:$R$2292,3,0)</f>
        <v>44477</v>
      </c>
      <c r="C27" s="65">
        <f>VLOOKUP($A27,'Return Data'!$B$7:$R$2292,4,0)</f>
        <v>3449.7273</v>
      </c>
      <c r="D27" s="65">
        <f>VLOOKUP($A27,'Return Data'!$B$7:$R$2292,5,0)</f>
        <v>8.1159999999999997</v>
      </c>
      <c r="E27" s="66">
        <f t="shared" si="0"/>
        <v>8</v>
      </c>
      <c r="F27" s="65">
        <f>VLOOKUP($A27,'Return Data'!$B$7:$R$2292,6,0)</f>
        <v>4.9565000000000001</v>
      </c>
      <c r="G27" s="66">
        <f t="shared" si="1"/>
        <v>4</v>
      </c>
      <c r="H27" s="65">
        <f>VLOOKUP($A27,'Return Data'!$B$7:$R$2292,7,0)</f>
        <v>3.7995000000000001</v>
      </c>
      <c r="I27" s="66">
        <f t="shared" si="2"/>
        <v>5</v>
      </c>
      <c r="J27" s="65">
        <f>VLOOKUP($A27,'Return Data'!$B$7:$R$2292,8,0)</f>
        <v>4.2183999999999999</v>
      </c>
      <c r="K27" s="66">
        <f t="shared" si="3"/>
        <v>4</v>
      </c>
      <c r="L27" s="65">
        <f>VLOOKUP($A27,'Return Data'!$B$7:$R$2292,9,0)</f>
        <v>3.9188000000000001</v>
      </c>
      <c r="M27" s="66">
        <f t="shared" si="4"/>
        <v>5</v>
      </c>
      <c r="N27" s="65">
        <f>VLOOKUP($A27,'Return Data'!$B$7:$R$2292,10,0)</f>
        <v>4.8672000000000004</v>
      </c>
      <c r="O27" s="66">
        <f t="shared" si="5"/>
        <v>5</v>
      </c>
      <c r="P27" s="65">
        <f>VLOOKUP($A27,'Return Data'!$B$7:$R$2292,11,0)</f>
        <v>12.065300000000001</v>
      </c>
      <c r="Q27" s="66">
        <f t="shared" si="6"/>
        <v>1</v>
      </c>
      <c r="R27" s="65">
        <f>VLOOKUP($A27,'Return Data'!$B$7:$R$2292,12,0)</f>
        <v>9.9162999999999997</v>
      </c>
      <c r="S27" s="66">
        <f t="shared" si="7"/>
        <v>2</v>
      </c>
      <c r="T27" s="65">
        <f>VLOOKUP($A27,'Return Data'!$B$7:$R$2292,13,0)</f>
        <v>9.2609999999999992</v>
      </c>
      <c r="U27" s="66">
        <f t="shared" si="8"/>
        <v>2</v>
      </c>
      <c r="V27" s="65">
        <f>VLOOKUP($A27,'Return Data'!$B$7:$R$2292,17,0)</f>
        <v>7.5952000000000002</v>
      </c>
      <c r="W27" s="66">
        <f t="shared" si="12"/>
        <v>1</v>
      </c>
      <c r="X27" s="65">
        <f>VLOOKUP($A27,'Return Data'!$B$7:$R$2292,14,0)</f>
        <v>5.6718000000000002</v>
      </c>
      <c r="Y27" s="66">
        <f t="shared" si="13"/>
        <v>13</v>
      </c>
      <c r="Z27" s="65">
        <f>VLOOKUP($A27,'Return Data'!$B$7:$R$2292,16,0)</f>
        <v>7.3319000000000001</v>
      </c>
      <c r="AA27" s="67">
        <f t="shared" si="10"/>
        <v>13</v>
      </c>
    </row>
    <row r="28" spans="1:27" x14ac:dyDescent="0.3">
      <c r="A28" s="63" t="s">
        <v>1541</v>
      </c>
      <c r="B28" s="64">
        <f>VLOOKUP($A28,'Return Data'!$B$7:$R$2292,3,0)</f>
        <v>44477</v>
      </c>
      <c r="C28" s="65">
        <f>VLOOKUP($A28,'Return Data'!$B$7:$R$2292,4,0)</f>
        <v>28.124199999999998</v>
      </c>
      <c r="D28" s="65">
        <f>VLOOKUP($A28,'Return Data'!$B$7:$R$2292,5,0)</f>
        <v>9.2167999999999992</v>
      </c>
      <c r="E28" s="66">
        <f t="shared" si="0"/>
        <v>2</v>
      </c>
      <c r="F28" s="65">
        <f>VLOOKUP($A28,'Return Data'!$B$7:$R$2292,6,0)</f>
        <v>3.8946999999999998</v>
      </c>
      <c r="G28" s="66">
        <f t="shared" si="1"/>
        <v>14</v>
      </c>
      <c r="H28" s="65">
        <f>VLOOKUP($A28,'Return Data'!$B$7:$R$2292,7,0)</f>
        <v>3.5249999999999999</v>
      </c>
      <c r="I28" s="66">
        <f t="shared" si="2"/>
        <v>13</v>
      </c>
      <c r="J28" s="65">
        <f>VLOOKUP($A28,'Return Data'!$B$7:$R$2292,8,0)</f>
        <v>3.0813000000000001</v>
      </c>
      <c r="K28" s="66">
        <f t="shared" si="3"/>
        <v>10</v>
      </c>
      <c r="L28" s="65">
        <f>VLOOKUP($A28,'Return Data'!$B$7:$R$2292,9,0)</f>
        <v>2.6446000000000001</v>
      </c>
      <c r="M28" s="66">
        <f t="shared" si="4"/>
        <v>16</v>
      </c>
      <c r="N28" s="65">
        <f>VLOOKUP($A28,'Return Data'!$B$7:$R$2292,10,0)</f>
        <v>3.7378999999999998</v>
      </c>
      <c r="O28" s="66">
        <f t="shared" si="5"/>
        <v>12</v>
      </c>
      <c r="P28" s="65">
        <f>VLOOKUP($A28,'Return Data'!$B$7:$R$2292,11,0)</f>
        <v>3.8271999999999999</v>
      </c>
      <c r="Q28" s="66">
        <f t="shared" si="6"/>
        <v>11</v>
      </c>
      <c r="R28" s="65">
        <f>VLOOKUP($A28,'Return Data'!$B$7:$R$2292,12,0)</f>
        <v>3.7349000000000001</v>
      </c>
      <c r="S28" s="66">
        <f t="shared" si="7"/>
        <v>13</v>
      </c>
      <c r="T28" s="65">
        <f>VLOOKUP($A28,'Return Data'!$B$7:$R$2292,13,0)</f>
        <v>3.9554</v>
      </c>
      <c r="U28" s="66">
        <f t="shared" si="8"/>
        <v>11</v>
      </c>
      <c r="V28" s="65">
        <f>VLOOKUP($A28,'Return Data'!$B$7:$R$2292,17,0)</f>
        <v>5.2797999999999998</v>
      </c>
      <c r="W28" s="66">
        <f t="shared" si="12"/>
        <v>10</v>
      </c>
      <c r="X28" s="65">
        <f>VLOOKUP($A28,'Return Data'!$B$7:$R$2292,14,0)</f>
        <v>8.3171999999999997</v>
      </c>
      <c r="Y28" s="66">
        <f t="shared" si="13"/>
        <v>1</v>
      </c>
      <c r="Z28" s="65">
        <f>VLOOKUP($A28,'Return Data'!$B$7:$R$2292,16,0)</f>
        <v>8.6117000000000008</v>
      </c>
      <c r="AA28" s="67">
        <f t="shared" si="10"/>
        <v>2</v>
      </c>
    </row>
    <row r="29" spans="1:27" x14ac:dyDescent="0.3">
      <c r="A29" s="63" t="s">
        <v>1543</v>
      </c>
      <c r="B29" s="64">
        <f>VLOOKUP($A29,'Return Data'!$B$7:$R$2292,3,0)</f>
        <v>44477</v>
      </c>
      <c r="C29" s="65">
        <f>VLOOKUP($A29,'Return Data'!$B$7:$R$2292,4,0)</f>
        <v>2302.2474000000002</v>
      </c>
      <c r="D29" s="65">
        <f>VLOOKUP($A29,'Return Data'!$B$7:$R$2292,5,0)</f>
        <v>5.5038</v>
      </c>
      <c r="E29" s="66">
        <f t="shared" si="0"/>
        <v>21</v>
      </c>
      <c r="F29" s="65">
        <f>VLOOKUP($A29,'Return Data'!$B$7:$R$2292,6,0)</f>
        <v>3.4984000000000002</v>
      </c>
      <c r="G29" s="66">
        <f t="shared" si="1"/>
        <v>19</v>
      </c>
      <c r="H29" s="65">
        <f>VLOOKUP($A29,'Return Data'!$B$7:$R$2292,7,0)</f>
        <v>3.2488999999999999</v>
      </c>
      <c r="I29" s="66">
        <f t="shared" si="2"/>
        <v>17</v>
      </c>
      <c r="J29" s="65">
        <f>VLOOKUP($A29,'Return Data'!$B$7:$R$2292,8,0)</f>
        <v>2.6526999999999998</v>
      </c>
      <c r="K29" s="66">
        <f t="shared" si="3"/>
        <v>18</v>
      </c>
      <c r="L29" s="65">
        <f>VLOOKUP($A29,'Return Data'!$B$7:$R$2292,9,0)</f>
        <v>2.5215000000000001</v>
      </c>
      <c r="M29" s="66">
        <f t="shared" si="4"/>
        <v>17</v>
      </c>
      <c r="N29" s="65">
        <f>VLOOKUP($A29,'Return Data'!$B$7:$R$2292,10,0)</f>
        <v>3.4312999999999998</v>
      </c>
      <c r="O29" s="66">
        <f t="shared" si="5"/>
        <v>22</v>
      </c>
      <c r="P29" s="65">
        <f>VLOOKUP($A29,'Return Data'!$B$7:$R$2292,11,0)</f>
        <v>3.5678000000000001</v>
      </c>
      <c r="Q29" s="66">
        <f t="shared" si="6"/>
        <v>20</v>
      </c>
      <c r="R29" s="65">
        <f>VLOOKUP($A29,'Return Data'!$B$7:$R$2292,12,0)</f>
        <v>3.4931999999999999</v>
      </c>
      <c r="S29" s="66">
        <f t="shared" si="7"/>
        <v>20</v>
      </c>
      <c r="T29" s="65">
        <f>VLOOKUP($A29,'Return Data'!$B$7:$R$2292,13,0)</f>
        <v>3.5585</v>
      </c>
      <c r="U29" s="66">
        <f t="shared" si="8"/>
        <v>20</v>
      </c>
      <c r="V29" s="65">
        <f>VLOOKUP($A29,'Return Data'!$B$7:$R$2292,17,0)</f>
        <v>4.4851999999999999</v>
      </c>
      <c r="W29" s="66">
        <f t="shared" si="12"/>
        <v>20</v>
      </c>
      <c r="X29" s="65">
        <f>VLOOKUP($A29,'Return Data'!$B$7:$R$2292,14,0)</f>
        <v>5.6296999999999997</v>
      </c>
      <c r="Y29" s="66">
        <f t="shared" si="13"/>
        <v>14</v>
      </c>
      <c r="Z29" s="65">
        <f>VLOOKUP($A29,'Return Data'!$B$7:$R$2292,16,0)</f>
        <v>6.8635999999999999</v>
      </c>
      <c r="AA29" s="67">
        <f t="shared" si="10"/>
        <v>16</v>
      </c>
    </row>
    <row r="30" spans="1:27" x14ac:dyDescent="0.3">
      <c r="A30" s="63" t="s">
        <v>1544</v>
      </c>
      <c r="B30" s="64">
        <f>VLOOKUP($A30,'Return Data'!$B$7:$R$2292,3,0)</f>
        <v>44477</v>
      </c>
      <c r="C30" s="65">
        <f>VLOOKUP($A30,'Return Data'!$B$7:$R$2292,4,0)</f>
        <v>4807.9771000000001</v>
      </c>
      <c r="D30" s="65">
        <f>VLOOKUP($A30,'Return Data'!$B$7:$R$2292,5,0)</f>
        <v>7.9827000000000004</v>
      </c>
      <c r="E30" s="66">
        <f t="shared" si="0"/>
        <v>10</v>
      </c>
      <c r="F30" s="65">
        <f>VLOOKUP($A30,'Return Data'!$B$7:$R$2292,6,0)</f>
        <v>4.3990999999999998</v>
      </c>
      <c r="G30" s="66">
        <f t="shared" si="1"/>
        <v>10</v>
      </c>
      <c r="H30" s="65">
        <f>VLOOKUP($A30,'Return Data'!$B$7:$R$2292,7,0)</f>
        <v>3.7168999999999999</v>
      </c>
      <c r="I30" s="66">
        <f t="shared" si="2"/>
        <v>7</v>
      </c>
      <c r="J30" s="65">
        <f>VLOOKUP($A30,'Return Data'!$B$7:$R$2292,8,0)</f>
        <v>3.2206999999999999</v>
      </c>
      <c r="K30" s="66">
        <f t="shared" si="3"/>
        <v>9</v>
      </c>
      <c r="L30" s="65">
        <f>VLOOKUP($A30,'Return Data'!$B$7:$R$2292,9,0)</f>
        <v>2.8411</v>
      </c>
      <c r="M30" s="66">
        <f t="shared" si="4"/>
        <v>10</v>
      </c>
      <c r="N30" s="65">
        <f>VLOOKUP($A30,'Return Data'!$B$7:$R$2292,10,0)</f>
        <v>3.6156999999999999</v>
      </c>
      <c r="O30" s="66">
        <f t="shared" si="5"/>
        <v>16</v>
      </c>
      <c r="P30" s="65">
        <f>VLOOKUP($A30,'Return Data'!$B$7:$R$2292,11,0)</f>
        <v>3.6568000000000001</v>
      </c>
      <c r="Q30" s="66">
        <f t="shared" si="6"/>
        <v>18</v>
      </c>
      <c r="R30" s="65">
        <f>VLOOKUP($A30,'Return Data'!$B$7:$R$2292,12,0)</f>
        <v>3.5404</v>
      </c>
      <c r="S30" s="66">
        <f t="shared" si="7"/>
        <v>19</v>
      </c>
      <c r="T30" s="65">
        <f>VLOOKUP($A30,'Return Data'!$B$7:$R$2292,13,0)</f>
        <v>3.7229000000000001</v>
      </c>
      <c r="U30" s="66">
        <f t="shared" si="8"/>
        <v>18</v>
      </c>
      <c r="V30" s="65">
        <f>VLOOKUP($A30,'Return Data'!$B$7:$R$2292,17,0)</f>
        <v>5.1859000000000002</v>
      </c>
      <c r="W30" s="66">
        <f t="shared" si="12"/>
        <v>11</v>
      </c>
      <c r="X30" s="65">
        <f>VLOOKUP($A30,'Return Data'!$B$7:$R$2292,14,0)</f>
        <v>6.3272000000000004</v>
      </c>
      <c r="Y30" s="66">
        <f t="shared" si="13"/>
        <v>6</v>
      </c>
      <c r="Z30" s="65">
        <f>VLOOKUP($A30,'Return Data'!$B$7:$R$2292,16,0)</f>
        <v>7.5484999999999998</v>
      </c>
      <c r="AA30" s="67">
        <f t="shared" si="10"/>
        <v>11</v>
      </c>
    </row>
    <row r="31" spans="1:27" x14ac:dyDescent="0.3">
      <c r="A31" s="63" t="s">
        <v>1546</v>
      </c>
      <c r="B31" s="64">
        <f>VLOOKUP($A31,'Return Data'!$B$7:$R$2292,3,0)</f>
        <v>44477</v>
      </c>
      <c r="C31" s="65">
        <f>VLOOKUP($A31,'Return Data'!$B$7:$R$2292,4,0)</f>
        <v>11.286099999999999</v>
      </c>
      <c r="D31" s="65">
        <f>VLOOKUP($A31,'Return Data'!$B$7:$R$2292,5,0)</f>
        <v>8.0869999999999997</v>
      </c>
      <c r="E31" s="66">
        <f t="shared" si="0"/>
        <v>9</v>
      </c>
      <c r="F31" s="65">
        <f>VLOOKUP($A31,'Return Data'!$B$7:$R$2292,6,0)</f>
        <v>3.99</v>
      </c>
      <c r="G31" s="66">
        <f t="shared" si="1"/>
        <v>13</v>
      </c>
      <c r="H31" s="65">
        <f>VLOOKUP($A31,'Return Data'!$B$7:$R$2292,7,0)</f>
        <v>3.6524000000000001</v>
      </c>
      <c r="I31" s="66">
        <f t="shared" si="2"/>
        <v>11</v>
      </c>
      <c r="J31" s="65">
        <f>VLOOKUP($A31,'Return Data'!$B$7:$R$2292,8,0)</f>
        <v>2.9371</v>
      </c>
      <c r="K31" s="66">
        <f t="shared" si="3"/>
        <v>13</v>
      </c>
      <c r="L31" s="65">
        <f>VLOOKUP($A31,'Return Data'!$B$7:$R$2292,9,0)</f>
        <v>2.7010000000000001</v>
      </c>
      <c r="M31" s="66">
        <f t="shared" si="4"/>
        <v>14</v>
      </c>
      <c r="N31" s="65">
        <f>VLOOKUP($A31,'Return Data'!$B$7:$R$2292,10,0)</f>
        <v>3.5861000000000001</v>
      </c>
      <c r="O31" s="66">
        <f t="shared" si="5"/>
        <v>17</v>
      </c>
      <c r="P31" s="65">
        <f>VLOOKUP($A31,'Return Data'!$B$7:$R$2292,11,0)</f>
        <v>3.7614000000000001</v>
      </c>
      <c r="Q31" s="66">
        <f t="shared" si="6"/>
        <v>15</v>
      </c>
      <c r="R31" s="65">
        <f>VLOOKUP($A31,'Return Data'!$B$7:$R$2292,12,0)</f>
        <v>3.6909999999999998</v>
      </c>
      <c r="S31" s="66">
        <f t="shared" si="7"/>
        <v>15</v>
      </c>
      <c r="T31" s="65">
        <f>VLOOKUP($A31,'Return Data'!$B$7:$R$2292,13,0)</f>
        <v>3.7955000000000001</v>
      </c>
      <c r="U31" s="66">
        <f t="shared" si="8"/>
        <v>17</v>
      </c>
      <c r="V31" s="65"/>
      <c r="W31" s="66"/>
      <c r="X31" s="65"/>
      <c r="Y31" s="66"/>
      <c r="Z31" s="65">
        <f>VLOOKUP($A31,'Return Data'!$B$7:$R$2292,16,0)</f>
        <v>5.4177</v>
      </c>
      <c r="AA31" s="67">
        <f t="shared" si="10"/>
        <v>22</v>
      </c>
    </row>
    <row r="32" spans="1:27" x14ac:dyDescent="0.3">
      <c r="A32" s="63" t="s">
        <v>1548</v>
      </c>
      <c r="B32" s="64">
        <f>VLOOKUP($A32,'Return Data'!$B$7:$R$2292,3,0)</f>
        <v>44477</v>
      </c>
      <c r="C32" s="65">
        <f>VLOOKUP($A32,'Return Data'!$B$7:$R$2292,4,0)</f>
        <v>11.677300000000001</v>
      </c>
      <c r="D32" s="65">
        <f>VLOOKUP($A32,'Return Data'!$B$7:$R$2292,5,0)</f>
        <v>8.7540999999999993</v>
      </c>
      <c r="E32" s="66">
        <f t="shared" si="0"/>
        <v>4</v>
      </c>
      <c r="F32" s="65">
        <f>VLOOKUP($A32,'Return Data'!$B$7:$R$2292,6,0)</f>
        <v>5.3160999999999996</v>
      </c>
      <c r="G32" s="66">
        <f t="shared" si="1"/>
        <v>2</v>
      </c>
      <c r="H32" s="65">
        <f>VLOOKUP($A32,'Return Data'!$B$7:$R$2292,7,0)</f>
        <v>3.7088999999999999</v>
      </c>
      <c r="I32" s="66">
        <f t="shared" si="2"/>
        <v>9</v>
      </c>
      <c r="J32" s="65">
        <f>VLOOKUP($A32,'Return Data'!$B$7:$R$2292,8,0)</f>
        <v>3.5548000000000002</v>
      </c>
      <c r="K32" s="66">
        <f t="shared" si="3"/>
        <v>6</v>
      </c>
      <c r="L32" s="65">
        <f>VLOOKUP($A32,'Return Data'!$B$7:$R$2292,9,0)</f>
        <v>3.2490000000000001</v>
      </c>
      <c r="M32" s="66">
        <f t="shared" si="4"/>
        <v>7</v>
      </c>
      <c r="N32" s="65">
        <f>VLOOKUP($A32,'Return Data'!$B$7:$R$2292,10,0)</f>
        <v>4.0396000000000001</v>
      </c>
      <c r="O32" s="66">
        <f t="shared" si="5"/>
        <v>8</v>
      </c>
      <c r="P32" s="65">
        <f>VLOOKUP($A32,'Return Data'!$B$7:$R$2292,11,0)</f>
        <v>3.9790000000000001</v>
      </c>
      <c r="Q32" s="66">
        <f t="shared" si="6"/>
        <v>9</v>
      </c>
      <c r="R32" s="65">
        <f>VLOOKUP($A32,'Return Data'!$B$7:$R$2292,12,0)</f>
        <v>3.8736999999999999</v>
      </c>
      <c r="S32" s="66">
        <f t="shared" si="7"/>
        <v>10</v>
      </c>
      <c r="T32" s="65">
        <f>VLOOKUP($A32,'Return Data'!$B$7:$R$2292,13,0)</f>
        <v>4.0488999999999997</v>
      </c>
      <c r="U32" s="66">
        <f t="shared" si="8"/>
        <v>10</v>
      </c>
      <c r="V32" s="65">
        <f>VLOOKUP($A32,'Return Data'!$B$7:$R$2292,17,0)</f>
        <v>5.0987</v>
      </c>
      <c r="W32" s="66">
        <f>RANK(V32,V$8:V$34,0)</f>
        <v>12</v>
      </c>
      <c r="X32" s="65"/>
      <c r="Y32" s="66"/>
      <c r="Z32" s="65">
        <f>VLOOKUP($A32,'Return Data'!$B$7:$R$2292,16,0)</f>
        <v>5.8834999999999997</v>
      </c>
      <c r="AA32" s="67">
        <f t="shared" si="10"/>
        <v>21</v>
      </c>
    </row>
    <row r="33" spans="1:27" x14ac:dyDescent="0.3">
      <c r="A33" s="63" t="s">
        <v>1550</v>
      </c>
      <c r="B33" s="64">
        <f>VLOOKUP($A33,'Return Data'!$B$7:$R$2292,3,0)</f>
        <v>44477</v>
      </c>
      <c r="C33" s="65">
        <f>VLOOKUP($A33,'Return Data'!$B$7:$R$2292,4,0)</f>
        <v>3575.4108999999999</v>
      </c>
      <c r="D33" s="65">
        <f>VLOOKUP($A33,'Return Data'!$B$7:$R$2292,5,0)</f>
        <v>8.2105999999999995</v>
      </c>
      <c r="E33" s="66">
        <f t="shared" si="0"/>
        <v>7</v>
      </c>
      <c r="F33" s="65">
        <f>VLOOKUP($A33,'Return Data'!$B$7:$R$2292,6,0)</f>
        <v>4.6699000000000002</v>
      </c>
      <c r="G33" s="66">
        <f t="shared" si="1"/>
        <v>7</v>
      </c>
      <c r="H33" s="65">
        <f>VLOOKUP($A33,'Return Data'!$B$7:$R$2292,7,0)</f>
        <v>3.8759000000000001</v>
      </c>
      <c r="I33" s="66">
        <f t="shared" si="2"/>
        <v>4</v>
      </c>
      <c r="J33" s="65">
        <f>VLOOKUP($A33,'Return Data'!$B$7:$R$2292,8,0)</f>
        <v>40.641599999999997</v>
      </c>
      <c r="K33" s="66">
        <f t="shared" si="3"/>
        <v>1</v>
      </c>
      <c r="L33" s="65">
        <f>VLOOKUP($A33,'Return Data'!$B$7:$R$2292,9,0)</f>
        <v>35.328800000000001</v>
      </c>
      <c r="M33" s="66">
        <f t="shared" si="4"/>
        <v>1</v>
      </c>
      <c r="N33" s="65">
        <f>VLOOKUP($A33,'Return Data'!$B$7:$R$2292,10,0)</f>
        <v>14.441800000000001</v>
      </c>
      <c r="O33" s="66">
        <f t="shared" si="5"/>
        <v>1</v>
      </c>
      <c r="P33" s="65">
        <f>VLOOKUP($A33,'Return Data'!$B$7:$R$2292,11,0)</f>
        <v>9.2478999999999996</v>
      </c>
      <c r="Q33" s="66">
        <f t="shared" si="6"/>
        <v>3</v>
      </c>
      <c r="R33" s="65">
        <f>VLOOKUP($A33,'Return Data'!$B$7:$R$2292,12,0)</f>
        <v>7.4711999999999996</v>
      </c>
      <c r="S33" s="66">
        <f t="shared" si="7"/>
        <v>3</v>
      </c>
      <c r="T33" s="65">
        <f>VLOOKUP($A33,'Return Data'!$B$7:$R$2292,13,0)</f>
        <v>6.9260000000000002</v>
      </c>
      <c r="U33" s="66">
        <f t="shared" si="8"/>
        <v>3</v>
      </c>
      <c r="V33" s="65">
        <f>VLOOKUP($A33,'Return Data'!$B$7:$R$2292,17,0)</f>
        <v>6.5957999999999997</v>
      </c>
      <c r="W33" s="66">
        <f>RANK(V33,V$8:V$34,0)</f>
        <v>3</v>
      </c>
      <c r="X33" s="65">
        <f>VLOOKUP($A33,'Return Data'!$B$7:$R$2292,14,0)</f>
        <v>5.7990000000000004</v>
      </c>
      <c r="Y33" s="66">
        <f>RANK(X33,X$8:X$34,0)</f>
        <v>11</v>
      </c>
      <c r="Z33" s="65">
        <f>VLOOKUP($A33,'Return Data'!$B$7:$R$2292,16,0)</f>
        <v>7.8159999999999998</v>
      </c>
      <c r="AA33" s="67">
        <f t="shared" si="10"/>
        <v>6</v>
      </c>
    </row>
    <row r="34" spans="1:27" x14ac:dyDescent="0.3">
      <c r="A34" s="63" t="s">
        <v>1552</v>
      </c>
      <c r="B34" s="64">
        <f>VLOOKUP($A34,'Return Data'!$B$7:$R$2292,3,0)</f>
        <v>44477</v>
      </c>
      <c r="C34" s="65">
        <f>VLOOKUP($A34,'Return Data'!$B$7:$R$2292,4,0)</f>
        <v>1120.752</v>
      </c>
      <c r="D34" s="65">
        <f>VLOOKUP($A34,'Return Data'!$B$7:$R$2292,5,0)</f>
        <v>-1.5956999999999999</v>
      </c>
      <c r="E34" s="66">
        <f t="shared" si="0"/>
        <v>27</v>
      </c>
      <c r="F34" s="65">
        <f>VLOOKUP($A34,'Return Data'!$B$7:$R$2292,6,0)</f>
        <v>2.6657000000000002</v>
      </c>
      <c r="G34" s="66">
        <f t="shared" si="1"/>
        <v>24</v>
      </c>
      <c r="H34" s="65">
        <f>VLOOKUP($A34,'Return Data'!$B$7:$R$2292,7,0)</f>
        <v>2.8908</v>
      </c>
      <c r="I34" s="66">
        <f t="shared" si="2"/>
        <v>21</v>
      </c>
      <c r="J34" s="65">
        <f>VLOOKUP($A34,'Return Data'!$B$7:$R$2292,8,0)</f>
        <v>1.9679</v>
      </c>
      <c r="K34" s="66">
        <f t="shared" si="3"/>
        <v>26</v>
      </c>
      <c r="L34" s="65">
        <f>VLOOKUP($A34,'Return Data'!$B$7:$R$2292,9,0)</f>
        <v>11.8337</v>
      </c>
      <c r="M34" s="66">
        <f t="shared" si="4"/>
        <v>3</v>
      </c>
      <c r="N34" s="65">
        <f>VLOOKUP($A34,'Return Data'!$B$7:$R$2292,10,0)</f>
        <v>5.7664</v>
      </c>
      <c r="O34" s="66">
        <f t="shared" si="5"/>
        <v>4</v>
      </c>
      <c r="P34" s="65">
        <f>VLOOKUP($A34,'Return Data'!$B$7:$R$2292,11,0)</f>
        <v>4.37</v>
      </c>
      <c r="Q34" s="66">
        <f t="shared" si="6"/>
        <v>6</v>
      </c>
      <c r="R34" s="65">
        <f>VLOOKUP($A34,'Return Data'!$B$7:$R$2292,12,0)</f>
        <v>4.9810999999999996</v>
      </c>
      <c r="S34" s="66">
        <f t="shared" si="7"/>
        <v>4</v>
      </c>
      <c r="T34" s="65">
        <f>VLOOKUP($A34,'Return Data'!$B$7:$R$2292,13,0)</f>
        <v>4.5034999999999998</v>
      </c>
      <c r="U34" s="66">
        <f t="shared" si="8"/>
        <v>6</v>
      </c>
      <c r="V34" s="65"/>
      <c r="W34" s="66"/>
      <c r="X34" s="65"/>
      <c r="Y34" s="66"/>
      <c r="Z34" s="65">
        <f>VLOOKUP($A34,'Return Data'!$B$7:$R$2292,16,0)</f>
        <v>4.9870000000000001</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6.7270925925925917</v>
      </c>
      <c r="E36" s="74"/>
      <c r="F36" s="75">
        <f>AVERAGE(F8:F34)</f>
        <v>3.9566888888888889</v>
      </c>
      <c r="G36" s="74"/>
      <c r="H36" s="75">
        <f>AVERAGE(H8:H34)</f>
        <v>3.5742703703703711</v>
      </c>
      <c r="I36" s="74"/>
      <c r="J36" s="75">
        <f>AVERAGE(J8:J34)</f>
        <v>5.3740888888888882</v>
      </c>
      <c r="K36" s="74"/>
      <c r="L36" s="75">
        <f>AVERAGE(L8:L34)</f>
        <v>4.9412111111111114</v>
      </c>
      <c r="M36" s="74"/>
      <c r="N36" s="75">
        <f>AVERAGE(N8:N34)</f>
        <v>4.6222666666666665</v>
      </c>
      <c r="O36" s="74"/>
      <c r="P36" s="75">
        <f>AVERAGE(P8:P34)</f>
        <v>4.5689185185185197</v>
      </c>
      <c r="Q36" s="74"/>
      <c r="R36" s="75">
        <f>AVERAGE(R8:R34)</f>
        <v>4.3238814814814823</v>
      </c>
      <c r="S36" s="74"/>
      <c r="T36" s="75">
        <f>AVERAGE(T8:T34)</f>
        <v>4.3702851851851854</v>
      </c>
      <c r="U36" s="74"/>
      <c r="V36" s="75">
        <f>AVERAGE(V8:V34)</f>
        <v>5.3292136363636367</v>
      </c>
      <c r="W36" s="74"/>
      <c r="X36" s="75">
        <f>AVERAGE(X8:X34)</f>
        <v>6.0832352941176477</v>
      </c>
      <c r="Y36" s="74"/>
      <c r="Z36" s="75">
        <f>AVERAGE(Z8:Z34)</f>
        <v>6.8677259259259245</v>
      </c>
      <c r="AA36" s="76"/>
    </row>
    <row r="37" spans="1:27" x14ac:dyDescent="0.3">
      <c r="A37" s="73" t="s">
        <v>28</v>
      </c>
      <c r="B37" s="74"/>
      <c r="C37" s="74"/>
      <c r="D37" s="75">
        <f>MIN(D8:D34)</f>
        <v>-1.5956999999999999</v>
      </c>
      <c r="E37" s="74"/>
      <c r="F37" s="75">
        <f>MIN(F8:F34)</f>
        <v>0.22700000000000001</v>
      </c>
      <c r="G37" s="74"/>
      <c r="H37" s="75">
        <f>MIN(H8:H34)</f>
        <v>1.3978999999999999</v>
      </c>
      <c r="I37" s="74"/>
      <c r="J37" s="75">
        <f>MIN(J8:J34)</f>
        <v>1.1028</v>
      </c>
      <c r="K37" s="74"/>
      <c r="L37" s="75">
        <f>MIN(L8:L34)</f>
        <v>1.7877000000000001</v>
      </c>
      <c r="M37" s="74"/>
      <c r="N37" s="75">
        <f>MIN(N8:N34)</f>
        <v>2.9820000000000002</v>
      </c>
      <c r="O37" s="74"/>
      <c r="P37" s="75">
        <f>MIN(P8:P34)</f>
        <v>2.8984000000000001</v>
      </c>
      <c r="Q37" s="74"/>
      <c r="R37" s="75">
        <f>MIN(R8:R34)</f>
        <v>2.8035999999999999</v>
      </c>
      <c r="S37" s="74"/>
      <c r="T37" s="75">
        <f>MIN(T8:T34)</f>
        <v>2.8555000000000001</v>
      </c>
      <c r="U37" s="74"/>
      <c r="V37" s="75">
        <f>MIN(V8:V34)</f>
        <v>3.9944999999999999</v>
      </c>
      <c r="W37" s="74"/>
      <c r="X37" s="75">
        <f>MIN(X8:X34)</f>
        <v>2.0543</v>
      </c>
      <c r="Y37" s="74"/>
      <c r="Z37" s="75">
        <f>MIN(Z8:Z34)</f>
        <v>4.1329000000000002</v>
      </c>
      <c r="AA37" s="76"/>
    </row>
    <row r="38" spans="1:27" ht="15" thickBot="1" x14ac:dyDescent="0.35">
      <c r="A38" s="77" t="s">
        <v>29</v>
      </c>
      <c r="B38" s="78"/>
      <c r="C38" s="78"/>
      <c r="D38" s="79">
        <f>MAX(D8:D34)</f>
        <v>15.448499999999999</v>
      </c>
      <c r="E38" s="78"/>
      <c r="F38" s="79">
        <f>MAX(F8:F34)</f>
        <v>9.1491000000000007</v>
      </c>
      <c r="G38" s="78"/>
      <c r="H38" s="79">
        <f>MAX(H8:H34)</f>
        <v>9.9788999999999994</v>
      </c>
      <c r="I38" s="78"/>
      <c r="J38" s="79">
        <f>MAX(J8:J34)</f>
        <v>40.641599999999997</v>
      </c>
      <c r="K38" s="78"/>
      <c r="L38" s="79">
        <f>MAX(L8:L34)</f>
        <v>35.328800000000001</v>
      </c>
      <c r="M38" s="78"/>
      <c r="N38" s="79">
        <f>MAX(N8:N34)</f>
        <v>14.441800000000001</v>
      </c>
      <c r="O38" s="78"/>
      <c r="P38" s="79">
        <f>MAX(P8:P34)</f>
        <v>12.065300000000001</v>
      </c>
      <c r="Q38" s="78"/>
      <c r="R38" s="79">
        <f>MAX(R8:R34)</f>
        <v>10.1403</v>
      </c>
      <c r="S38" s="78"/>
      <c r="T38" s="79">
        <f>MAX(T8:T34)</f>
        <v>9.5718999999999994</v>
      </c>
      <c r="U38" s="78"/>
      <c r="V38" s="79">
        <f>MAX(V8:V34)</f>
        <v>7.5952000000000002</v>
      </c>
      <c r="W38" s="78"/>
      <c r="X38" s="79">
        <f>MAX(X8:X34)</f>
        <v>8.3171999999999997</v>
      </c>
      <c r="Y38" s="78"/>
      <c r="Z38" s="79">
        <f>MAX(Z8:Z34)</f>
        <v>8.9291</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1495</v>
      </c>
      <c r="B8" s="64">
        <f>VLOOKUP($A8,'Return Data'!$B$7:$R$2292,3,0)</f>
        <v>44477</v>
      </c>
      <c r="C8" s="65">
        <f>VLOOKUP($A8,'Return Data'!$B$7:$R$2292,4,0)</f>
        <v>431.93639999999999</v>
      </c>
      <c r="D8" s="65">
        <f>VLOOKUP($A8,'Return Data'!$B$7:$R$2292,5,0)</f>
        <v>4.3861999999999997</v>
      </c>
      <c r="E8" s="66">
        <f t="shared" ref="E8:E34" si="0">RANK(D8,D$8:D$34,0)</f>
        <v>23</v>
      </c>
      <c r="F8" s="65">
        <f>VLOOKUP($A8,'Return Data'!$B$7:$R$2292,6,0)</f>
        <v>3.3050000000000002</v>
      </c>
      <c r="G8" s="66">
        <f t="shared" ref="G8:G34" si="1">RANK(F8,F$8:F$34,0)</f>
        <v>17</v>
      </c>
      <c r="H8" s="65">
        <f>VLOOKUP($A8,'Return Data'!$B$7:$R$2292,7,0)</f>
        <v>2.7079</v>
      </c>
      <c r="I8" s="66">
        <f t="shared" ref="I8:I34" si="2">RANK(H8,H$8:H$34,0)</f>
        <v>18</v>
      </c>
      <c r="J8" s="65">
        <f>VLOOKUP($A8,'Return Data'!$B$7:$R$2292,8,0)</f>
        <v>2.2768999999999999</v>
      </c>
      <c r="K8" s="66">
        <f t="shared" ref="K8:K34" si="3">RANK(J8,J$8:J$34,0)</f>
        <v>19</v>
      </c>
      <c r="L8" s="65">
        <f>VLOOKUP($A8,'Return Data'!$B$7:$R$2292,9,0)</f>
        <v>2.3769</v>
      </c>
      <c r="M8" s="66">
        <f t="shared" ref="M8:M34" si="4">RANK(L8,L$8:L$34,0)</f>
        <v>11</v>
      </c>
      <c r="N8" s="65">
        <f>VLOOKUP($A8,'Return Data'!$B$7:$R$2292,10,0)</f>
        <v>3.9641999999999999</v>
      </c>
      <c r="O8" s="66">
        <f t="shared" ref="O8:O34" si="5">RANK(N8,N$8:N$34,0)</f>
        <v>6</v>
      </c>
      <c r="P8" s="65">
        <f>VLOOKUP($A8,'Return Data'!$B$7:$R$2292,11,0)</f>
        <v>4.1327999999999996</v>
      </c>
      <c r="Q8" s="66">
        <f t="shared" ref="Q8:Q34" si="6">RANK(P8,P$8:P$34,0)</f>
        <v>5</v>
      </c>
      <c r="R8" s="65">
        <f>VLOOKUP($A8,'Return Data'!$B$7:$R$2292,12,0)</f>
        <v>3.9371</v>
      </c>
      <c r="S8" s="66">
        <f>RANK(R8,R$8:R$34,0)</f>
        <v>7</v>
      </c>
      <c r="T8" s="65">
        <f>VLOOKUP($A8,'Return Data'!$B$7:$R$2292,13,0)</f>
        <v>4.2317</v>
      </c>
      <c r="U8" s="66">
        <f>RANK(T8,T$8:T$34,0)</f>
        <v>6</v>
      </c>
      <c r="V8" s="65">
        <f>VLOOKUP($A8,'Return Data'!$B$7:$R$2292,17,0)</f>
        <v>5.8232999999999997</v>
      </c>
      <c r="W8" s="66">
        <f>RANK(V8,V$8:V$34,0)</f>
        <v>4</v>
      </c>
      <c r="X8" s="65">
        <f>VLOOKUP($A8,'Return Data'!$B$7:$R$2292,14,0)</f>
        <v>6.8752000000000004</v>
      </c>
      <c r="Y8" s="66">
        <f>RANK(X8,X$8:X$34,0)</f>
        <v>3</v>
      </c>
      <c r="Z8" s="65">
        <f>VLOOKUP($A8,'Return Data'!$B$7:$R$2292,16,0)</f>
        <v>7.5960999999999999</v>
      </c>
      <c r="AA8" s="67">
        <f>RANK(Z8,Z$8:Z$34,0)</f>
        <v>4</v>
      </c>
    </row>
    <row r="9" spans="1:27" x14ac:dyDescent="0.3">
      <c r="A9" s="63" t="s">
        <v>1497</v>
      </c>
      <c r="B9" s="64">
        <f>VLOOKUP($A9,'Return Data'!$B$7:$R$2292,3,0)</f>
        <v>44477</v>
      </c>
      <c r="C9" s="65">
        <f>VLOOKUP($A9,'Return Data'!$B$7:$R$2292,4,0)</f>
        <v>11.895300000000001</v>
      </c>
      <c r="D9" s="65">
        <f>VLOOKUP($A9,'Return Data'!$B$7:$R$2292,5,0)</f>
        <v>7.9797000000000002</v>
      </c>
      <c r="E9" s="66">
        <f t="shared" si="0"/>
        <v>5</v>
      </c>
      <c r="F9" s="65">
        <f>VLOOKUP($A9,'Return Data'!$B$7:$R$2292,6,0)</f>
        <v>4.2972999999999999</v>
      </c>
      <c r="G9" s="66">
        <f t="shared" si="1"/>
        <v>5</v>
      </c>
      <c r="H9" s="65">
        <f>VLOOKUP($A9,'Return Data'!$B$7:$R$2292,7,0)</f>
        <v>2.8069000000000002</v>
      </c>
      <c r="I9" s="66">
        <f t="shared" si="2"/>
        <v>17</v>
      </c>
      <c r="J9" s="65">
        <f>VLOOKUP($A9,'Return Data'!$B$7:$R$2292,8,0)</f>
        <v>2.5888</v>
      </c>
      <c r="K9" s="66">
        <f t="shared" si="3"/>
        <v>12</v>
      </c>
      <c r="L9" s="65">
        <f>VLOOKUP($A9,'Return Data'!$B$7:$R$2292,9,0)</f>
        <v>2.2749000000000001</v>
      </c>
      <c r="M9" s="66">
        <f t="shared" si="4"/>
        <v>15</v>
      </c>
      <c r="N9" s="65">
        <f>VLOOKUP($A9,'Return Data'!$B$7:$R$2292,10,0)</f>
        <v>3.0686</v>
      </c>
      <c r="O9" s="66">
        <f t="shared" si="5"/>
        <v>19</v>
      </c>
      <c r="P9" s="65">
        <f>VLOOKUP($A9,'Return Data'!$B$7:$R$2292,11,0)</f>
        <v>3.2305999999999999</v>
      </c>
      <c r="Q9" s="66">
        <f t="shared" si="6"/>
        <v>18</v>
      </c>
      <c r="R9" s="65">
        <f>VLOOKUP($A9,'Return Data'!$B$7:$R$2292,12,0)</f>
        <v>3.2359</v>
      </c>
      <c r="S9" s="66">
        <f t="shared" ref="S9:S34" si="7">RANK(R9,R$8:R$34,0)</f>
        <v>16</v>
      </c>
      <c r="T9" s="65">
        <f>VLOOKUP($A9,'Return Data'!$B$7:$R$2292,13,0)</f>
        <v>3.4428000000000001</v>
      </c>
      <c r="U9" s="66">
        <f t="shared" ref="U9:U34" si="8">RANK(T9,T$8:T$34,0)</f>
        <v>13</v>
      </c>
      <c r="V9" s="65">
        <f>VLOOKUP($A9,'Return Data'!$B$7:$R$2292,17,0)</f>
        <v>4.6124000000000001</v>
      </c>
      <c r="W9" s="66">
        <f t="shared" ref="W9:W33" si="9">RANK(V9,V$8:V$34,0)</f>
        <v>14</v>
      </c>
      <c r="X9" s="65"/>
      <c r="Y9" s="66"/>
      <c r="Z9" s="65">
        <f>VLOOKUP($A9,'Return Data'!$B$7:$R$2292,16,0)</f>
        <v>5.7979000000000003</v>
      </c>
      <c r="AA9" s="67">
        <f t="shared" ref="AA9:AA34" si="10">RANK(Z9,Z$8:Z$34,0)</f>
        <v>19</v>
      </c>
    </row>
    <row r="10" spans="1:27" x14ac:dyDescent="0.3">
      <c r="A10" s="63" t="s">
        <v>1498</v>
      </c>
      <c r="B10" s="64">
        <f>VLOOKUP($A10,'Return Data'!$B$7:$R$2292,3,0)</f>
        <v>44477</v>
      </c>
      <c r="C10" s="65">
        <f>VLOOKUP($A10,'Return Data'!$B$7:$R$2292,4,0)</f>
        <v>1218.1288</v>
      </c>
      <c r="D10" s="65">
        <f>VLOOKUP($A10,'Return Data'!$B$7:$R$2292,5,0)</f>
        <v>5.0197000000000003</v>
      </c>
      <c r="E10" s="66">
        <f t="shared" si="0"/>
        <v>21</v>
      </c>
      <c r="F10" s="65">
        <f>VLOOKUP($A10,'Return Data'!$B$7:$R$2292,6,0)</f>
        <v>2.7823000000000002</v>
      </c>
      <c r="G10" s="66">
        <f t="shared" si="1"/>
        <v>19</v>
      </c>
      <c r="H10" s="65">
        <f>VLOOKUP($A10,'Return Data'!$B$7:$R$2292,7,0)</f>
        <v>2.4474999999999998</v>
      </c>
      <c r="I10" s="66">
        <f t="shared" si="2"/>
        <v>20</v>
      </c>
      <c r="J10" s="65">
        <f>VLOOKUP($A10,'Return Data'!$B$7:$R$2292,8,0)</f>
        <v>2.4224999999999999</v>
      </c>
      <c r="K10" s="66">
        <f t="shared" si="3"/>
        <v>15</v>
      </c>
      <c r="L10" s="65">
        <f>VLOOKUP($A10,'Return Data'!$B$7:$R$2292,9,0)</f>
        <v>2.2707000000000002</v>
      </c>
      <c r="M10" s="66">
        <f t="shared" si="4"/>
        <v>16</v>
      </c>
      <c r="N10" s="65">
        <f>VLOOKUP($A10,'Return Data'!$B$7:$R$2292,10,0)</f>
        <v>3.3028</v>
      </c>
      <c r="O10" s="66">
        <f t="shared" si="5"/>
        <v>13</v>
      </c>
      <c r="P10" s="65">
        <f>VLOOKUP($A10,'Return Data'!$B$7:$R$2292,11,0)</f>
        <v>3.5802</v>
      </c>
      <c r="Q10" s="66">
        <f t="shared" si="6"/>
        <v>9</v>
      </c>
      <c r="R10" s="65">
        <f>VLOOKUP($A10,'Return Data'!$B$7:$R$2292,12,0)</f>
        <v>3.5442999999999998</v>
      </c>
      <c r="S10" s="66">
        <f t="shared" si="7"/>
        <v>9</v>
      </c>
      <c r="T10" s="65">
        <f>VLOOKUP($A10,'Return Data'!$B$7:$R$2292,13,0)</f>
        <v>3.6331000000000002</v>
      </c>
      <c r="U10" s="66">
        <f t="shared" si="8"/>
        <v>9</v>
      </c>
      <c r="V10" s="65">
        <f>VLOOKUP($A10,'Return Data'!$B$7:$R$2292,17,0)</f>
        <v>4.6264000000000003</v>
      </c>
      <c r="W10" s="66">
        <f t="shared" si="9"/>
        <v>13</v>
      </c>
      <c r="X10" s="65"/>
      <c r="Y10" s="66"/>
      <c r="Z10" s="65">
        <f>VLOOKUP($A10,'Return Data'!$B$7:$R$2292,16,0)</f>
        <v>6.0555000000000003</v>
      </c>
      <c r="AA10" s="67">
        <f t="shared" si="10"/>
        <v>17</v>
      </c>
    </row>
    <row r="11" spans="1:27" x14ac:dyDescent="0.3">
      <c r="A11" s="63" t="s">
        <v>1501</v>
      </c>
      <c r="B11" s="64">
        <f>VLOOKUP($A11,'Return Data'!$B$7:$R$2292,3,0)</f>
        <v>44477</v>
      </c>
      <c r="C11" s="65">
        <f>VLOOKUP($A11,'Return Data'!$B$7:$R$2292,4,0)</f>
        <v>2562.5432999999998</v>
      </c>
      <c r="D11" s="65">
        <f>VLOOKUP($A11,'Return Data'!$B$7:$R$2292,5,0)</f>
        <v>7.6618000000000004</v>
      </c>
      <c r="E11" s="66">
        <f t="shared" si="0"/>
        <v>7</v>
      </c>
      <c r="F11" s="65">
        <f>VLOOKUP($A11,'Return Data'!$B$7:$R$2292,6,0)</f>
        <v>2.7031000000000001</v>
      </c>
      <c r="G11" s="66">
        <f t="shared" si="1"/>
        <v>23</v>
      </c>
      <c r="H11" s="65">
        <f>VLOOKUP($A11,'Return Data'!$B$7:$R$2292,7,0)</f>
        <v>3.0304000000000002</v>
      </c>
      <c r="I11" s="66">
        <f t="shared" si="2"/>
        <v>11</v>
      </c>
      <c r="J11" s="65">
        <f>VLOOKUP($A11,'Return Data'!$B$7:$R$2292,8,0)</f>
        <v>2.4047000000000001</v>
      </c>
      <c r="K11" s="66">
        <f t="shared" si="3"/>
        <v>17</v>
      </c>
      <c r="L11" s="65">
        <f>VLOOKUP($A11,'Return Data'!$B$7:$R$2292,9,0)</f>
        <v>2.0741000000000001</v>
      </c>
      <c r="M11" s="66">
        <f t="shared" si="4"/>
        <v>20</v>
      </c>
      <c r="N11" s="65">
        <f>VLOOKUP($A11,'Return Data'!$B$7:$R$2292,10,0)</f>
        <v>3.0630000000000002</v>
      </c>
      <c r="O11" s="66">
        <f t="shared" si="5"/>
        <v>20</v>
      </c>
      <c r="P11" s="65">
        <f>VLOOKUP($A11,'Return Data'!$B$7:$R$2292,11,0)</f>
        <v>3.1377000000000002</v>
      </c>
      <c r="Q11" s="66">
        <f t="shared" si="6"/>
        <v>20</v>
      </c>
      <c r="R11" s="65">
        <f>VLOOKUP($A11,'Return Data'!$B$7:$R$2292,12,0)</f>
        <v>3.0417000000000001</v>
      </c>
      <c r="S11" s="66">
        <f t="shared" si="7"/>
        <v>20</v>
      </c>
      <c r="T11" s="65">
        <f>VLOOKUP($A11,'Return Data'!$B$7:$R$2292,13,0)</f>
        <v>3.1737000000000002</v>
      </c>
      <c r="U11" s="66">
        <f t="shared" si="8"/>
        <v>20</v>
      </c>
      <c r="V11" s="65">
        <f>VLOOKUP($A11,'Return Data'!$B$7:$R$2292,17,0)</f>
        <v>4.3510999999999997</v>
      </c>
      <c r="W11" s="66">
        <f t="shared" si="9"/>
        <v>16</v>
      </c>
      <c r="X11" s="65">
        <f>VLOOKUP($A11,'Return Data'!$B$7:$R$2292,14,0)</f>
        <v>5.5785999999999998</v>
      </c>
      <c r="Y11" s="66">
        <f t="shared" ref="Y11:Y33" si="11">RANK(X11,X$8:X$34,0)</f>
        <v>10</v>
      </c>
      <c r="Z11" s="65">
        <f>VLOOKUP($A11,'Return Data'!$B$7:$R$2292,16,0)</f>
        <v>7.3669000000000002</v>
      </c>
      <c r="AA11" s="67">
        <f t="shared" si="10"/>
        <v>8</v>
      </c>
    </row>
    <row r="12" spans="1:27" x14ac:dyDescent="0.3">
      <c r="A12" s="63" t="s">
        <v>1503</v>
      </c>
      <c r="B12" s="64">
        <f>VLOOKUP($A12,'Return Data'!$B$7:$R$2292,3,0)</f>
        <v>44477</v>
      </c>
      <c r="C12" s="65">
        <f>VLOOKUP($A12,'Return Data'!$B$7:$R$2292,4,0)</f>
        <v>3088.9719</v>
      </c>
      <c r="D12" s="65">
        <f>VLOOKUP($A12,'Return Data'!$B$7:$R$2292,5,0)</f>
        <v>2.7084999999999999</v>
      </c>
      <c r="E12" s="66">
        <f t="shared" si="0"/>
        <v>24</v>
      </c>
      <c r="F12" s="65">
        <f>VLOOKUP($A12,'Return Data'!$B$7:$R$2292,6,0)</f>
        <v>2.7143999999999999</v>
      </c>
      <c r="G12" s="66">
        <f t="shared" si="1"/>
        <v>21</v>
      </c>
      <c r="H12" s="65">
        <f>VLOOKUP($A12,'Return Data'!$B$7:$R$2292,7,0)</f>
        <v>2.3784999999999998</v>
      </c>
      <c r="I12" s="66">
        <f t="shared" si="2"/>
        <v>22</v>
      </c>
      <c r="J12" s="65">
        <f>VLOOKUP($A12,'Return Data'!$B$7:$R$2292,8,0)</f>
        <v>1.9745999999999999</v>
      </c>
      <c r="K12" s="66">
        <f t="shared" si="3"/>
        <v>20</v>
      </c>
      <c r="L12" s="65">
        <f>VLOOKUP($A12,'Return Data'!$B$7:$R$2292,9,0)</f>
        <v>1.8244</v>
      </c>
      <c r="M12" s="66">
        <f t="shared" si="4"/>
        <v>22</v>
      </c>
      <c r="N12" s="65">
        <f>VLOOKUP($A12,'Return Data'!$B$7:$R$2292,10,0)</f>
        <v>2.6366000000000001</v>
      </c>
      <c r="O12" s="66">
        <f t="shared" si="5"/>
        <v>23</v>
      </c>
      <c r="P12" s="65">
        <f>VLOOKUP($A12,'Return Data'!$B$7:$R$2292,11,0)</f>
        <v>2.7111000000000001</v>
      </c>
      <c r="Q12" s="66">
        <f t="shared" si="6"/>
        <v>24</v>
      </c>
      <c r="R12" s="65">
        <f>VLOOKUP($A12,'Return Data'!$B$7:$R$2292,12,0)</f>
        <v>2.6257000000000001</v>
      </c>
      <c r="S12" s="66">
        <f t="shared" si="7"/>
        <v>24</v>
      </c>
      <c r="T12" s="65">
        <f>VLOOKUP($A12,'Return Data'!$B$7:$R$2292,13,0)</f>
        <v>2.6978</v>
      </c>
      <c r="U12" s="66">
        <f t="shared" si="8"/>
        <v>24</v>
      </c>
      <c r="V12" s="65">
        <f>VLOOKUP($A12,'Return Data'!$B$7:$R$2292,17,0)</f>
        <v>3.9098000000000002</v>
      </c>
      <c r="W12" s="66">
        <f t="shared" si="9"/>
        <v>19</v>
      </c>
      <c r="X12" s="65">
        <f>VLOOKUP($A12,'Return Data'!$B$7:$R$2292,14,0)</f>
        <v>4.9029999999999996</v>
      </c>
      <c r="Y12" s="66">
        <f t="shared" si="11"/>
        <v>13</v>
      </c>
      <c r="Z12" s="65">
        <f>VLOOKUP($A12,'Return Data'!$B$7:$R$2292,16,0)</f>
        <v>7.1254999999999997</v>
      </c>
      <c r="AA12" s="67">
        <f t="shared" si="10"/>
        <v>10</v>
      </c>
    </row>
    <row r="13" spans="1:27" x14ac:dyDescent="0.3">
      <c r="A13" s="63" t="s">
        <v>1505</v>
      </c>
      <c r="B13" s="64">
        <f>VLOOKUP($A13,'Return Data'!$B$7:$R$2292,3,0)</f>
        <v>44477</v>
      </c>
      <c r="C13" s="65">
        <f>VLOOKUP($A13,'Return Data'!$B$7:$R$2292,4,0)</f>
        <v>2747.2732000000001</v>
      </c>
      <c r="D13" s="65">
        <f>VLOOKUP($A13,'Return Data'!$B$7:$R$2292,5,0)</f>
        <v>6.4062999999999999</v>
      </c>
      <c r="E13" s="66">
        <f t="shared" si="0"/>
        <v>14</v>
      </c>
      <c r="F13" s="65">
        <f>VLOOKUP($A13,'Return Data'!$B$7:$R$2292,6,0)</f>
        <v>1.8005</v>
      </c>
      <c r="G13" s="66">
        <f t="shared" si="1"/>
        <v>25</v>
      </c>
      <c r="H13" s="65">
        <f>VLOOKUP($A13,'Return Data'!$B$7:$R$2292,7,0)</f>
        <v>1.8187</v>
      </c>
      <c r="I13" s="66">
        <f t="shared" si="2"/>
        <v>26</v>
      </c>
      <c r="J13" s="65">
        <f>VLOOKUP($A13,'Return Data'!$B$7:$R$2292,8,0)</f>
        <v>1.7552000000000001</v>
      </c>
      <c r="K13" s="66">
        <f t="shared" si="3"/>
        <v>23</v>
      </c>
      <c r="L13" s="65">
        <f>VLOOKUP($A13,'Return Data'!$B$7:$R$2292,9,0)</f>
        <v>1.7245999999999999</v>
      </c>
      <c r="M13" s="66">
        <f t="shared" si="4"/>
        <v>24</v>
      </c>
      <c r="N13" s="65">
        <f>VLOOKUP($A13,'Return Data'!$B$7:$R$2292,10,0)</f>
        <v>2.8271000000000002</v>
      </c>
      <c r="O13" s="66">
        <f t="shared" si="5"/>
        <v>22</v>
      </c>
      <c r="P13" s="65">
        <f>VLOOKUP($A13,'Return Data'!$B$7:$R$2292,11,0)</f>
        <v>2.9011999999999998</v>
      </c>
      <c r="Q13" s="66">
        <f t="shared" si="6"/>
        <v>22</v>
      </c>
      <c r="R13" s="65">
        <f>VLOOKUP($A13,'Return Data'!$B$7:$R$2292,12,0)</f>
        <v>2.8694999999999999</v>
      </c>
      <c r="S13" s="66">
        <f t="shared" si="7"/>
        <v>22</v>
      </c>
      <c r="T13" s="65">
        <f>VLOOKUP($A13,'Return Data'!$B$7:$R$2292,13,0)</f>
        <v>2.9834000000000001</v>
      </c>
      <c r="U13" s="66">
        <f t="shared" si="8"/>
        <v>22</v>
      </c>
      <c r="V13" s="65">
        <f>VLOOKUP($A13,'Return Data'!$B$7:$R$2292,17,0)</f>
        <v>4.1372</v>
      </c>
      <c r="W13" s="66">
        <f t="shared" si="9"/>
        <v>18</v>
      </c>
      <c r="X13" s="65">
        <f>VLOOKUP($A13,'Return Data'!$B$7:$R$2292,14,0)</f>
        <v>4.9433999999999996</v>
      </c>
      <c r="Y13" s="66">
        <f t="shared" si="11"/>
        <v>12</v>
      </c>
      <c r="Z13" s="65">
        <f>VLOOKUP($A13,'Return Data'!$B$7:$R$2292,16,0)</f>
        <v>6.8747999999999996</v>
      </c>
      <c r="AA13" s="67">
        <f t="shared" si="10"/>
        <v>13</v>
      </c>
    </row>
    <row r="14" spans="1:27" x14ac:dyDescent="0.3">
      <c r="A14" s="63" t="s">
        <v>1508</v>
      </c>
      <c r="B14" s="64">
        <f>VLOOKUP($A14,'Return Data'!$B$7:$R$2292,3,0)</f>
        <v>44477</v>
      </c>
      <c r="C14" s="65">
        <f>VLOOKUP($A14,'Return Data'!$B$7:$R$2292,4,0)</f>
        <v>31.478100000000001</v>
      </c>
      <c r="D14" s="65">
        <f>VLOOKUP($A14,'Return Data'!$B$7:$R$2292,5,0)</f>
        <v>15.4284</v>
      </c>
      <c r="E14" s="66">
        <f t="shared" si="0"/>
        <v>1</v>
      </c>
      <c r="F14" s="65">
        <f>VLOOKUP($A14,'Return Data'!$B$7:$R$2292,6,0)</f>
        <v>9.1285000000000007</v>
      </c>
      <c r="G14" s="66">
        <f t="shared" si="1"/>
        <v>1</v>
      </c>
      <c r="H14" s="65">
        <f>VLOOKUP($A14,'Return Data'!$B$7:$R$2292,7,0)</f>
        <v>9.9745000000000008</v>
      </c>
      <c r="I14" s="66">
        <f t="shared" si="2"/>
        <v>1</v>
      </c>
      <c r="J14" s="65">
        <f>VLOOKUP($A14,'Return Data'!$B$7:$R$2292,8,0)</f>
        <v>18.5763</v>
      </c>
      <c r="K14" s="66">
        <f t="shared" si="3"/>
        <v>2</v>
      </c>
      <c r="L14" s="65">
        <f>VLOOKUP($A14,'Return Data'!$B$7:$R$2292,9,0)</f>
        <v>14.233599999999999</v>
      </c>
      <c r="M14" s="66">
        <f t="shared" si="4"/>
        <v>2</v>
      </c>
      <c r="N14" s="65">
        <f>VLOOKUP($A14,'Return Data'!$B$7:$R$2292,10,0)</f>
        <v>14.053699999999999</v>
      </c>
      <c r="O14" s="66">
        <f t="shared" si="5"/>
        <v>1</v>
      </c>
      <c r="P14" s="65">
        <f>VLOOKUP($A14,'Return Data'!$B$7:$R$2292,11,0)</f>
        <v>11.3576</v>
      </c>
      <c r="Q14" s="66">
        <f t="shared" si="6"/>
        <v>1</v>
      </c>
      <c r="R14" s="65">
        <f>VLOOKUP($A14,'Return Data'!$B$7:$R$2292,12,0)</f>
        <v>10.122</v>
      </c>
      <c r="S14" s="66">
        <f t="shared" si="7"/>
        <v>1</v>
      </c>
      <c r="T14" s="65">
        <f>VLOOKUP($A14,'Return Data'!$B$7:$R$2292,13,0)</f>
        <v>9.5328999999999997</v>
      </c>
      <c r="U14" s="66">
        <f t="shared" si="8"/>
        <v>1</v>
      </c>
      <c r="V14" s="65">
        <f>VLOOKUP($A14,'Return Data'!$B$7:$R$2292,17,0)</f>
        <v>6.9489999999999998</v>
      </c>
      <c r="W14" s="66">
        <f t="shared" si="9"/>
        <v>1</v>
      </c>
      <c r="X14" s="65">
        <f>VLOOKUP($A14,'Return Data'!$B$7:$R$2292,14,0)</f>
        <v>7.95</v>
      </c>
      <c r="Y14" s="66">
        <f t="shared" si="11"/>
        <v>2</v>
      </c>
      <c r="Z14" s="65">
        <f>VLOOKUP($A14,'Return Data'!$B$7:$R$2292,16,0)</f>
        <v>8.6537000000000006</v>
      </c>
      <c r="AA14" s="67">
        <f t="shared" si="10"/>
        <v>1</v>
      </c>
    </row>
    <row r="15" spans="1:27" x14ac:dyDescent="0.3">
      <c r="A15" s="63" t="s">
        <v>1511</v>
      </c>
      <c r="B15" s="64">
        <f>VLOOKUP($A15,'Return Data'!$B$7:$R$2292,3,0)</f>
        <v>44477</v>
      </c>
      <c r="C15" s="65">
        <f>VLOOKUP($A15,'Return Data'!$B$7:$R$2292,4,0)</f>
        <v>12.071899999999999</v>
      </c>
      <c r="D15" s="65">
        <f>VLOOKUP($A15,'Return Data'!$B$7:$R$2292,5,0)</f>
        <v>6.9554999999999998</v>
      </c>
      <c r="E15" s="66">
        <f t="shared" si="0"/>
        <v>12</v>
      </c>
      <c r="F15" s="65">
        <f>VLOOKUP($A15,'Return Data'!$B$7:$R$2292,6,0)</f>
        <v>3.4277000000000002</v>
      </c>
      <c r="G15" s="66">
        <f t="shared" si="1"/>
        <v>14</v>
      </c>
      <c r="H15" s="65">
        <f>VLOOKUP($A15,'Return Data'!$B$7:$R$2292,7,0)</f>
        <v>3.2414999999999998</v>
      </c>
      <c r="I15" s="66">
        <f t="shared" si="2"/>
        <v>9</v>
      </c>
      <c r="J15" s="65">
        <f>VLOOKUP($A15,'Return Data'!$B$7:$R$2292,8,0)</f>
        <v>2.4211</v>
      </c>
      <c r="K15" s="66">
        <f t="shared" si="3"/>
        <v>16</v>
      </c>
      <c r="L15" s="65">
        <f>VLOOKUP($A15,'Return Data'!$B$7:$R$2292,9,0)</f>
        <v>2.3527999999999998</v>
      </c>
      <c r="M15" s="66">
        <f t="shared" si="4"/>
        <v>13</v>
      </c>
      <c r="N15" s="65">
        <f>VLOOKUP($A15,'Return Data'!$B$7:$R$2292,10,0)</f>
        <v>3.5112000000000001</v>
      </c>
      <c r="O15" s="66">
        <f t="shared" si="5"/>
        <v>9</v>
      </c>
      <c r="P15" s="65">
        <f>VLOOKUP($A15,'Return Data'!$B$7:$R$2292,11,0)</f>
        <v>3.6475</v>
      </c>
      <c r="Q15" s="66">
        <f t="shared" si="6"/>
        <v>8</v>
      </c>
      <c r="R15" s="65">
        <f>VLOOKUP($A15,'Return Data'!$B$7:$R$2292,12,0)</f>
        <v>3.5787</v>
      </c>
      <c r="S15" s="66">
        <f t="shared" si="7"/>
        <v>8</v>
      </c>
      <c r="T15" s="65">
        <f>VLOOKUP($A15,'Return Data'!$B$7:$R$2292,13,0)</f>
        <v>3.7997000000000001</v>
      </c>
      <c r="U15" s="66">
        <f t="shared" si="8"/>
        <v>8</v>
      </c>
      <c r="V15" s="65">
        <f>VLOOKUP($A15,'Return Data'!$B$7:$R$2292,17,0)</f>
        <v>5.2675999999999998</v>
      </c>
      <c r="W15" s="66">
        <f t="shared" si="9"/>
        <v>6</v>
      </c>
      <c r="X15" s="65"/>
      <c r="Y15" s="66"/>
      <c r="Z15" s="65">
        <f>VLOOKUP($A15,'Return Data'!$B$7:$R$2292,16,0)</f>
        <v>6.3874000000000004</v>
      </c>
      <c r="AA15" s="67">
        <f t="shared" si="10"/>
        <v>14</v>
      </c>
    </row>
    <row r="16" spans="1:27" x14ac:dyDescent="0.3">
      <c r="A16" s="63" t="s">
        <v>1513</v>
      </c>
      <c r="B16" s="64">
        <f>VLOOKUP($A16,'Return Data'!$B$7:$R$2292,3,0)</f>
        <v>44477</v>
      </c>
      <c r="C16" s="65">
        <f>VLOOKUP($A16,'Return Data'!$B$7:$R$2292,4,0)</f>
        <v>1077.4015999999999</v>
      </c>
      <c r="D16" s="65">
        <f>VLOOKUP($A16,'Return Data'!$B$7:$R$2292,5,0)</f>
        <v>8.2408999999999999</v>
      </c>
      <c r="E16" s="66">
        <f t="shared" si="0"/>
        <v>3</v>
      </c>
      <c r="F16" s="65">
        <f>VLOOKUP($A16,'Return Data'!$B$7:$R$2292,6,0)</f>
        <v>4.6679000000000004</v>
      </c>
      <c r="G16" s="66">
        <f t="shared" si="1"/>
        <v>2</v>
      </c>
      <c r="H16" s="65">
        <f>VLOOKUP($A16,'Return Data'!$B$7:$R$2292,7,0)</f>
        <v>4.3156999999999996</v>
      </c>
      <c r="I16" s="66">
        <f t="shared" si="2"/>
        <v>2</v>
      </c>
      <c r="J16" s="65">
        <f>VLOOKUP($A16,'Return Data'!$B$7:$R$2292,8,0)</f>
        <v>3.0280999999999998</v>
      </c>
      <c r="K16" s="66">
        <f t="shared" si="3"/>
        <v>7</v>
      </c>
      <c r="L16" s="65">
        <f>VLOOKUP($A16,'Return Data'!$B$7:$R$2292,9,0)</f>
        <v>2.6017000000000001</v>
      </c>
      <c r="M16" s="66">
        <f t="shared" si="4"/>
        <v>9</v>
      </c>
      <c r="N16" s="65">
        <f>VLOOKUP($A16,'Return Data'!$B$7:$R$2292,10,0)</f>
        <v>3.5783999999999998</v>
      </c>
      <c r="O16" s="66">
        <f t="shared" si="5"/>
        <v>8</v>
      </c>
      <c r="P16" s="65">
        <f>VLOOKUP($A16,'Return Data'!$B$7:$R$2292,11,0)</f>
        <v>3.5207999999999999</v>
      </c>
      <c r="Q16" s="66">
        <f t="shared" si="6"/>
        <v>10</v>
      </c>
      <c r="R16" s="65">
        <f>VLOOKUP($A16,'Return Data'!$B$7:$R$2292,12,0)</f>
        <v>3.4872000000000001</v>
      </c>
      <c r="S16" s="66">
        <f t="shared" si="7"/>
        <v>10</v>
      </c>
      <c r="T16" s="65">
        <f>VLOOKUP($A16,'Return Data'!$B$7:$R$2292,13,0)</f>
        <v>3.5377999999999998</v>
      </c>
      <c r="U16" s="66">
        <f t="shared" si="8"/>
        <v>10</v>
      </c>
      <c r="V16" s="65"/>
      <c r="W16" s="66"/>
      <c r="X16" s="65"/>
      <c r="Y16" s="66"/>
      <c r="Z16" s="65">
        <f>VLOOKUP($A16,'Return Data'!$B$7:$R$2292,16,0)</f>
        <v>4.5015000000000001</v>
      </c>
      <c r="AA16" s="67">
        <f t="shared" si="10"/>
        <v>22</v>
      </c>
    </row>
    <row r="17" spans="1:27" x14ac:dyDescent="0.3">
      <c r="A17" s="63" t="s">
        <v>1514</v>
      </c>
      <c r="B17" s="64">
        <f>VLOOKUP($A17,'Return Data'!$B$7:$R$2292,3,0)</f>
        <v>44477</v>
      </c>
      <c r="C17" s="65">
        <f>VLOOKUP($A17,'Return Data'!$B$7:$R$2292,4,0)</f>
        <v>22.029900000000001</v>
      </c>
      <c r="D17" s="65">
        <f>VLOOKUP($A17,'Return Data'!$B$7:$R$2292,5,0)</f>
        <v>5.7999000000000001</v>
      </c>
      <c r="E17" s="66">
        <f t="shared" si="0"/>
        <v>19</v>
      </c>
      <c r="F17" s="65">
        <f>VLOOKUP($A17,'Return Data'!$B$7:$R$2292,6,0)</f>
        <v>3.6461000000000001</v>
      </c>
      <c r="G17" s="66">
        <f t="shared" si="1"/>
        <v>12</v>
      </c>
      <c r="H17" s="65">
        <f>VLOOKUP($A17,'Return Data'!$B$7:$R$2292,7,0)</f>
        <v>2.9129</v>
      </c>
      <c r="I17" s="66">
        <f t="shared" si="2"/>
        <v>15</v>
      </c>
      <c r="J17" s="65">
        <f>VLOOKUP($A17,'Return Data'!$B$7:$R$2292,8,0)</f>
        <v>3.1280999999999999</v>
      </c>
      <c r="K17" s="66">
        <f t="shared" si="3"/>
        <v>5</v>
      </c>
      <c r="L17" s="65">
        <f>VLOOKUP($A17,'Return Data'!$B$7:$R$2292,9,0)</f>
        <v>2.9064000000000001</v>
      </c>
      <c r="M17" s="66">
        <f t="shared" si="4"/>
        <v>6</v>
      </c>
      <c r="N17" s="65">
        <f>VLOOKUP($A17,'Return Data'!$B$7:$R$2292,10,0)</f>
        <v>3.9028</v>
      </c>
      <c r="O17" s="66">
        <f t="shared" si="5"/>
        <v>7</v>
      </c>
      <c r="P17" s="65">
        <f>VLOOKUP($A17,'Return Data'!$B$7:$R$2292,11,0)</f>
        <v>4.0582000000000003</v>
      </c>
      <c r="Q17" s="66">
        <f t="shared" si="6"/>
        <v>6</v>
      </c>
      <c r="R17" s="65">
        <f>VLOOKUP($A17,'Return Data'!$B$7:$R$2292,12,0)</f>
        <v>4.0609000000000002</v>
      </c>
      <c r="S17" s="66">
        <f t="shared" si="7"/>
        <v>5</v>
      </c>
      <c r="T17" s="65">
        <f>VLOOKUP($A17,'Return Data'!$B$7:$R$2292,13,0)</f>
        <v>4.3388999999999998</v>
      </c>
      <c r="U17" s="66">
        <f t="shared" si="8"/>
        <v>4</v>
      </c>
      <c r="V17" s="65">
        <f>VLOOKUP($A17,'Return Data'!$B$7:$R$2292,17,0)</f>
        <v>5.7723000000000004</v>
      </c>
      <c r="W17" s="66">
        <f t="shared" si="9"/>
        <v>5</v>
      </c>
      <c r="X17" s="65">
        <f>VLOOKUP($A17,'Return Data'!$B$7:$R$2292,14,0)</f>
        <v>6.7149999999999999</v>
      </c>
      <c r="Y17" s="66">
        <f t="shared" si="11"/>
        <v>4</v>
      </c>
      <c r="Z17" s="65">
        <f>VLOOKUP($A17,'Return Data'!$B$7:$R$2292,16,0)</f>
        <v>7.8578999999999999</v>
      </c>
      <c r="AA17" s="67">
        <f t="shared" si="10"/>
        <v>3</v>
      </c>
    </row>
    <row r="18" spans="1:27" x14ac:dyDescent="0.3">
      <c r="A18" s="63" t="s">
        <v>1516</v>
      </c>
      <c r="B18" s="64">
        <f>VLOOKUP($A18,'Return Data'!$B$7:$R$2292,3,0)</f>
        <v>44477</v>
      </c>
      <c r="C18" s="65">
        <f>VLOOKUP($A18,'Return Data'!$B$7:$R$2292,4,0)</f>
        <v>2217.3622</v>
      </c>
      <c r="D18" s="65">
        <f>VLOOKUP($A18,'Return Data'!$B$7:$R$2292,5,0)</f>
        <v>6.2167000000000003</v>
      </c>
      <c r="E18" s="66">
        <f t="shared" si="0"/>
        <v>16</v>
      </c>
      <c r="F18" s="65">
        <f>VLOOKUP($A18,'Return Data'!$B$7:$R$2292,6,0)</f>
        <v>4.4120999999999997</v>
      </c>
      <c r="G18" s="66">
        <f t="shared" si="1"/>
        <v>4</v>
      </c>
      <c r="H18" s="65">
        <f>VLOOKUP($A18,'Return Data'!$B$7:$R$2292,7,0)</f>
        <v>3.3837999999999999</v>
      </c>
      <c r="I18" s="66">
        <f t="shared" si="2"/>
        <v>6</v>
      </c>
      <c r="J18" s="65">
        <f>VLOOKUP($A18,'Return Data'!$B$7:$R$2292,8,0)</f>
        <v>17.967199999999998</v>
      </c>
      <c r="K18" s="66">
        <f t="shared" si="3"/>
        <v>3</v>
      </c>
      <c r="L18" s="65">
        <f>VLOOKUP($A18,'Return Data'!$B$7:$R$2292,9,0)</f>
        <v>9.6831999999999994</v>
      </c>
      <c r="M18" s="66">
        <f t="shared" si="4"/>
        <v>4</v>
      </c>
      <c r="N18" s="65">
        <f>VLOOKUP($A18,'Return Data'!$B$7:$R$2292,10,0)</f>
        <v>5.5949</v>
      </c>
      <c r="O18" s="66">
        <f t="shared" si="5"/>
        <v>3</v>
      </c>
      <c r="P18" s="65">
        <f>VLOOKUP($A18,'Return Data'!$B$7:$R$2292,11,0)</f>
        <v>4.4664000000000001</v>
      </c>
      <c r="Q18" s="66">
        <f t="shared" si="6"/>
        <v>4</v>
      </c>
      <c r="R18" s="65">
        <f>VLOOKUP($A18,'Return Data'!$B$7:$R$2292,12,0)</f>
        <v>3.9605999999999999</v>
      </c>
      <c r="S18" s="66">
        <f t="shared" si="7"/>
        <v>6</v>
      </c>
      <c r="T18" s="65">
        <f>VLOOKUP($A18,'Return Data'!$B$7:$R$2292,13,0)</f>
        <v>4.3323</v>
      </c>
      <c r="U18" s="66">
        <f t="shared" si="8"/>
        <v>5</v>
      </c>
      <c r="V18" s="65">
        <f>VLOOKUP($A18,'Return Data'!$B$7:$R$2292,17,0)</f>
        <v>4.9298000000000002</v>
      </c>
      <c r="W18" s="66">
        <f t="shared" si="9"/>
        <v>8</v>
      </c>
      <c r="X18" s="65">
        <f>VLOOKUP($A18,'Return Data'!$B$7:$R$2292,14,0)</f>
        <v>5.6871999999999998</v>
      </c>
      <c r="Y18" s="66">
        <f t="shared" si="11"/>
        <v>8</v>
      </c>
      <c r="Z18" s="65">
        <f>VLOOKUP($A18,'Return Data'!$B$7:$R$2292,16,0)</f>
        <v>7.4348000000000001</v>
      </c>
      <c r="AA18" s="67">
        <f t="shared" si="10"/>
        <v>6</v>
      </c>
    </row>
    <row r="19" spans="1:27" x14ac:dyDescent="0.3">
      <c r="A19" s="63" t="s">
        <v>1519</v>
      </c>
      <c r="B19" s="64">
        <f>VLOOKUP($A19,'Return Data'!$B$7:$R$2292,3,0)</f>
        <v>44477</v>
      </c>
      <c r="C19" s="65">
        <f>VLOOKUP($A19,'Return Data'!$B$7:$R$2292,4,0)</f>
        <v>12.1264</v>
      </c>
      <c r="D19" s="65">
        <f>VLOOKUP($A19,'Return Data'!$B$7:$R$2292,5,0)</f>
        <v>6.0209000000000001</v>
      </c>
      <c r="E19" s="66">
        <f t="shared" si="0"/>
        <v>17</v>
      </c>
      <c r="F19" s="65">
        <f>VLOOKUP($A19,'Return Data'!$B$7:$R$2292,6,0)</f>
        <v>3.8138000000000001</v>
      </c>
      <c r="G19" s="66">
        <f t="shared" si="1"/>
        <v>11</v>
      </c>
      <c r="H19" s="65">
        <f>VLOOKUP($A19,'Return Data'!$B$7:$R$2292,7,0)</f>
        <v>3.0116999999999998</v>
      </c>
      <c r="I19" s="66">
        <f t="shared" si="2"/>
        <v>12</v>
      </c>
      <c r="J19" s="65">
        <f>VLOOKUP($A19,'Return Data'!$B$7:$R$2292,8,0)</f>
        <v>2.3887</v>
      </c>
      <c r="K19" s="66">
        <f t="shared" si="3"/>
        <v>18</v>
      </c>
      <c r="L19" s="65">
        <f>VLOOKUP($A19,'Return Data'!$B$7:$R$2292,9,0)</f>
        <v>2.2515999999999998</v>
      </c>
      <c r="M19" s="66">
        <f t="shared" si="4"/>
        <v>17</v>
      </c>
      <c r="N19" s="65">
        <f>VLOOKUP($A19,'Return Data'!$B$7:$R$2292,10,0)</f>
        <v>3.2223999999999999</v>
      </c>
      <c r="O19" s="66">
        <f t="shared" si="5"/>
        <v>17</v>
      </c>
      <c r="P19" s="65">
        <f>VLOOKUP($A19,'Return Data'!$B$7:$R$2292,11,0)</f>
        <v>3.3140999999999998</v>
      </c>
      <c r="Q19" s="66">
        <f t="shared" si="6"/>
        <v>15</v>
      </c>
      <c r="R19" s="65">
        <f>VLOOKUP($A19,'Return Data'!$B$7:$R$2292,12,0)</f>
        <v>3.2444999999999999</v>
      </c>
      <c r="S19" s="66">
        <f t="shared" si="7"/>
        <v>15</v>
      </c>
      <c r="T19" s="65">
        <f>VLOOKUP($A19,'Return Data'!$B$7:$R$2292,13,0)</f>
        <v>3.3458999999999999</v>
      </c>
      <c r="U19" s="66">
        <f t="shared" si="8"/>
        <v>17</v>
      </c>
      <c r="V19" s="65">
        <f>VLOOKUP($A19,'Return Data'!$B$7:$R$2292,17,0)</f>
        <v>4.8132000000000001</v>
      </c>
      <c r="W19" s="66">
        <f t="shared" si="9"/>
        <v>10</v>
      </c>
      <c r="X19" s="65"/>
      <c r="Y19" s="66"/>
      <c r="Z19" s="65">
        <f>VLOOKUP($A19,'Return Data'!$B$7:$R$2292,16,0)</f>
        <v>6.1558999999999999</v>
      </c>
      <c r="AA19" s="67">
        <f t="shared" si="10"/>
        <v>15</v>
      </c>
    </row>
    <row r="20" spans="1:27" x14ac:dyDescent="0.3">
      <c r="A20" s="63" t="s">
        <v>1522</v>
      </c>
      <c r="B20" s="64">
        <f>VLOOKUP($A20,'Return Data'!$B$7:$R$2292,3,0)</f>
        <v>44477</v>
      </c>
      <c r="C20" s="65">
        <f>VLOOKUP($A20,'Return Data'!$B$7:$R$2292,4,0)</f>
        <v>2164.3688000000002</v>
      </c>
      <c r="D20" s="65">
        <f>VLOOKUP($A20,'Return Data'!$B$7:$R$2292,5,0)</f>
        <v>6.0063000000000004</v>
      </c>
      <c r="E20" s="66">
        <f t="shared" si="0"/>
        <v>18</v>
      </c>
      <c r="F20" s="65">
        <f>VLOOKUP($A20,'Return Data'!$B$7:$R$2292,6,0)</f>
        <v>3.0998000000000001</v>
      </c>
      <c r="G20" s="66">
        <f t="shared" si="1"/>
        <v>18</v>
      </c>
      <c r="H20" s="65">
        <f>VLOOKUP($A20,'Return Data'!$B$7:$R$2292,7,0)</f>
        <v>2.8742999999999999</v>
      </c>
      <c r="I20" s="66">
        <f t="shared" si="2"/>
        <v>16</v>
      </c>
      <c r="J20" s="65">
        <f>VLOOKUP($A20,'Return Data'!$B$7:$R$2292,8,0)</f>
        <v>1.9078999999999999</v>
      </c>
      <c r="K20" s="66">
        <f t="shared" si="3"/>
        <v>21</v>
      </c>
      <c r="L20" s="65">
        <f>VLOOKUP($A20,'Return Data'!$B$7:$R$2292,9,0)</f>
        <v>1.8246</v>
      </c>
      <c r="M20" s="66">
        <f t="shared" si="4"/>
        <v>21</v>
      </c>
      <c r="N20" s="65">
        <f>VLOOKUP($A20,'Return Data'!$B$7:$R$2292,10,0)</f>
        <v>3.0590999999999999</v>
      </c>
      <c r="O20" s="66">
        <f t="shared" si="5"/>
        <v>21</v>
      </c>
      <c r="P20" s="65">
        <f>VLOOKUP($A20,'Return Data'!$B$7:$R$2292,11,0)</f>
        <v>3.0914999999999999</v>
      </c>
      <c r="Q20" s="66">
        <f t="shared" si="6"/>
        <v>21</v>
      </c>
      <c r="R20" s="65">
        <f>VLOOKUP($A20,'Return Data'!$B$7:$R$2292,12,0)</f>
        <v>3.0164</v>
      </c>
      <c r="S20" s="66">
        <f t="shared" si="7"/>
        <v>21</v>
      </c>
      <c r="T20" s="65">
        <f>VLOOKUP($A20,'Return Data'!$B$7:$R$2292,13,0)</f>
        <v>3.1248999999999998</v>
      </c>
      <c r="U20" s="66">
        <f t="shared" si="8"/>
        <v>21</v>
      </c>
      <c r="V20" s="65">
        <f>VLOOKUP($A20,'Return Data'!$B$7:$R$2292,17,0)</f>
        <v>4.4108000000000001</v>
      </c>
      <c r="W20" s="66">
        <f t="shared" si="9"/>
        <v>15</v>
      </c>
      <c r="X20" s="65">
        <f>VLOOKUP($A20,'Return Data'!$B$7:$R$2292,14,0)</f>
        <v>5.6551</v>
      </c>
      <c r="Y20" s="66">
        <f t="shared" si="11"/>
        <v>9</v>
      </c>
      <c r="Z20" s="65">
        <f>VLOOKUP($A20,'Return Data'!$B$7:$R$2292,16,0)</f>
        <v>7.4248000000000003</v>
      </c>
      <c r="AA20" s="67">
        <f t="shared" si="10"/>
        <v>7</v>
      </c>
    </row>
    <row r="21" spans="1:27" x14ac:dyDescent="0.3">
      <c r="A21" s="63" t="s">
        <v>1526</v>
      </c>
      <c r="B21" s="64">
        <f>VLOOKUP($A21,'Return Data'!$B$7:$R$2292,3,0)</f>
        <v>44477</v>
      </c>
      <c r="C21" s="65">
        <f>VLOOKUP($A21,'Return Data'!$B$7:$R$2292,4,0)</f>
        <v>34.305</v>
      </c>
      <c r="D21" s="65">
        <f>VLOOKUP($A21,'Return Data'!$B$7:$R$2292,5,0)</f>
        <v>7.9816000000000003</v>
      </c>
      <c r="E21" s="66">
        <f t="shared" si="0"/>
        <v>4</v>
      </c>
      <c r="F21" s="65">
        <f>VLOOKUP($A21,'Return Data'!$B$7:$R$2292,6,0)</f>
        <v>3.3702000000000001</v>
      </c>
      <c r="G21" s="66">
        <f t="shared" si="1"/>
        <v>16</v>
      </c>
      <c r="H21" s="65">
        <f>VLOOKUP($A21,'Return Data'!$B$7:$R$2292,7,0)</f>
        <v>2.2353000000000001</v>
      </c>
      <c r="I21" s="66">
        <f t="shared" si="2"/>
        <v>24</v>
      </c>
      <c r="J21" s="65">
        <f>VLOOKUP($A21,'Return Data'!$B$7:$R$2292,8,0)</f>
        <v>2.5560999999999998</v>
      </c>
      <c r="K21" s="66">
        <f t="shared" si="3"/>
        <v>13</v>
      </c>
      <c r="L21" s="65">
        <f>VLOOKUP($A21,'Return Data'!$B$7:$R$2292,9,0)</f>
        <v>2.0748000000000002</v>
      </c>
      <c r="M21" s="66">
        <f t="shared" si="4"/>
        <v>19</v>
      </c>
      <c r="N21" s="65">
        <f>VLOOKUP($A21,'Return Data'!$B$7:$R$2292,10,0)</f>
        <v>3.1814</v>
      </c>
      <c r="O21" s="66">
        <f t="shared" si="5"/>
        <v>18</v>
      </c>
      <c r="P21" s="65">
        <f>VLOOKUP($A21,'Return Data'!$B$7:$R$2292,11,0)</f>
        <v>3.2654999999999998</v>
      </c>
      <c r="Q21" s="66">
        <f t="shared" si="6"/>
        <v>17</v>
      </c>
      <c r="R21" s="65">
        <f>VLOOKUP($A21,'Return Data'!$B$7:$R$2292,12,0)</f>
        <v>3.1518999999999999</v>
      </c>
      <c r="S21" s="66">
        <f t="shared" si="7"/>
        <v>18</v>
      </c>
      <c r="T21" s="65">
        <f>VLOOKUP($A21,'Return Data'!$B$7:$R$2292,13,0)</f>
        <v>3.3731</v>
      </c>
      <c r="U21" s="66">
        <f t="shared" si="8"/>
        <v>16</v>
      </c>
      <c r="V21" s="65">
        <f>VLOOKUP($A21,'Return Data'!$B$7:$R$2292,17,0)</f>
        <v>4.8781999999999996</v>
      </c>
      <c r="W21" s="66">
        <f t="shared" si="9"/>
        <v>9</v>
      </c>
      <c r="X21" s="65">
        <f>VLOOKUP($A21,'Return Data'!$B$7:$R$2292,14,0)</f>
        <v>6.0266999999999999</v>
      </c>
      <c r="Y21" s="66">
        <f t="shared" si="11"/>
        <v>6</v>
      </c>
      <c r="Z21" s="65">
        <f>VLOOKUP($A21,'Return Data'!$B$7:$R$2292,16,0)</f>
        <v>7.4459</v>
      </c>
      <c r="AA21" s="67">
        <f t="shared" si="10"/>
        <v>5</v>
      </c>
    </row>
    <row r="22" spans="1:27" x14ac:dyDescent="0.3">
      <c r="A22" s="63" t="s">
        <v>1528</v>
      </c>
      <c r="B22" s="64">
        <f>VLOOKUP($A22,'Return Data'!$B$7:$R$2292,3,0)</f>
        <v>44477</v>
      </c>
      <c r="C22" s="65">
        <f>VLOOKUP($A22,'Return Data'!$B$7:$R$2292,4,0)</f>
        <v>34.830500000000001</v>
      </c>
      <c r="D22" s="65">
        <f>VLOOKUP($A22,'Return Data'!$B$7:$R$2292,5,0)</f>
        <v>6.3935000000000004</v>
      </c>
      <c r="E22" s="66">
        <f t="shared" si="0"/>
        <v>15</v>
      </c>
      <c r="F22" s="65">
        <f>VLOOKUP($A22,'Return Data'!$B$7:$R$2292,6,0)</f>
        <v>4.2630999999999997</v>
      </c>
      <c r="G22" s="66">
        <f t="shared" si="1"/>
        <v>6</v>
      </c>
      <c r="H22" s="65">
        <f>VLOOKUP($A22,'Return Data'!$B$7:$R$2292,7,0)</f>
        <v>3.8502000000000001</v>
      </c>
      <c r="I22" s="66">
        <f t="shared" si="2"/>
        <v>3</v>
      </c>
      <c r="J22" s="65">
        <f>VLOOKUP($A22,'Return Data'!$B$7:$R$2292,8,0)</f>
        <v>2.915</v>
      </c>
      <c r="K22" s="66">
        <f t="shared" si="3"/>
        <v>8</v>
      </c>
      <c r="L22" s="65">
        <f>VLOOKUP($A22,'Return Data'!$B$7:$R$2292,9,0)</f>
        <v>2.6009000000000002</v>
      </c>
      <c r="M22" s="66">
        <f t="shared" si="4"/>
        <v>10</v>
      </c>
      <c r="N22" s="65">
        <f>VLOOKUP($A22,'Return Data'!$B$7:$R$2292,10,0)</f>
        <v>3.3067000000000002</v>
      </c>
      <c r="O22" s="66">
        <f t="shared" si="5"/>
        <v>12</v>
      </c>
      <c r="P22" s="65">
        <f>VLOOKUP($A22,'Return Data'!$B$7:$R$2292,11,0)</f>
        <v>3.3704999999999998</v>
      </c>
      <c r="Q22" s="66">
        <f t="shared" si="6"/>
        <v>13</v>
      </c>
      <c r="R22" s="65">
        <f>VLOOKUP($A22,'Return Data'!$B$7:$R$2292,12,0)</f>
        <v>3.3170000000000002</v>
      </c>
      <c r="S22" s="66">
        <f t="shared" si="7"/>
        <v>12</v>
      </c>
      <c r="T22" s="65">
        <f>VLOOKUP($A22,'Return Data'!$B$7:$R$2292,13,0)</f>
        <v>3.3898999999999999</v>
      </c>
      <c r="U22" s="66">
        <f t="shared" si="8"/>
        <v>15</v>
      </c>
      <c r="V22" s="65">
        <f>VLOOKUP($A22,'Return Data'!$B$7:$R$2292,17,0)</f>
        <v>4.7252999999999998</v>
      </c>
      <c r="W22" s="66">
        <f t="shared" si="9"/>
        <v>12</v>
      </c>
      <c r="X22" s="65">
        <f>VLOOKUP($A22,'Return Data'!$B$7:$R$2292,14,0)</f>
        <v>5.8841999999999999</v>
      </c>
      <c r="Y22" s="66">
        <f t="shared" si="11"/>
        <v>7</v>
      </c>
      <c r="Z22" s="65">
        <f>VLOOKUP($A22,'Return Data'!$B$7:$R$2292,16,0)</f>
        <v>3.8330000000000002</v>
      </c>
      <c r="AA22" s="67">
        <f t="shared" si="10"/>
        <v>27</v>
      </c>
    </row>
    <row r="23" spans="1:27" x14ac:dyDescent="0.3">
      <c r="A23" s="63" t="s">
        <v>1531</v>
      </c>
      <c r="B23" s="64">
        <f>VLOOKUP($A23,'Return Data'!$B$7:$R$2292,3,0)</f>
        <v>44477</v>
      </c>
      <c r="C23" s="65">
        <f>VLOOKUP($A23,'Return Data'!$B$7:$R$2292,4,0)</f>
        <v>1073.8797999999999</v>
      </c>
      <c r="D23" s="65">
        <f>VLOOKUP($A23,'Return Data'!$B$7:$R$2292,5,0)</f>
        <v>1.55</v>
      </c>
      <c r="E23" s="66">
        <f t="shared" si="0"/>
        <v>26</v>
      </c>
      <c r="F23" s="65">
        <f>VLOOKUP($A23,'Return Data'!$B$7:$R$2292,6,0)</f>
        <v>3.4043999999999999</v>
      </c>
      <c r="G23" s="66">
        <f t="shared" si="1"/>
        <v>15</v>
      </c>
      <c r="H23" s="65">
        <f>VLOOKUP($A23,'Return Data'!$B$7:$R$2292,7,0)</f>
        <v>3.2844000000000002</v>
      </c>
      <c r="I23" s="66">
        <f t="shared" si="2"/>
        <v>8</v>
      </c>
      <c r="J23" s="65">
        <f>VLOOKUP($A23,'Return Data'!$B$7:$R$2292,8,0)</f>
        <v>2.6597</v>
      </c>
      <c r="K23" s="66">
        <f t="shared" si="3"/>
        <v>10</v>
      </c>
      <c r="L23" s="65">
        <f>VLOOKUP($A23,'Return Data'!$B$7:$R$2292,9,0)</f>
        <v>2.6120999999999999</v>
      </c>
      <c r="M23" s="66">
        <f t="shared" si="4"/>
        <v>8</v>
      </c>
      <c r="N23" s="65">
        <f>VLOOKUP($A23,'Return Data'!$B$7:$R$2292,10,0)</f>
        <v>3.2364000000000002</v>
      </c>
      <c r="O23" s="66">
        <f t="shared" si="5"/>
        <v>15</v>
      </c>
      <c r="P23" s="65">
        <f>VLOOKUP($A23,'Return Data'!$B$7:$R$2292,11,0)</f>
        <v>3.3041</v>
      </c>
      <c r="Q23" s="66">
        <f t="shared" si="6"/>
        <v>16</v>
      </c>
      <c r="R23" s="65">
        <f>VLOOKUP($A23,'Return Data'!$B$7:$R$2292,12,0)</f>
        <v>3.1676000000000002</v>
      </c>
      <c r="S23" s="66">
        <f t="shared" si="7"/>
        <v>17</v>
      </c>
      <c r="T23" s="65">
        <f>VLOOKUP($A23,'Return Data'!$B$7:$R$2292,13,0)</f>
        <v>3.2709000000000001</v>
      </c>
      <c r="U23" s="66">
        <f t="shared" si="8"/>
        <v>18</v>
      </c>
      <c r="V23" s="65"/>
      <c r="W23" s="66"/>
      <c r="X23" s="65"/>
      <c r="Y23" s="66"/>
      <c r="Z23" s="65">
        <f>VLOOKUP($A23,'Return Data'!$B$7:$R$2292,16,0)</f>
        <v>3.8942999999999999</v>
      </c>
      <c r="AA23" s="67">
        <f t="shared" si="10"/>
        <v>26</v>
      </c>
    </row>
    <row r="24" spans="1:27" x14ac:dyDescent="0.3">
      <c r="A24" s="63" t="s">
        <v>1533</v>
      </c>
      <c r="B24" s="64">
        <f>VLOOKUP($A24,'Return Data'!$B$7:$R$2292,3,0)</f>
        <v>44477</v>
      </c>
      <c r="C24" s="65">
        <f>VLOOKUP($A24,'Return Data'!$B$7:$R$2292,4,0)</f>
        <v>1100.0512000000001</v>
      </c>
      <c r="D24" s="65">
        <f>VLOOKUP($A24,'Return Data'!$B$7:$R$2292,5,0)</f>
        <v>6.8396999999999997</v>
      </c>
      <c r="E24" s="66">
        <f t="shared" si="0"/>
        <v>13</v>
      </c>
      <c r="F24" s="65">
        <f>VLOOKUP($A24,'Return Data'!$B$7:$R$2292,6,0)</f>
        <v>3.9895999999999998</v>
      </c>
      <c r="G24" s="66">
        <f t="shared" si="1"/>
        <v>10</v>
      </c>
      <c r="H24" s="65">
        <f>VLOOKUP($A24,'Return Data'!$B$7:$R$2292,7,0)</f>
        <v>3.4159999999999999</v>
      </c>
      <c r="I24" s="66">
        <f t="shared" si="2"/>
        <v>5</v>
      </c>
      <c r="J24" s="65">
        <f>VLOOKUP($A24,'Return Data'!$B$7:$R$2292,8,0)</f>
        <v>2.4645000000000001</v>
      </c>
      <c r="K24" s="66">
        <f t="shared" si="3"/>
        <v>14</v>
      </c>
      <c r="L24" s="65">
        <f>VLOOKUP($A24,'Return Data'!$B$7:$R$2292,9,0)</f>
        <v>2.3176999999999999</v>
      </c>
      <c r="M24" s="66">
        <f t="shared" si="4"/>
        <v>14</v>
      </c>
      <c r="N24" s="65">
        <f>VLOOKUP($A24,'Return Data'!$B$7:$R$2292,10,0)</f>
        <v>3.3170999999999999</v>
      </c>
      <c r="O24" s="66">
        <f t="shared" si="5"/>
        <v>11</v>
      </c>
      <c r="P24" s="65">
        <f>VLOOKUP($A24,'Return Data'!$B$7:$R$2292,11,0)</f>
        <v>3.3832</v>
      </c>
      <c r="Q24" s="66">
        <f t="shared" si="6"/>
        <v>12</v>
      </c>
      <c r="R24" s="65">
        <f>VLOOKUP($A24,'Return Data'!$B$7:$R$2292,12,0)</f>
        <v>3.2768000000000002</v>
      </c>
      <c r="S24" s="66">
        <f t="shared" si="7"/>
        <v>13</v>
      </c>
      <c r="T24" s="65">
        <f>VLOOKUP($A24,'Return Data'!$B$7:$R$2292,13,0)</f>
        <v>3.4148999999999998</v>
      </c>
      <c r="U24" s="66">
        <f t="shared" si="8"/>
        <v>14</v>
      </c>
      <c r="V24" s="65"/>
      <c r="W24" s="66"/>
      <c r="X24" s="65"/>
      <c r="Y24" s="66"/>
      <c r="Z24" s="65">
        <f>VLOOKUP($A24,'Return Data'!$B$7:$R$2292,16,0)</f>
        <v>4.9386999999999999</v>
      </c>
      <c r="AA24" s="67">
        <f t="shared" si="10"/>
        <v>21</v>
      </c>
    </row>
    <row r="25" spans="1:27" x14ac:dyDescent="0.3">
      <c r="A25" s="63" t="s">
        <v>1535</v>
      </c>
      <c r="B25" s="64">
        <f>VLOOKUP($A25,'Return Data'!$B$7:$R$2292,3,0)</f>
        <v>44477</v>
      </c>
      <c r="C25" s="65">
        <f>VLOOKUP($A25,'Return Data'!$B$7:$R$2292,4,0)</f>
        <v>13.707599999999999</v>
      </c>
      <c r="D25" s="65">
        <f>VLOOKUP($A25,'Return Data'!$B$7:$R$2292,5,0)</f>
        <v>5.0598999999999998</v>
      </c>
      <c r="E25" s="66">
        <f t="shared" si="0"/>
        <v>20</v>
      </c>
      <c r="F25" s="65">
        <f>VLOOKUP($A25,'Return Data'!$B$7:$R$2292,6,0)</f>
        <v>1.2426999999999999</v>
      </c>
      <c r="G25" s="66">
        <f t="shared" si="1"/>
        <v>26</v>
      </c>
      <c r="H25" s="65">
        <f>VLOOKUP($A25,'Return Data'!$B$7:$R$2292,7,0)</f>
        <v>2.0169000000000001</v>
      </c>
      <c r="I25" s="66">
        <f t="shared" si="2"/>
        <v>25</v>
      </c>
      <c r="J25" s="65">
        <f>VLOOKUP($A25,'Return Data'!$B$7:$R$2292,8,0)</f>
        <v>1.3321000000000001</v>
      </c>
      <c r="K25" s="66">
        <f t="shared" si="3"/>
        <v>26</v>
      </c>
      <c r="L25" s="65">
        <f>VLOOKUP($A25,'Return Data'!$B$7:$R$2292,9,0)</f>
        <v>1.5909</v>
      </c>
      <c r="M25" s="66">
        <f t="shared" si="4"/>
        <v>25</v>
      </c>
      <c r="N25" s="65">
        <f>VLOOKUP($A25,'Return Data'!$B$7:$R$2292,10,0)</f>
        <v>2.4902000000000002</v>
      </c>
      <c r="O25" s="66">
        <f t="shared" si="5"/>
        <v>25</v>
      </c>
      <c r="P25" s="65">
        <f>VLOOKUP($A25,'Return Data'!$B$7:$R$2292,11,0)</f>
        <v>2.3942999999999999</v>
      </c>
      <c r="Q25" s="66">
        <f t="shared" si="6"/>
        <v>26</v>
      </c>
      <c r="R25" s="65">
        <f>VLOOKUP($A25,'Return Data'!$B$7:$R$2292,12,0)</f>
        <v>2.3826000000000001</v>
      </c>
      <c r="S25" s="66">
        <f t="shared" si="7"/>
        <v>25</v>
      </c>
      <c r="T25" s="65">
        <f>VLOOKUP($A25,'Return Data'!$B$7:$R$2292,13,0)</f>
        <v>2.5926</v>
      </c>
      <c r="U25" s="66">
        <f t="shared" si="8"/>
        <v>25</v>
      </c>
      <c r="V25" s="65">
        <f>VLOOKUP($A25,'Return Data'!$B$7:$R$2292,17,0)</f>
        <v>3.6815000000000002</v>
      </c>
      <c r="W25" s="66">
        <f t="shared" si="9"/>
        <v>20</v>
      </c>
      <c r="X25" s="65">
        <f>VLOOKUP($A25,'Return Data'!$B$7:$R$2292,14,0)</f>
        <v>1.8429</v>
      </c>
      <c r="Y25" s="66">
        <f t="shared" si="11"/>
        <v>17</v>
      </c>
      <c r="Z25" s="65">
        <f>VLOOKUP($A25,'Return Data'!$B$7:$R$2292,16,0)</f>
        <v>3.9735999999999998</v>
      </c>
      <c r="AA25" s="67">
        <f t="shared" si="10"/>
        <v>25</v>
      </c>
    </row>
    <row r="26" spans="1:27" x14ac:dyDescent="0.3">
      <c r="A26" s="63" t="s">
        <v>2026</v>
      </c>
      <c r="B26" s="64">
        <f>VLOOKUP($A26,'Return Data'!$B$7:$R$2292,3,0)</f>
        <v>44477</v>
      </c>
      <c r="C26" s="65">
        <f>VLOOKUP($A26,'Return Data'!$B$7:$R$2292,4,0)</f>
        <v>2216.8701000000001</v>
      </c>
      <c r="D26" s="65">
        <f>VLOOKUP($A26,'Return Data'!$B$7:$R$2292,5,0)</f>
        <v>2.6114999999999999</v>
      </c>
      <c r="E26" s="66">
        <f t="shared" si="0"/>
        <v>25</v>
      </c>
      <c r="F26" s="65">
        <f>VLOOKUP($A26,'Return Data'!$B$7:$R$2292,6,0)</f>
        <v>-0.69089999999999996</v>
      </c>
      <c r="G26" s="66">
        <f t="shared" si="1"/>
        <v>27</v>
      </c>
      <c r="H26" s="65">
        <f>VLOOKUP($A26,'Return Data'!$B$7:$R$2292,7,0)</f>
        <v>0.47889999999999999</v>
      </c>
      <c r="I26" s="66">
        <f t="shared" si="2"/>
        <v>27</v>
      </c>
      <c r="J26" s="65">
        <f>VLOOKUP($A26,'Return Data'!$B$7:$R$2292,8,0)</f>
        <v>0.1837</v>
      </c>
      <c r="K26" s="66">
        <f t="shared" si="3"/>
        <v>27</v>
      </c>
      <c r="L26" s="65">
        <f>VLOOKUP($A26,'Return Data'!$B$7:$R$2292,9,0)</f>
        <v>0.86729999999999996</v>
      </c>
      <c r="M26" s="66">
        <f t="shared" si="4"/>
        <v>27</v>
      </c>
      <c r="N26" s="65">
        <f>VLOOKUP($A26,'Return Data'!$B$7:$R$2292,10,0)</f>
        <v>2.0560999999999998</v>
      </c>
      <c r="O26" s="66">
        <f t="shared" si="5"/>
        <v>27</v>
      </c>
      <c r="P26" s="65">
        <f>VLOOKUP($A26,'Return Data'!$B$7:$R$2292,11,0)</f>
        <v>1.9672000000000001</v>
      </c>
      <c r="Q26" s="66">
        <f t="shared" si="6"/>
        <v>27</v>
      </c>
      <c r="R26" s="65">
        <f>VLOOKUP($A26,'Return Data'!$B$7:$R$2292,12,0)</f>
        <v>1.8678999999999999</v>
      </c>
      <c r="S26" s="66">
        <f t="shared" si="7"/>
        <v>27</v>
      </c>
      <c r="T26" s="65">
        <f>VLOOKUP($A26,'Return Data'!$B$7:$R$2292,13,0)</f>
        <v>1.9142999999999999</v>
      </c>
      <c r="U26" s="66">
        <f t="shared" si="8"/>
        <v>27</v>
      </c>
      <c r="V26" s="65">
        <f>VLOOKUP($A26,'Return Data'!$B$7:$R$2292,17,0)</f>
        <v>3.1507999999999998</v>
      </c>
      <c r="W26" s="66">
        <f t="shared" si="9"/>
        <v>22</v>
      </c>
      <c r="X26" s="65">
        <f>VLOOKUP($A26,'Return Data'!$B$7:$R$2292,14,0)</f>
        <v>4.3410000000000002</v>
      </c>
      <c r="Y26" s="66">
        <f t="shared" si="11"/>
        <v>16</v>
      </c>
      <c r="Z26" s="65">
        <f>VLOOKUP($A26,'Return Data'!$B$7:$R$2292,16,0)</f>
        <v>7.0778999999999996</v>
      </c>
      <c r="AA26" s="67">
        <f t="shared" si="10"/>
        <v>11</v>
      </c>
    </row>
    <row r="27" spans="1:27" x14ac:dyDescent="0.3">
      <c r="A27" s="63" t="s">
        <v>1536</v>
      </c>
      <c r="B27" s="64">
        <f>VLOOKUP($A27,'Return Data'!$B$7:$R$2292,3,0)</f>
        <v>44477</v>
      </c>
      <c r="C27" s="65">
        <f>VLOOKUP($A27,'Return Data'!$B$7:$R$2292,4,0)</f>
        <v>3219.7676000000001</v>
      </c>
      <c r="D27" s="65">
        <f>VLOOKUP($A27,'Return Data'!$B$7:$R$2292,5,0)</f>
        <v>7.2464000000000004</v>
      </c>
      <c r="E27" s="66">
        <f t="shared" si="0"/>
        <v>10</v>
      </c>
      <c r="F27" s="65">
        <f>VLOOKUP($A27,'Return Data'!$B$7:$R$2292,6,0)</f>
        <v>4.0861999999999998</v>
      </c>
      <c r="G27" s="66">
        <f t="shared" si="1"/>
        <v>9</v>
      </c>
      <c r="H27" s="65">
        <f>VLOOKUP($A27,'Return Data'!$B$7:$R$2292,7,0)</f>
        <v>2.9337</v>
      </c>
      <c r="I27" s="66">
        <f t="shared" si="2"/>
        <v>13</v>
      </c>
      <c r="J27" s="65">
        <f>VLOOKUP($A27,'Return Data'!$B$7:$R$2292,8,0)</f>
        <v>3.3494999999999999</v>
      </c>
      <c r="K27" s="66">
        <f t="shared" si="3"/>
        <v>4</v>
      </c>
      <c r="L27" s="65">
        <f>VLOOKUP($A27,'Return Data'!$B$7:$R$2292,9,0)</f>
        <v>3.0472000000000001</v>
      </c>
      <c r="M27" s="66">
        <f t="shared" si="4"/>
        <v>5</v>
      </c>
      <c r="N27" s="65">
        <f>VLOOKUP($A27,'Return Data'!$B$7:$R$2292,10,0)</f>
        <v>3.9876</v>
      </c>
      <c r="O27" s="66">
        <f t="shared" si="5"/>
        <v>5</v>
      </c>
      <c r="P27" s="65">
        <f>VLOOKUP($A27,'Return Data'!$B$7:$R$2292,11,0)</f>
        <v>11.163600000000001</v>
      </c>
      <c r="Q27" s="66">
        <f t="shared" si="6"/>
        <v>2</v>
      </c>
      <c r="R27" s="65">
        <f>VLOOKUP($A27,'Return Data'!$B$7:$R$2292,12,0)</f>
        <v>9.0333000000000006</v>
      </c>
      <c r="S27" s="66">
        <f t="shared" si="7"/>
        <v>2</v>
      </c>
      <c r="T27" s="65">
        <f>VLOOKUP($A27,'Return Data'!$B$7:$R$2292,13,0)</f>
        <v>8.3788999999999998</v>
      </c>
      <c r="U27" s="66">
        <f t="shared" si="8"/>
        <v>2</v>
      </c>
      <c r="V27" s="65">
        <f>VLOOKUP($A27,'Return Data'!$B$7:$R$2292,17,0)</f>
        <v>6.7462</v>
      </c>
      <c r="W27" s="66">
        <f t="shared" si="9"/>
        <v>2</v>
      </c>
      <c r="X27" s="65">
        <f>VLOOKUP($A27,'Return Data'!$B$7:$R$2292,14,0)</f>
        <v>4.8456999999999999</v>
      </c>
      <c r="Y27" s="66">
        <f t="shared" si="11"/>
        <v>14</v>
      </c>
      <c r="Z27" s="65">
        <f>VLOOKUP($A27,'Return Data'!$B$7:$R$2292,16,0)</f>
        <v>6.0670000000000002</v>
      </c>
      <c r="AA27" s="67">
        <f t="shared" si="10"/>
        <v>16</v>
      </c>
    </row>
    <row r="28" spans="1:27" x14ac:dyDescent="0.3">
      <c r="A28" s="63" t="s">
        <v>1540</v>
      </c>
      <c r="B28" s="64">
        <f>VLOOKUP($A28,'Return Data'!$B$7:$R$2292,3,0)</f>
        <v>44477</v>
      </c>
      <c r="C28" s="65">
        <f>VLOOKUP($A28,'Return Data'!$B$7:$R$2292,4,0)</f>
        <v>27.528199999999998</v>
      </c>
      <c r="D28" s="65">
        <f>VLOOKUP($A28,'Return Data'!$B$7:$R$2292,5,0)</f>
        <v>8.7530999999999999</v>
      </c>
      <c r="E28" s="66">
        <f t="shared" si="0"/>
        <v>2</v>
      </c>
      <c r="F28" s="65">
        <f>VLOOKUP($A28,'Return Data'!$B$7:$R$2292,6,0)</f>
        <v>3.4483999999999999</v>
      </c>
      <c r="G28" s="66">
        <f t="shared" si="1"/>
        <v>13</v>
      </c>
      <c r="H28" s="65">
        <f>VLOOKUP($A28,'Return Data'!$B$7:$R$2292,7,0)</f>
        <v>3.0514000000000001</v>
      </c>
      <c r="I28" s="66">
        <f t="shared" si="2"/>
        <v>10</v>
      </c>
      <c r="J28" s="65">
        <f>VLOOKUP($A28,'Return Data'!$B$7:$R$2292,8,0)</f>
        <v>2.6166</v>
      </c>
      <c r="K28" s="66">
        <f t="shared" si="3"/>
        <v>11</v>
      </c>
      <c r="L28" s="65">
        <f>VLOOKUP($A28,'Return Data'!$B$7:$R$2292,9,0)</f>
        <v>2.1739999999999999</v>
      </c>
      <c r="M28" s="66">
        <f t="shared" si="4"/>
        <v>18</v>
      </c>
      <c r="N28" s="65">
        <f>VLOOKUP($A28,'Return Data'!$B$7:$R$2292,10,0)</f>
        <v>3.2782</v>
      </c>
      <c r="O28" s="66">
        <f t="shared" si="5"/>
        <v>14</v>
      </c>
      <c r="P28" s="65">
        <f>VLOOKUP($A28,'Return Data'!$B$7:$R$2292,11,0)</f>
        <v>3.3580999999999999</v>
      </c>
      <c r="Q28" s="66">
        <f t="shared" si="6"/>
        <v>14</v>
      </c>
      <c r="R28" s="65">
        <f>VLOOKUP($A28,'Return Data'!$B$7:$R$2292,12,0)</f>
        <v>3.2612999999999999</v>
      </c>
      <c r="S28" s="66">
        <f t="shared" si="7"/>
        <v>14</v>
      </c>
      <c r="T28" s="65">
        <f>VLOOKUP($A28,'Return Data'!$B$7:$R$2292,13,0)</f>
        <v>3.4777999999999998</v>
      </c>
      <c r="U28" s="66">
        <f t="shared" si="8"/>
        <v>12</v>
      </c>
      <c r="V28" s="65">
        <f>VLOOKUP($A28,'Return Data'!$B$7:$R$2292,17,0)</f>
        <v>4.7931999999999997</v>
      </c>
      <c r="W28" s="66">
        <f t="shared" si="9"/>
        <v>11</v>
      </c>
      <c r="X28" s="65">
        <f>VLOOKUP($A28,'Return Data'!$B$7:$R$2292,14,0)</f>
        <v>8.0161999999999995</v>
      </c>
      <c r="Y28" s="66">
        <f t="shared" si="11"/>
        <v>1</v>
      </c>
      <c r="Z28" s="65">
        <f>VLOOKUP($A28,'Return Data'!$B$7:$R$2292,16,0)</f>
        <v>7.9288999999999996</v>
      </c>
      <c r="AA28" s="67">
        <f t="shared" si="10"/>
        <v>2</v>
      </c>
    </row>
    <row r="29" spans="1:27" x14ac:dyDescent="0.3">
      <c r="A29" s="63" t="s">
        <v>1542</v>
      </c>
      <c r="B29" s="64">
        <f>VLOOKUP($A29,'Return Data'!$B$7:$R$2292,3,0)</f>
        <v>44477</v>
      </c>
      <c r="C29" s="65">
        <f>VLOOKUP($A29,'Return Data'!$B$7:$R$2292,4,0)</f>
        <v>2207.3881000000001</v>
      </c>
      <c r="D29" s="65">
        <f>VLOOKUP($A29,'Return Data'!$B$7:$R$2292,5,0)</f>
        <v>4.7115</v>
      </c>
      <c r="E29" s="66">
        <f t="shared" si="0"/>
        <v>22</v>
      </c>
      <c r="F29" s="65">
        <f>VLOOKUP($A29,'Return Data'!$B$7:$R$2292,6,0)</f>
        <v>2.7069000000000001</v>
      </c>
      <c r="G29" s="66">
        <f t="shared" si="1"/>
        <v>22</v>
      </c>
      <c r="H29" s="65">
        <f>VLOOKUP($A29,'Return Data'!$B$7:$R$2292,7,0)</f>
        <v>2.4575999999999998</v>
      </c>
      <c r="I29" s="66">
        <f t="shared" si="2"/>
        <v>19</v>
      </c>
      <c r="J29" s="65">
        <f>VLOOKUP($A29,'Return Data'!$B$7:$R$2292,8,0)</f>
        <v>1.8608</v>
      </c>
      <c r="K29" s="66">
        <f t="shared" si="3"/>
        <v>22</v>
      </c>
      <c r="L29" s="65">
        <f>VLOOKUP($A29,'Return Data'!$B$7:$R$2292,9,0)</f>
        <v>1.7296</v>
      </c>
      <c r="M29" s="66">
        <f t="shared" si="4"/>
        <v>23</v>
      </c>
      <c r="N29" s="65">
        <f>VLOOKUP($A29,'Return Data'!$B$7:$R$2292,10,0)</f>
        <v>2.6331000000000002</v>
      </c>
      <c r="O29" s="66">
        <f t="shared" si="5"/>
        <v>24</v>
      </c>
      <c r="P29" s="65">
        <f>VLOOKUP($A29,'Return Data'!$B$7:$R$2292,11,0)</f>
        <v>2.7538999999999998</v>
      </c>
      <c r="Q29" s="66">
        <f t="shared" si="6"/>
        <v>23</v>
      </c>
      <c r="R29" s="65">
        <f>VLOOKUP($A29,'Return Data'!$B$7:$R$2292,12,0)</f>
        <v>2.6673</v>
      </c>
      <c r="S29" s="66">
        <f t="shared" si="7"/>
        <v>23</v>
      </c>
      <c r="T29" s="65">
        <f>VLOOKUP($A29,'Return Data'!$B$7:$R$2292,13,0)</f>
        <v>2.7259000000000002</v>
      </c>
      <c r="U29" s="66">
        <f t="shared" si="8"/>
        <v>23</v>
      </c>
      <c r="V29" s="65">
        <f>VLOOKUP($A29,'Return Data'!$B$7:$R$2292,17,0)</f>
        <v>3.6349999999999998</v>
      </c>
      <c r="W29" s="66">
        <f t="shared" si="9"/>
        <v>21</v>
      </c>
      <c r="X29" s="65">
        <f>VLOOKUP($A29,'Return Data'!$B$7:$R$2292,14,0)</f>
        <v>4.7668999999999997</v>
      </c>
      <c r="Y29" s="66">
        <f t="shared" si="11"/>
        <v>15</v>
      </c>
      <c r="Z29" s="65">
        <f>VLOOKUP($A29,'Return Data'!$B$7:$R$2292,16,0)</f>
        <v>5.9104000000000001</v>
      </c>
      <c r="AA29" s="67">
        <f t="shared" si="10"/>
        <v>18</v>
      </c>
    </row>
    <row r="30" spans="1:27" x14ac:dyDescent="0.3">
      <c r="A30" s="63" t="s">
        <v>1545</v>
      </c>
      <c r="B30" s="64">
        <f>VLOOKUP($A30,'Return Data'!$B$7:$R$2292,3,0)</f>
        <v>44477</v>
      </c>
      <c r="C30" s="65">
        <f>VLOOKUP($A30,'Return Data'!$B$7:$R$2292,4,0)</f>
        <v>4761.5484999999999</v>
      </c>
      <c r="D30" s="65">
        <f>VLOOKUP($A30,'Return Data'!$B$7:$R$2292,5,0)</f>
        <v>7.8022</v>
      </c>
      <c r="E30" s="66">
        <f t="shared" si="0"/>
        <v>6</v>
      </c>
      <c r="F30" s="65">
        <f>VLOOKUP($A30,'Return Data'!$B$7:$R$2292,6,0)</f>
        <v>4.2187999999999999</v>
      </c>
      <c r="G30" s="66">
        <f t="shared" si="1"/>
        <v>7</v>
      </c>
      <c r="H30" s="65">
        <f>VLOOKUP($A30,'Return Data'!$B$7:$R$2292,7,0)</f>
        <v>3.5363000000000002</v>
      </c>
      <c r="I30" s="66">
        <f t="shared" si="2"/>
        <v>4</v>
      </c>
      <c r="J30" s="65">
        <f>VLOOKUP($A30,'Return Data'!$B$7:$R$2292,8,0)</f>
        <v>3.0400999999999998</v>
      </c>
      <c r="K30" s="66">
        <f t="shared" si="3"/>
        <v>6</v>
      </c>
      <c r="L30" s="65">
        <f>VLOOKUP($A30,'Return Data'!$B$7:$R$2292,9,0)</f>
        <v>2.6602999999999999</v>
      </c>
      <c r="M30" s="66">
        <f t="shared" si="4"/>
        <v>7</v>
      </c>
      <c r="N30" s="65">
        <f>VLOOKUP($A30,'Return Data'!$B$7:$R$2292,10,0)</f>
        <v>3.4335</v>
      </c>
      <c r="O30" s="66">
        <f t="shared" si="5"/>
        <v>10</v>
      </c>
      <c r="P30" s="65">
        <f>VLOOKUP($A30,'Return Data'!$B$7:$R$2292,11,0)</f>
        <v>3.4731000000000001</v>
      </c>
      <c r="Q30" s="66">
        <f t="shared" si="6"/>
        <v>11</v>
      </c>
      <c r="R30" s="65">
        <f>VLOOKUP($A30,'Return Data'!$B$7:$R$2292,12,0)</f>
        <v>3.3552</v>
      </c>
      <c r="S30" s="66">
        <f t="shared" si="7"/>
        <v>11</v>
      </c>
      <c r="T30" s="65">
        <f>VLOOKUP($A30,'Return Data'!$B$7:$R$2292,13,0)</f>
        <v>3.5358000000000001</v>
      </c>
      <c r="U30" s="66">
        <f t="shared" si="8"/>
        <v>11</v>
      </c>
      <c r="V30" s="65">
        <f>VLOOKUP($A30,'Return Data'!$B$7:$R$2292,17,0)</f>
        <v>5.0046999999999997</v>
      </c>
      <c r="W30" s="66">
        <f t="shared" si="9"/>
        <v>7</v>
      </c>
      <c r="X30" s="65">
        <f>VLOOKUP($A30,'Return Data'!$B$7:$R$2292,14,0)</f>
        <v>6.1535000000000002</v>
      </c>
      <c r="Y30" s="66">
        <f t="shared" si="11"/>
        <v>5</v>
      </c>
      <c r="Z30" s="65">
        <f>VLOOKUP($A30,'Return Data'!$B$7:$R$2292,16,0)</f>
        <v>7.2134</v>
      </c>
      <c r="AA30" s="67">
        <f t="shared" si="10"/>
        <v>9</v>
      </c>
    </row>
    <row r="31" spans="1:27" x14ac:dyDescent="0.3">
      <c r="A31" s="63" t="s">
        <v>1547</v>
      </c>
      <c r="B31" s="64">
        <f>VLOOKUP($A31,'Return Data'!$B$7:$R$2292,3,0)</f>
        <v>44477</v>
      </c>
      <c r="C31" s="65">
        <f>VLOOKUP($A31,'Return Data'!$B$7:$R$2292,4,0)</f>
        <v>10.981299999999999</v>
      </c>
      <c r="D31" s="65">
        <f>VLOOKUP($A31,'Return Data'!$B$7:$R$2292,5,0)</f>
        <v>6.9813999999999998</v>
      </c>
      <c r="E31" s="66">
        <f t="shared" si="0"/>
        <v>11</v>
      </c>
      <c r="F31" s="65">
        <f>VLOOKUP($A31,'Return Data'!$B$7:$R$2292,6,0)</f>
        <v>2.7705000000000002</v>
      </c>
      <c r="G31" s="66">
        <f t="shared" si="1"/>
        <v>20</v>
      </c>
      <c r="H31" s="65">
        <f>VLOOKUP($A31,'Return Data'!$B$7:$R$2292,7,0)</f>
        <v>2.3277000000000001</v>
      </c>
      <c r="I31" s="66">
        <f t="shared" si="2"/>
        <v>23</v>
      </c>
      <c r="J31" s="65">
        <f>VLOOKUP($A31,'Return Data'!$B$7:$R$2292,8,0)</f>
        <v>1.6153999999999999</v>
      </c>
      <c r="K31" s="66">
        <f t="shared" si="3"/>
        <v>24</v>
      </c>
      <c r="L31" s="65">
        <f>VLOOKUP($A31,'Return Data'!$B$7:$R$2292,9,0)</f>
        <v>1.3754</v>
      </c>
      <c r="M31" s="66">
        <f t="shared" si="4"/>
        <v>26</v>
      </c>
      <c r="N31" s="65">
        <f>VLOOKUP($A31,'Return Data'!$B$7:$R$2292,10,0)</f>
        <v>2.2563</v>
      </c>
      <c r="O31" s="66">
        <f t="shared" si="5"/>
        <v>26</v>
      </c>
      <c r="P31" s="65">
        <f>VLOOKUP($A31,'Return Data'!$B$7:$R$2292,11,0)</f>
        <v>2.4081000000000001</v>
      </c>
      <c r="Q31" s="66">
        <f t="shared" si="6"/>
        <v>25</v>
      </c>
      <c r="R31" s="65">
        <f>VLOOKUP($A31,'Return Data'!$B$7:$R$2292,12,0)</f>
        <v>2.3086000000000002</v>
      </c>
      <c r="S31" s="66">
        <f t="shared" si="7"/>
        <v>26</v>
      </c>
      <c r="T31" s="65">
        <f>VLOOKUP($A31,'Return Data'!$B$7:$R$2292,13,0)</f>
        <v>2.4346000000000001</v>
      </c>
      <c r="U31" s="66">
        <f t="shared" si="8"/>
        <v>26</v>
      </c>
      <c r="V31" s="65"/>
      <c r="W31" s="66"/>
      <c r="X31" s="65"/>
      <c r="Y31" s="66"/>
      <c r="Z31" s="65">
        <f>VLOOKUP($A31,'Return Data'!$B$7:$R$2292,16,0)</f>
        <v>4.1665999999999999</v>
      </c>
      <c r="AA31" s="67">
        <f t="shared" si="10"/>
        <v>24</v>
      </c>
    </row>
    <row r="32" spans="1:27" x14ac:dyDescent="0.3">
      <c r="A32" s="63" t="s">
        <v>1549</v>
      </c>
      <c r="B32" s="64">
        <f>VLOOKUP($A32,'Return Data'!$B$7:$R$2292,3,0)</f>
        <v>44477</v>
      </c>
      <c r="C32" s="65">
        <f>VLOOKUP($A32,'Return Data'!$B$7:$R$2292,4,0)</f>
        <v>11.456300000000001</v>
      </c>
      <c r="D32" s="65">
        <f>VLOOKUP($A32,'Return Data'!$B$7:$R$2292,5,0)</f>
        <v>7.6481000000000003</v>
      </c>
      <c r="E32" s="66">
        <f t="shared" si="0"/>
        <v>9</v>
      </c>
      <c r="F32" s="65">
        <f>VLOOKUP($A32,'Return Data'!$B$7:$R$2292,6,0)</f>
        <v>4.4621000000000004</v>
      </c>
      <c r="G32" s="66">
        <f t="shared" si="1"/>
        <v>3</v>
      </c>
      <c r="H32" s="65">
        <f>VLOOKUP($A32,'Return Data'!$B$7:$R$2292,7,0)</f>
        <v>2.9146000000000001</v>
      </c>
      <c r="I32" s="66">
        <f t="shared" si="2"/>
        <v>14</v>
      </c>
      <c r="J32" s="65">
        <f>VLOOKUP($A32,'Return Data'!$B$7:$R$2292,8,0)</f>
        <v>2.6652999999999998</v>
      </c>
      <c r="K32" s="66">
        <f t="shared" si="3"/>
        <v>9</v>
      </c>
      <c r="L32" s="65">
        <f>VLOOKUP($A32,'Return Data'!$B$7:$R$2292,9,0)</f>
        <v>2.3729</v>
      </c>
      <c r="M32" s="66">
        <f t="shared" si="4"/>
        <v>12</v>
      </c>
      <c r="N32" s="65">
        <f>VLOOKUP($A32,'Return Data'!$B$7:$R$2292,10,0)</f>
        <v>3.2328999999999999</v>
      </c>
      <c r="O32" s="66">
        <f t="shared" si="5"/>
        <v>16</v>
      </c>
      <c r="P32" s="65">
        <f>VLOOKUP($A32,'Return Data'!$B$7:$R$2292,11,0)</f>
        <v>3.2054</v>
      </c>
      <c r="Q32" s="66">
        <f t="shared" si="6"/>
        <v>19</v>
      </c>
      <c r="R32" s="65">
        <f>VLOOKUP($A32,'Return Data'!$B$7:$R$2292,12,0)</f>
        <v>3.0741999999999998</v>
      </c>
      <c r="S32" s="66">
        <f t="shared" si="7"/>
        <v>19</v>
      </c>
      <c r="T32" s="65">
        <f>VLOOKUP($A32,'Return Data'!$B$7:$R$2292,13,0)</f>
        <v>3.2099000000000002</v>
      </c>
      <c r="U32" s="66">
        <f t="shared" si="8"/>
        <v>19</v>
      </c>
      <c r="V32" s="65">
        <f>VLOOKUP($A32,'Return Data'!$B$7:$R$2292,17,0)</f>
        <v>4.3120000000000003</v>
      </c>
      <c r="W32" s="66">
        <f t="shared" si="9"/>
        <v>17</v>
      </c>
      <c r="X32" s="65"/>
      <c r="Y32" s="66"/>
      <c r="Z32" s="65">
        <f>VLOOKUP($A32,'Return Data'!$B$7:$R$2292,16,0)</f>
        <v>5.1402000000000001</v>
      </c>
      <c r="AA32" s="67">
        <f t="shared" si="10"/>
        <v>20</v>
      </c>
    </row>
    <row r="33" spans="1:27" x14ac:dyDescent="0.3">
      <c r="A33" s="63" t="s">
        <v>1551</v>
      </c>
      <c r="B33" s="64">
        <f>VLOOKUP($A33,'Return Data'!$B$7:$R$2292,3,0)</f>
        <v>44477</v>
      </c>
      <c r="C33" s="65">
        <f>VLOOKUP($A33,'Return Data'!$B$7:$R$2292,4,0)</f>
        <v>3402.9490000000001</v>
      </c>
      <c r="D33" s="65">
        <f>VLOOKUP($A33,'Return Data'!$B$7:$R$2292,5,0)</f>
        <v>7.6492000000000004</v>
      </c>
      <c r="E33" s="66">
        <f t="shared" si="0"/>
        <v>8</v>
      </c>
      <c r="F33" s="65">
        <f>VLOOKUP($A33,'Return Data'!$B$7:$R$2292,6,0)</f>
        <v>4.1090999999999998</v>
      </c>
      <c r="G33" s="66">
        <f t="shared" si="1"/>
        <v>8</v>
      </c>
      <c r="H33" s="65">
        <f>VLOOKUP($A33,'Return Data'!$B$7:$R$2292,7,0)</f>
        <v>3.3155000000000001</v>
      </c>
      <c r="I33" s="66">
        <f t="shared" si="2"/>
        <v>7</v>
      </c>
      <c r="J33" s="65">
        <f>VLOOKUP($A33,'Return Data'!$B$7:$R$2292,8,0)</f>
        <v>40.072899999999997</v>
      </c>
      <c r="K33" s="66">
        <f t="shared" si="3"/>
        <v>1</v>
      </c>
      <c r="L33" s="65">
        <f>VLOOKUP($A33,'Return Data'!$B$7:$R$2292,9,0)</f>
        <v>34.750599999999999</v>
      </c>
      <c r="M33" s="66">
        <f t="shared" si="4"/>
        <v>1</v>
      </c>
      <c r="N33" s="65">
        <f>VLOOKUP($A33,'Return Data'!$B$7:$R$2292,10,0)</f>
        <v>13.870699999999999</v>
      </c>
      <c r="O33" s="66">
        <f t="shared" si="5"/>
        <v>2</v>
      </c>
      <c r="P33" s="65">
        <f>VLOOKUP($A33,'Return Data'!$B$7:$R$2292,11,0)</f>
        <v>8.6548999999999996</v>
      </c>
      <c r="Q33" s="66">
        <f t="shared" si="6"/>
        <v>3</v>
      </c>
      <c r="R33" s="65">
        <f>VLOOKUP($A33,'Return Data'!$B$7:$R$2292,12,0)</f>
        <v>6.9001000000000001</v>
      </c>
      <c r="S33" s="66">
        <f t="shared" si="7"/>
        <v>3</v>
      </c>
      <c r="T33" s="65">
        <f>VLOOKUP($A33,'Return Data'!$B$7:$R$2292,13,0)</f>
        <v>6.3644999999999996</v>
      </c>
      <c r="U33" s="66">
        <f t="shared" si="8"/>
        <v>3</v>
      </c>
      <c r="V33" s="65">
        <f>VLOOKUP($A33,'Return Data'!$B$7:$R$2292,17,0)</f>
        <v>6.0167999999999999</v>
      </c>
      <c r="W33" s="66">
        <f t="shared" si="9"/>
        <v>3</v>
      </c>
      <c r="X33" s="65">
        <f>VLOOKUP($A33,'Return Data'!$B$7:$R$2292,14,0)</f>
        <v>5.2230999999999996</v>
      </c>
      <c r="Y33" s="66">
        <f t="shared" si="11"/>
        <v>11</v>
      </c>
      <c r="Z33" s="65">
        <f>VLOOKUP($A33,'Return Data'!$B$7:$R$2292,16,0)</f>
        <v>6.9908000000000001</v>
      </c>
      <c r="AA33" s="67">
        <f t="shared" si="10"/>
        <v>12</v>
      </c>
    </row>
    <row r="34" spans="1:27" x14ac:dyDescent="0.3">
      <c r="A34" s="63" t="s">
        <v>1553</v>
      </c>
      <c r="B34" s="64">
        <f>VLOOKUP($A34,'Return Data'!$B$7:$R$2292,3,0)</f>
        <v>44477</v>
      </c>
      <c r="C34" s="65">
        <f>VLOOKUP($A34,'Return Data'!$B$7:$R$2292,4,0)</f>
        <v>1107.1117999999999</v>
      </c>
      <c r="D34" s="65">
        <f>VLOOKUP($A34,'Return Data'!$B$7:$R$2292,5,0)</f>
        <v>-2.0966999999999998</v>
      </c>
      <c r="E34" s="66">
        <f t="shared" si="0"/>
        <v>27</v>
      </c>
      <c r="F34" s="65">
        <f>VLOOKUP($A34,'Return Data'!$B$7:$R$2292,6,0)</f>
        <v>2.1652999999999998</v>
      </c>
      <c r="G34" s="66">
        <f t="shared" si="1"/>
        <v>24</v>
      </c>
      <c r="H34" s="65">
        <f>VLOOKUP($A34,'Return Data'!$B$7:$R$2292,7,0)</f>
        <v>2.3908999999999998</v>
      </c>
      <c r="I34" s="66">
        <f t="shared" si="2"/>
        <v>21</v>
      </c>
      <c r="J34" s="65">
        <f>VLOOKUP($A34,'Return Data'!$B$7:$R$2292,8,0)</f>
        <v>1.4656</v>
      </c>
      <c r="K34" s="66">
        <f t="shared" si="3"/>
        <v>25</v>
      </c>
      <c r="L34" s="65">
        <f>VLOOKUP($A34,'Return Data'!$B$7:$R$2292,9,0)</f>
        <v>11.3287</v>
      </c>
      <c r="M34" s="66">
        <f t="shared" si="4"/>
        <v>3</v>
      </c>
      <c r="N34" s="65">
        <f>VLOOKUP($A34,'Return Data'!$B$7:$R$2292,10,0)</f>
        <v>5.2599</v>
      </c>
      <c r="O34" s="66">
        <f t="shared" si="5"/>
        <v>4</v>
      </c>
      <c r="P34" s="65">
        <f>VLOOKUP($A34,'Return Data'!$B$7:$R$2292,11,0)</f>
        <v>3.8593999999999999</v>
      </c>
      <c r="Q34" s="66">
        <f t="shared" si="6"/>
        <v>7</v>
      </c>
      <c r="R34" s="65">
        <f>VLOOKUP($A34,'Return Data'!$B$7:$R$2292,12,0)</f>
        <v>4.4634999999999998</v>
      </c>
      <c r="S34" s="66">
        <f t="shared" si="7"/>
        <v>4</v>
      </c>
      <c r="T34" s="65">
        <f>VLOOKUP($A34,'Return Data'!$B$7:$R$2292,13,0)</f>
        <v>3.9824999999999999</v>
      </c>
      <c r="U34" s="66">
        <f t="shared" si="8"/>
        <v>7</v>
      </c>
      <c r="V34" s="65"/>
      <c r="W34" s="66"/>
      <c r="X34" s="65"/>
      <c r="Y34" s="66"/>
      <c r="Z34" s="65">
        <f>VLOOKUP($A34,'Return Data'!$B$7:$R$2292,16,0)</f>
        <v>4.4396000000000004</v>
      </c>
      <c r="AA34" s="67">
        <f t="shared" si="10"/>
        <v>23</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6.220822222222222</v>
      </c>
      <c r="E36" s="74"/>
      <c r="F36" s="75">
        <f>AVERAGE(F8:F34)</f>
        <v>3.4572185185185194</v>
      </c>
      <c r="G36" s="74"/>
      <c r="H36" s="75">
        <f>AVERAGE(H8:H34)</f>
        <v>3.0782851851851851</v>
      </c>
      <c r="I36" s="74"/>
      <c r="J36" s="75">
        <f>AVERAGE(J8:J34)</f>
        <v>4.8754592592592587</v>
      </c>
      <c r="K36" s="74"/>
      <c r="L36" s="75">
        <f>AVERAGE(L8:L34)</f>
        <v>4.4408111111111115</v>
      </c>
      <c r="M36" s="74"/>
      <c r="N36" s="75">
        <f>AVERAGE(N8:N34)</f>
        <v>4.1231444444444438</v>
      </c>
      <c r="O36" s="74"/>
      <c r="P36" s="75">
        <f>AVERAGE(P8:P34)</f>
        <v>4.0633703703703707</v>
      </c>
      <c r="Q36" s="74"/>
      <c r="R36" s="75">
        <f>AVERAGE(R8:R34)</f>
        <v>3.8130296296296291</v>
      </c>
      <c r="S36" s="74"/>
      <c r="T36" s="75">
        <f>AVERAGE(T8:T34)</f>
        <v>3.8607592592592588</v>
      </c>
      <c r="U36" s="74"/>
      <c r="V36" s="75">
        <f>AVERAGE(V8:V34)</f>
        <v>4.843027272727273</v>
      </c>
      <c r="W36" s="74"/>
      <c r="X36" s="75">
        <f>AVERAGE(X8:X34)</f>
        <v>5.6122176470588219</v>
      </c>
      <c r="Y36" s="74"/>
      <c r="Z36" s="75">
        <f>AVERAGE(Z8:Z34)</f>
        <v>6.2315925925925928</v>
      </c>
      <c r="AA36" s="76"/>
    </row>
    <row r="37" spans="1:27" x14ac:dyDescent="0.3">
      <c r="A37" s="73" t="s">
        <v>28</v>
      </c>
      <c r="B37" s="74"/>
      <c r="C37" s="74"/>
      <c r="D37" s="75">
        <f>MIN(D8:D34)</f>
        <v>-2.0966999999999998</v>
      </c>
      <c r="E37" s="74"/>
      <c r="F37" s="75">
        <f>MIN(F8:F34)</f>
        <v>-0.69089999999999996</v>
      </c>
      <c r="G37" s="74"/>
      <c r="H37" s="75">
        <f>MIN(H8:H34)</f>
        <v>0.47889999999999999</v>
      </c>
      <c r="I37" s="74"/>
      <c r="J37" s="75">
        <f>MIN(J8:J34)</f>
        <v>0.1837</v>
      </c>
      <c r="K37" s="74"/>
      <c r="L37" s="75">
        <f>MIN(L8:L34)</f>
        <v>0.86729999999999996</v>
      </c>
      <c r="M37" s="74"/>
      <c r="N37" s="75">
        <f>MIN(N8:N34)</f>
        <v>2.0560999999999998</v>
      </c>
      <c r="O37" s="74"/>
      <c r="P37" s="75">
        <f>MIN(P8:P34)</f>
        <v>1.9672000000000001</v>
      </c>
      <c r="Q37" s="74"/>
      <c r="R37" s="75">
        <f>MIN(R8:R34)</f>
        <v>1.8678999999999999</v>
      </c>
      <c r="S37" s="74"/>
      <c r="T37" s="75">
        <f>MIN(T8:T34)</f>
        <v>1.9142999999999999</v>
      </c>
      <c r="U37" s="74"/>
      <c r="V37" s="75">
        <f>MIN(V8:V34)</f>
        <v>3.1507999999999998</v>
      </c>
      <c r="W37" s="74"/>
      <c r="X37" s="75">
        <f>MIN(X8:X34)</f>
        <v>1.8429</v>
      </c>
      <c r="Y37" s="74"/>
      <c r="Z37" s="75">
        <f>MIN(Z8:Z34)</f>
        <v>3.8330000000000002</v>
      </c>
      <c r="AA37" s="76"/>
    </row>
    <row r="38" spans="1:27" ht="15" thickBot="1" x14ac:dyDescent="0.35">
      <c r="A38" s="77" t="s">
        <v>29</v>
      </c>
      <c r="B38" s="78"/>
      <c r="C38" s="78"/>
      <c r="D38" s="79">
        <f>MAX(D8:D34)</f>
        <v>15.4284</v>
      </c>
      <c r="E38" s="78"/>
      <c r="F38" s="79">
        <f>MAX(F8:F34)</f>
        <v>9.1285000000000007</v>
      </c>
      <c r="G38" s="78"/>
      <c r="H38" s="79">
        <f>MAX(H8:H34)</f>
        <v>9.9745000000000008</v>
      </c>
      <c r="I38" s="78"/>
      <c r="J38" s="79">
        <f>MAX(J8:J34)</f>
        <v>40.072899999999997</v>
      </c>
      <c r="K38" s="78"/>
      <c r="L38" s="79">
        <f>MAX(L8:L34)</f>
        <v>34.750599999999999</v>
      </c>
      <c r="M38" s="78"/>
      <c r="N38" s="79">
        <f>MAX(N8:N34)</f>
        <v>14.053699999999999</v>
      </c>
      <c r="O38" s="78"/>
      <c r="P38" s="79">
        <f>MAX(P8:P34)</f>
        <v>11.3576</v>
      </c>
      <c r="Q38" s="78"/>
      <c r="R38" s="79">
        <f>MAX(R8:R34)</f>
        <v>10.122</v>
      </c>
      <c r="S38" s="78"/>
      <c r="T38" s="79">
        <f>MAX(T8:T34)</f>
        <v>9.5328999999999997</v>
      </c>
      <c r="U38" s="78"/>
      <c r="V38" s="79">
        <f>MAX(V8:V34)</f>
        <v>6.9489999999999998</v>
      </c>
      <c r="W38" s="78"/>
      <c r="X38" s="79">
        <f>MAX(X8:X34)</f>
        <v>8.0161999999999995</v>
      </c>
      <c r="Y38" s="78"/>
      <c r="Z38" s="79">
        <f>MAX(Z8:Z34)</f>
        <v>8.6537000000000006</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1201</v>
      </c>
      <c r="B8" s="64">
        <f>VLOOKUP($A8,'Return Data'!$B$7:$R$2292,3,0)</f>
        <v>44477</v>
      </c>
      <c r="C8" s="65">
        <f>VLOOKUP($A8,'Return Data'!$B$7:$R$2292,4,0)</f>
        <v>293.15989999999999</v>
      </c>
      <c r="D8" s="65">
        <f>VLOOKUP($A8,'Return Data'!$B$7:$R$2292,5,0)</f>
        <v>6.4381000000000004</v>
      </c>
      <c r="E8" s="66">
        <f t="shared" ref="E8:E24" si="0">RANK(D8,D$8:D$24,0)</f>
        <v>10</v>
      </c>
      <c r="F8" s="65">
        <f>VLOOKUP($A8,'Return Data'!$B$7:$R$2292,6,0)</f>
        <v>3.782</v>
      </c>
      <c r="G8" s="66">
        <f t="shared" ref="G8:G24" si="1">RANK(F8,F$8:F$24,0)</f>
        <v>9</v>
      </c>
      <c r="H8" s="65">
        <f>VLOOKUP($A8,'Return Data'!$B$7:$R$2292,7,0)</f>
        <v>3.3797999999999999</v>
      </c>
      <c r="I8" s="66">
        <f t="shared" ref="I8:I24" si="2">RANK(H8,H$8:H$24,0)</f>
        <v>11</v>
      </c>
      <c r="J8" s="65">
        <f>VLOOKUP($A8,'Return Data'!$B$7:$R$2292,8,0)</f>
        <v>3.1181000000000001</v>
      </c>
      <c r="K8" s="66">
        <f t="shared" ref="K8:K24" si="3">RANK(J8,J$8:J$24,0)</f>
        <v>9</v>
      </c>
      <c r="L8" s="65">
        <f>VLOOKUP($A8,'Return Data'!$B$7:$R$2292,9,0)</f>
        <v>3.0358999999999998</v>
      </c>
      <c r="M8" s="66">
        <f t="shared" ref="M8:M24" si="4">RANK(L8,L$8:L$24,0)</f>
        <v>7</v>
      </c>
      <c r="N8" s="65">
        <f>VLOOKUP($A8,'Return Data'!$B$7:$R$2292,10,0)</f>
        <v>3.8824000000000001</v>
      </c>
      <c r="O8" s="66">
        <f t="shared" ref="O8:O24" si="5">RANK(N8,N$8:N$24,0)</f>
        <v>3</v>
      </c>
      <c r="P8" s="65">
        <f>VLOOKUP($A8,'Return Data'!$B$7:$R$2292,11,0)</f>
        <v>3.9822000000000002</v>
      </c>
      <c r="Q8" s="66">
        <f t="shared" ref="Q8:Q24" si="6">RANK(P8,P$8:P$24,0)</f>
        <v>3</v>
      </c>
      <c r="R8" s="65">
        <f>VLOOKUP($A8,'Return Data'!$B$7:$R$2292,12,0)</f>
        <v>3.9550000000000001</v>
      </c>
      <c r="S8" s="66">
        <f t="shared" ref="S8:S24" si="7">RANK(R8,R$8:R$24,0)</f>
        <v>5</v>
      </c>
      <c r="T8" s="65">
        <f>VLOOKUP($A8,'Return Data'!$B$7:$R$2292,13,0)</f>
        <v>4.0613999999999999</v>
      </c>
      <c r="U8" s="66">
        <f t="shared" ref="U8:U19" si="8">RANK(T8,T$8:T$24,0)</f>
        <v>2</v>
      </c>
      <c r="V8" s="65">
        <f>VLOOKUP($A8,'Return Data'!$B$7:$R$2292,17,0)</f>
        <v>5.6273999999999997</v>
      </c>
      <c r="W8" s="66">
        <f>RANK(V8,V$8:V$24,0)</f>
        <v>1</v>
      </c>
      <c r="X8" s="65">
        <f>VLOOKUP($A8,'Return Data'!$B$7:$R$2292,14,0)</f>
        <v>6.6797000000000004</v>
      </c>
      <c r="Y8" s="66">
        <f>RANK(X8,X$8:X$24,0)</f>
        <v>1</v>
      </c>
      <c r="Z8" s="65">
        <f>VLOOKUP($A8,'Return Data'!$B$7:$R$2292,16,0)</f>
        <v>7.7255000000000003</v>
      </c>
      <c r="AA8" s="67">
        <f t="shared" ref="AA8:AA24" si="9">RANK(Z8,Z$8:Z$24,0)</f>
        <v>5</v>
      </c>
    </row>
    <row r="9" spans="1:27" x14ac:dyDescent="0.3">
      <c r="A9" s="63" t="s">
        <v>1202</v>
      </c>
      <c r="B9" s="64">
        <f>VLOOKUP($A9,'Return Data'!$B$7:$R$2292,3,0)</f>
        <v>44477</v>
      </c>
      <c r="C9" s="65">
        <f>VLOOKUP($A9,'Return Data'!$B$7:$R$2292,4,0)</f>
        <v>1129.6972000000001</v>
      </c>
      <c r="D9" s="65">
        <f>VLOOKUP($A9,'Return Data'!$B$7:$R$2292,5,0)</f>
        <v>6.3822999999999999</v>
      </c>
      <c r="E9" s="66">
        <f t="shared" si="0"/>
        <v>12</v>
      </c>
      <c r="F9" s="65">
        <f>VLOOKUP($A9,'Return Data'!$B$7:$R$2292,6,0)</f>
        <v>3.4279000000000002</v>
      </c>
      <c r="G9" s="66">
        <f t="shared" si="1"/>
        <v>13</v>
      </c>
      <c r="H9" s="65">
        <f>VLOOKUP($A9,'Return Data'!$B$7:$R$2292,7,0)</f>
        <v>3.4197000000000002</v>
      </c>
      <c r="I9" s="66">
        <f t="shared" si="2"/>
        <v>10</v>
      </c>
      <c r="J9" s="65">
        <f>VLOOKUP($A9,'Return Data'!$B$7:$R$2292,8,0)</f>
        <v>3.17</v>
      </c>
      <c r="K9" s="66">
        <f t="shared" si="3"/>
        <v>6</v>
      </c>
      <c r="L9" s="65">
        <f>VLOOKUP($A9,'Return Data'!$B$7:$R$2292,9,0)</f>
        <v>3.1149</v>
      </c>
      <c r="M9" s="66">
        <f t="shared" si="4"/>
        <v>4</v>
      </c>
      <c r="N9" s="65">
        <f>VLOOKUP($A9,'Return Data'!$B$7:$R$2292,10,0)</f>
        <v>3.8698999999999999</v>
      </c>
      <c r="O9" s="66">
        <f t="shared" si="5"/>
        <v>4</v>
      </c>
      <c r="P9" s="65">
        <f>VLOOKUP($A9,'Return Data'!$B$7:$R$2292,11,0)</f>
        <v>3.9232</v>
      </c>
      <c r="Q9" s="66">
        <f t="shared" si="6"/>
        <v>5</v>
      </c>
      <c r="R9" s="65">
        <f>VLOOKUP($A9,'Return Data'!$B$7:$R$2292,12,0)</f>
        <v>3.9397000000000002</v>
      </c>
      <c r="S9" s="66">
        <f t="shared" si="7"/>
        <v>6</v>
      </c>
      <c r="T9" s="65">
        <f>VLOOKUP($A9,'Return Data'!$B$7:$R$2292,13,0)</f>
        <v>4.0119999999999996</v>
      </c>
      <c r="U9" s="66">
        <f t="shared" si="8"/>
        <v>3</v>
      </c>
      <c r="V9" s="65"/>
      <c r="W9" s="66"/>
      <c r="X9" s="65"/>
      <c r="Y9" s="66"/>
      <c r="Z9" s="65">
        <f>VLOOKUP($A9,'Return Data'!$B$7:$R$2292,16,0)</f>
        <v>5.7660999999999998</v>
      </c>
      <c r="AA9" s="67">
        <f t="shared" si="9"/>
        <v>15</v>
      </c>
    </row>
    <row r="10" spans="1:27" x14ac:dyDescent="0.3">
      <c r="A10" s="63" t="s">
        <v>1204</v>
      </c>
      <c r="B10" s="64">
        <f>VLOOKUP($A10,'Return Data'!$B$7:$R$2292,3,0)</f>
        <v>44477</v>
      </c>
      <c r="C10" s="65">
        <f>VLOOKUP($A10,'Return Data'!$B$7:$R$2292,4,0)</f>
        <v>1108.8480999999999</v>
      </c>
      <c r="D10" s="65">
        <f>VLOOKUP($A10,'Return Data'!$B$7:$R$2292,5,0)</f>
        <v>4.7868000000000004</v>
      </c>
      <c r="E10" s="66">
        <f t="shared" si="0"/>
        <v>17</v>
      </c>
      <c r="F10" s="65">
        <f>VLOOKUP($A10,'Return Data'!$B$7:$R$2292,6,0)</f>
        <v>3.2783000000000002</v>
      </c>
      <c r="G10" s="66">
        <f t="shared" si="1"/>
        <v>14</v>
      </c>
      <c r="H10" s="65">
        <f>VLOOKUP($A10,'Return Data'!$B$7:$R$2292,7,0)</f>
        <v>3.3422999999999998</v>
      </c>
      <c r="I10" s="66">
        <f t="shared" si="2"/>
        <v>12</v>
      </c>
      <c r="J10" s="65">
        <f>VLOOKUP($A10,'Return Data'!$B$7:$R$2292,8,0)</f>
        <v>2.972</v>
      </c>
      <c r="K10" s="66">
        <f t="shared" si="3"/>
        <v>12</v>
      </c>
      <c r="L10" s="65">
        <f>VLOOKUP($A10,'Return Data'!$B$7:$R$2292,9,0)</f>
        <v>3.1490999999999998</v>
      </c>
      <c r="M10" s="66">
        <f t="shared" si="4"/>
        <v>3</v>
      </c>
      <c r="N10" s="65">
        <f>VLOOKUP($A10,'Return Data'!$B$7:$R$2292,10,0)</f>
        <v>3.3919000000000001</v>
      </c>
      <c r="O10" s="66">
        <f t="shared" si="5"/>
        <v>17</v>
      </c>
      <c r="P10" s="65">
        <f>VLOOKUP($A10,'Return Data'!$B$7:$R$2292,11,0)</f>
        <v>3.1433</v>
      </c>
      <c r="Q10" s="66">
        <f t="shared" si="6"/>
        <v>17</v>
      </c>
      <c r="R10" s="65">
        <f>VLOOKUP($A10,'Return Data'!$B$7:$R$2292,12,0)</f>
        <v>3.0663999999999998</v>
      </c>
      <c r="S10" s="66">
        <f t="shared" si="7"/>
        <v>17</v>
      </c>
      <c r="T10" s="65">
        <f>VLOOKUP($A10,'Return Data'!$B$7:$R$2292,13,0)</f>
        <v>3.1385000000000001</v>
      </c>
      <c r="U10" s="66">
        <f t="shared" si="8"/>
        <v>16</v>
      </c>
      <c r="V10" s="65"/>
      <c r="W10" s="66"/>
      <c r="X10" s="65"/>
      <c r="Y10" s="66"/>
      <c r="Z10" s="65">
        <f>VLOOKUP($A10,'Return Data'!$B$7:$R$2292,16,0)</f>
        <v>4.5807000000000002</v>
      </c>
      <c r="AA10" s="67">
        <f t="shared" si="9"/>
        <v>16</v>
      </c>
    </row>
    <row r="11" spans="1:27" x14ac:dyDescent="0.3">
      <c r="A11" s="63" t="s">
        <v>1206</v>
      </c>
      <c r="B11" s="64">
        <f>VLOOKUP($A11,'Return Data'!$B$7:$R$2292,3,0)</f>
        <v>44477</v>
      </c>
      <c r="C11" s="65">
        <f>VLOOKUP($A11,'Return Data'!$B$7:$R$2292,4,0)</f>
        <v>42.988700000000001</v>
      </c>
      <c r="D11" s="65">
        <f>VLOOKUP($A11,'Return Data'!$B$7:$R$2292,5,0)</f>
        <v>8.3226999999999993</v>
      </c>
      <c r="E11" s="66">
        <f t="shared" si="0"/>
        <v>2</v>
      </c>
      <c r="F11" s="65">
        <f>VLOOKUP($A11,'Return Data'!$B$7:$R$2292,6,0)</f>
        <v>4.5016999999999996</v>
      </c>
      <c r="G11" s="66">
        <f t="shared" si="1"/>
        <v>2</v>
      </c>
      <c r="H11" s="65">
        <f>VLOOKUP($A11,'Return Data'!$B$7:$R$2292,7,0)</f>
        <v>4.1394000000000002</v>
      </c>
      <c r="I11" s="66">
        <f t="shared" si="2"/>
        <v>1</v>
      </c>
      <c r="J11" s="65">
        <f>VLOOKUP($A11,'Return Data'!$B$7:$R$2292,8,0)</f>
        <v>3.1088</v>
      </c>
      <c r="K11" s="66">
        <f t="shared" si="3"/>
        <v>10</v>
      </c>
      <c r="L11" s="65">
        <f>VLOOKUP($A11,'Return Data'!$B$7:$R$2292,9,0)</f>
        <v>2.6349999999999998</v>
      </c>
      <c r="M11" s="66">
        <f t="shared" si="4"/>
        <v>14</v>
      </c>
      <c r="N11" s="65">
        <f>VLOOKUP($A11,'Return Data'!$B$7:$R$2292,10,0)</f>
        <v>3.8692000000000002</v>
      </c>
      <c r="O11" s="66">
        <f t="shared" si="5"/>
        <v>5</v>
      </c>
      <c r="P11" s="65">
        <f>VLOOKUP($A11,'Return Data'!$B$7:$R$2292,11,0)</f>
        <v>3.9967000000000001</v>
      </c>
      <c r="Q11" s="66">
        <f t="shared" si="6"/>
        <v>2</v>
      </c>
      <c r="R11" s="65">
        <f>VLOOKUP($A11,'Return Data'!$B$7:$R$2292,12,0)</f>
        <v>4.0026999999999999</v>
      </c>
      <c r="S11" s="66">
        <f t="shared" si="7"/>
        <v>2</v>
      </c>
      <c r="T11" s="65">
        <f>VLOOKUP($A11,'Return Data'!$B$7:$R$2292,13,0)</f>
        <v>3.8723000000000001</v>
      </c>
      <c r="U11" s="66">
        <f t="shared" si="8"/>
        <v>9</v>
      </c>
      <c r="V11" s="65">
        <f>VLOOKUP($A11,'Return Data'!$B$7:$R$2292,17,0)</f>
        <v>5.1764999999999999</v>
      </c>
      <c r="W11" s="66">
        <f t="shared" ref="W11:W19" si="10">RANK(V11,V$8:V$24,0)</f>
        <v>10</v>
      </c>
      <c r="X11" s="65">
        <f>VLOOKUP($A11,'Return Data'!$B$7:$R$2292,14,0)</f>
        <v>6.3303000000000003</v>
      </c>
      <c r="Y11" s="66">
        <f t="shared" ref="Y11:Y19" si="11">RANK(X11,X$8:X$24,0)</f>
        <v>9</v>
      </c>
      <c r="Z11" s="65">
        <f>VLOOKUP($A11,'Return Data'!$B$7:$R$2292,16,0)</f>
        <v>7.2971000000000004</v>
      </c>
      <c r="AA11" s="67">
        <f t="shared" si="9"/>
        <v>12</v>
      </c>
    </row>
    <row r="12" spans="1:27" x14ac:dyDescent="0.3">
      <c r="A12" s="63" t="s">
        <v>1209</v>
      </c>
      <c r="B12" s="64">
        <f>VLOOKUP($A12,'Return Data'!$B$7:$R$2292,3,0)</f>
        <v>44477</v>
      </c>
      <c r="C12" s="65">
        <f>VLOOKUP($A12,'Return Data'!$B$7:$R$2292,4,0)</f>
        <v>40.758600000000001</v>
      </c>
      <c r="D12" s="65">
        <f>VLOOKUP($A12,'Return Data'!$B$7:$R$2292,5,0)</f>
        <v>7.7031000000000001</v>
      </c>
      <c r="E12" s="66">
        <f t="shared" si="0"/>
        <v>6</v>
      </c>
      <c r="F12" s="65">
        <f>VLOOKUP($A12,'Return Data'!$B$7:$R$2292,6,0)</f>
        <v>4.4493999999999998</v>
      </c>
      <c r="G12" s="66">
        <f t="shared" si="1"/>
        <v>3</v>
      </c>
      <c r="H12" s="65">
        <f>VLOOKUP($A12,'Return Data'!$B$7:$R$2292,7,0)</f>
        <v>3.9561000000000002</v>
      </c>
      <c r="I12" s="66">
        <f t="shared" si="2"/>
        <v>3</v>
      </c>
      <c r="J12" s="65">
        <f>VLOOKUP($A12,'Return Data'!$B$7:$R$2292,8,0)</f>
        <v>3.2663000000000002</v>
      </c>
      <c r="K12" s="66">
        <f t="shared" si="3"/>
        <v>5</v>
      </c>
      <c r="L12" s="65">
        <f>VLOOKUP($A12,'Return Data'!$B$7:$R$2292,9,0)</f>
        <v>2.9683999999999999</v>
      </c>
      <c r="M12" s="66">
        <f t="shared" si="4"/>
        <v>9</v>
      </c>
      <c r="N12" s="65">
        <f>VLOOKUP($A12,'Return Data'!$B$7:$R$2292,10,0)</f>
        <v>3.8645999999999998</v>
      </c>
      <c r="O12" s="66">
        <f t="shared" si="5"/>
        <v>6</v>
      </c>
      <c r="P12" s="65">
        <f>VLOOKUP($A12,'Return Data'!$B$7:$R$2292,11,0)</f>
        <v>3.8618999999999999</v>
      </c>
      <c r="Q12" s="66">
        <f t="shared" si="6"/>
        <v>9</v>
      </c>
      <c r="R12" s="65">
        <f>VLOOKUP($A12,'Return Data'!$B$7:$R$2292,12,0)</f>
        <v>3.8193999999999999</v>
      </c>
      <c r="S12" s="66">
        <f t="shared" si="7"/>
        <v>11</v>
      </c>
      <c r="T12" s="65">
        <f>VLOOKUP($A12,'Return Data'!$B$7:$R$2292,13,0)</f>
        <v>3.7730000000000001</v>
      </c>
      <c r="U12" s="66">
        <f t="shared" si="8"/>
        <v>12</v>
      </c>
      <c r="V12" s="65">
        <f>VLOOKUP($A12,'Return Data'!$B$7:$R$2292,17,0)</f>
        <v>5.2968999999999999</v>
      </c>
      <c r="W12" s="66">
        <f t="shared" si="10"/>
        <v>7</v>
      </c>
      <c r="X12" s="65">
        <f>VLOOKUP($A12,'Return Data'!$B$7:$R$2292,14,0)</f>
        <v>6.5632000000000001</v>
      </c>
      <c r="Y12" s="66">
        <f t="shared" si="11"/>
        <v>3</v>
      </c>
      <c r="Z12" s="65">
        <f>VLOOKUP($A12,'Return Data'!$B$7:$R$2292,16,0)</f>
        <v>7.8733000000000004</v>
      </c>
      <c r="AA12" s="67">
        <f t="shared" si="9"/>
        <v>4</v>
      </c>
    </row>
    <row r="13" spans="1:27" x14ac:dyDescent="0.3">
      <c r="A13" s="63" t="s">
        <v>1211</v>
      </c>
      <c r="B13" s="64">
        <f>VLOOKUP($A13,'Return Data'!$B$7:$R$2292,3,0)</f>
        <v>44477</v>
      </c>
      <c r="C13" s="65">
        <f>VLOOKUP($A13,'Return Data'!$B$7:$R$2292,4,0)</f>
        <v>4566.5164999999997</v>
      </c>
      <c r="D13" s="65">
        <f>VLOOKUP($A13,'Return Data'!$B$7:$R$2292,5,0)</f>
        <v>6.5098000000000003</v>
      </c>
      <c r="E13" s="66">
        <f t="shared" si="0"/>
        <v>8</v>
      </c>
      <c r="F13" s="65">
        <f>VLOOKUP($A13,'Return Data'!$B$7:$R$2292,6,0)</f>
        <v>3.4523000000000001</v>
      </c>
      <c r="G13" s="66">
        <f t="shared" si="1"/>
        <v>12</v>
      </c>
      <c r="H13" s="65">
        <f>VLOOKUP($A13,'Return Data'!$B$7:$R$2292,7,0)</f>
        <v>3.3104</v>
      </c>
      <c r="I13" s="66">
        <f t="shared" si="2"/>
        <v>14</v>
      </c>
      <c r="J13" s="65">
        <f>VLOOKUP($A13,'Return Data'!$B$7:$R$2292,8,0)</f>
        <v>3.0407999999999999</v>
      </c>
      <c r="K13" s="66">
        <f t="shared" si="3"/>
        <v>11</v>
      </c>
      <c r="L13" s="65">
        <f>VLOOKUP($A13,'Return Data'!$B$7:$R$2292,9,0)</f>
        <v>2.9666000000000001</v>
      </c>
      <c r="M13" s="66">
        <f t="shared" si="4"/>
        <v>10</v>
      </c>
      <c r="N13" s="65">
        <f>VLOOKUP($A13,'Return Data'!$B$7:$R$2292,10,0)</f>
        <v>3.8395999999999999</v>
      </c>
      <c r="O13" s="66">
        <f t="shared" si="5"/>
        <v>8</v>
      </c>
      <c r="P13" s="65">
        <f>VLOOKUP($A13,'Return Data'!$B$7:$R$2292,11,0)</f>
        <v>3.9411</v>
      </c>
      <c r="Q13" s="66">
        <f t="shared" si="6"/>
        <v>4</v>
      </c>
      <c r="R13" s="65">
        <f>VLOOKUP($A13,'Return Data'!$B$7:$R$2292,12,0)</f>
        <v>3.972</v>
      </c>
      <c r="S13" s="66">
        <f t="shared" si="7"/>
        <v>3</v>
      </c>
      <c r="T13" s="65">
        <f>VLOOKUP($A13,'Return Data'!$B$7:$R$2292,13,0)</f>
        <v>3.9495</v>
      </c>
      <c r="U13" s="66">
        <f t="shared" si="8"/>
        <v>6</v>
      </c>
      <c r="V13" s="65">
        <f>VLOOKUP($A13,'Return Data'!$B$7:$R$2292,17,0)</f>
        <v>5.6003999999999996</v>
      </c>
      <c r="W13" s="66">
        <f t="shared" si="10"/>
        <v>2</v>
      </c>
      <c r="X13" s="65">
        <f>VLOOKUP($A13,'Return Data'!$B$7:$R$2292,14,0)</f>
        <v>6.6505999999999998</v>
      </c>
      <c r="Y13" s="66">
        <f t="shared" si="11"/>
        <v>2</v>
      </c>
      <c r="Z13" s="65">
        <f>VLOOKUP($A13,'Return Data'!$B$7:$R$2292,16,0)</f>
        <v>7.61</v>
      </c>
      <c r="AA13" s="67">
        <f t="shared" si="9"/>
        <v>6</v>
      </c>
    </row>
    <row r="14" spans="1:27" x14ac:dyDescent="0.3">
      <c r="A14" s="63" t="s">
        <v>1213</v>
      </c>
      <c r="B14" s="64">
        <f>VLOOKUP($A14,'Return Data'!$B$7:$R$2292,3,0)</f>
        <v>44477</v>
      </c>
      <c r="C14" s="65">
        <f>VLOOKUP($A14,'Return Data'!$B$7:$R$2292,4,0)</f>
        <v>301.23500000000001</v>
      </c>
      <c r="D14" s="65">
        <f>VLOOKUP($A14,'Return Data'!$B$7:$R$2292,5,0)</f>
        <v>6.9078999999999997</v>
      </c>
      <c r="E14" s="66">
        <f t="shared" si="0"/>
        <v>7</v>
      </c>
      <c r="F14" s="65">
        <f>VLOOKUP($A14,'Return Data'!$B$7:$R$2292,6,0)</f>
        <v>4.6464999999999996</v>
      </c>
      <c r="G14" s="66">
        <f t="shared" si="1"/>
        <v>1</v>
      </c>
      <c r="H14" s="65">
        <f>VLOOKUP($A14,'Return Data'!$B$7:$R$2292,7,0)</f>
        <v>4.0727000000000002</v>
      </c>
      <c r="I14" s="66">
        <f t="shared" si="2"/>
        <v>2</v>
      </c>
      <c r="J14" s="65">
        <f>VLOOKUP($A14,'Return Data'!$B$7:$R$2292,8,0)</f>
        <v>3.4222999999999999</v>
      </c>
      <c r="K14" s="66">
        <f t="shared" si="3"/>
        <v>1</v>
      </c>
      <c r="L14" s="65">
        <f>VLOOKUP($A14,'Return Data'!$B$7:$R$2292,9,0)</f>
        <v>3.1036999999999999</v>
      </c>
      <c r="M14" s="66">
        <f t="shared" si="4"/>
        <v>5</v>
      </c>
      <c r="N14" s="65">
        <f>VLOOKUP($A14,'Return Data'!$B$7:$R$2292,10,0)</f>
        <v>3.8031999999999999</v>
      </c>
      <c r="O14" s="66">
        <f t="shared" si="5"/>
        <v>11</v>
      </c>
      <c r="P14" s="65">
        <f>VLOOKUP($A14,'Return Data'!$B$7:$R$2292,11,0)</f>
        <v>3.8702999999999999</v>
      </c>
      <c r="Q14" s="66">
        <f t="shared" si="6"/>
        <v>8</v>
      </c>
      <c r="R14" s="65">
        <f>VLOOKUP($A14,'Return Data'!$B$7:$R$2292,12,0)</f>
        <v>3.8513000000000002</v>
      </c>
      <c r="S14" s="66">
        <f t="shared" si="7"/>
        <v>10</v>
      </c>
      <c r="T14" s="65">
        <f>VLOOKUP($A14,'Return Data'!$B$7:$R$2292,13,0)</f>
        <v>3.8679000000000001</v>
      </c>
      <c r="U14" s="66">
        <f t="shared" si="8"/>
        <v>10</v>
      </c>
      <c r="V14" s="65">
        <f>VLOOKUP($A14,'Return Data'!$B$7:$R$2292,17,0)</f>
        <v>5.3837999999999999</v>
      </c>
      <c r="W14" s="66">
        <f t="shared" si="10"/>
        <v>5</v>
      </c>
      <c r="X14" s="65">
        <f>VLOOKUP($A14,'Return Data'!$B$7:$R$2292,14,0)</f>
        <v>6.4215</v>
      </c>
      <c r="Y14" s="66">
        <f t="shared" si="11"/>
        <v>6</v>
      </c>
      <c r="Z14" s="65">
        <f>VLOOKUP($A14,'Return Data'!$B$7:$R$2292,16,0)</f>
        <v>7.5617000000000001</v>
      </c>
      <c r="AA14" s="67">
        <f t="shared" si="9"/>
        <v>9</v>
      </c>
    </row>
    <row r="15" spans="1:27" x14ac:dyDescent="0.3">
      <c r="A15" s="63" t="s">
        <v>1214</v>
      </c>
      <c r="B15" s="64">
        <f>VLOOKUP($A15,'Return Data'!$B$7:$R$2292,3,0)</f>
        <v>44477</v>
      </c>
      <c r="C15" s="65">
        <f>VLOOKUP($A15,'Return Data'!$B$7:$R$2292,4,0)</f>
        <v>34.279499999999999</v>
      </c>
      <c r="D15" s="65">
        <f>VLOOKUP($A15,'Return Data'!$B$7:$R$2292,5,0)</f>
        <v>5.9637000000000002</v>
      </c>
      <c r="E15" s="66">
        <f t="shared" si="0"/>
        <v>15</v>
      </c>
      <c r="F15" s="65">
        <f>VLOOKUP($A15,'Return Data'!$B$7:$R$2292,6,0)</f>
        <v>3.5857999999999999</v>
      </c>
      <c r="G15" s="66">
        <f t="shared" si="1"/>
        <v>11</v>
      </c>
      <c r="H15" s="65">
        <f>VLOOKUP($A15,'Return Data'!$B$7:$R$2292,7,0)</f>
        <v>3.3334000000000001</v>
      </c>
      <c r="I15" s="66">
        <f t="shared" si="2"/>
        <v>13</v>
      </c>
      <c r="J15" s="65">
        <f>VLOOKUP($A15,'Return Data'!$B$7:$R$2292,8,0)</f>
        <v>2.9466999999999999</v>
      </c>
      <c r="K15" s="66">
        <f t="shared" si="3"/>
        <v>13</v>
      </c>
      <c r="L15" s="65">
        <f>VLOOKUP($A15,'Return Data'!$B$7:$R$2292,9,0)</f>
        <v>2.7747000000000002</v>
      </c>
      <c r="M15" s="66">
        <f t="shared" si="4"/>
        <v>13</v>
      </c>
      <c r="N15" s="65">
        <f>VLOOKUP($A15,'Return Data'!$B$7:$R$2292,10,0)</f>
        <v>3.5085999999999999</v>
      </c>
      <c r="O15" s="66">
        <f t="shared" si="5"/>
        <v>14</v>
      </c>
      <c r="P15" s="65">
        <f>VLOOKUP($A15,'Return Data'!$B$7:$R$2292,11,0)</f>
        <v>3.5991</v>
      </c>
      <c r="Q15" s="66">
        <f t="shared" si="6"/>
        <v>14</v>
      </c>
      <c r="R15" s="65">
        <f>VLOOKUP($A15,'Return Data'!$B$7:$R$2292,12,0)</f>
        <v>3.6459999999999999</v>
      </c>
      <c r="S15" s="66">
        <f t="shared" si="7"/>
        <v>14</v>
      </c>
      <c r="T15" s="65">
        <f>VLOOKUP($A15,'Return Data'!$B$7:$R$2292,13,0)</f>
        <v>3.6392000000000002</v>
      </c>
      <c r="U15" s="66">
        <f t="shared" si="8"/>
        <v>13</v>
      </c>
      <c r="V15" s="65">
        <f>VLOOKUP($A15,'Return Data'!$B$7:$R$2292,17,0)</f>
        <v>5.0407999999999999</v>
      </c>
      <c r="W15" s="66">
        <f t="shared" si="10"/>
        <v>12</v>
      </c>
      <c r="X15" s="65">
        <f>VLOOKUP($A15,'Return Data'!$B$7:$R$2292,14,0)</f>
        <v>5.9862000000000002</v>
      </c>
      <c r="Y15" s="66">
        <f t="shared" si="11"/>
        <v>12</v>
      </c>
      <c r="Z15" s="65">
        <f>VLOOKUP($A15,'Return Data'!$B$7:$R$2292,16,0)</f>
        <v>7.4931000000000001</v>
      </c>
      <c r="AA15" s="67">
        <f t="shared" si="9"/>
        <v>11</v>
      </c>
    </row>
    <row r="16" spans="1:27" x14ac:dyDescent="0.3">
      <c r="A16" s="63" t="s">
        <v>1219</v>
      </c>
      <c r="B16" s="64">
        <f>VLOOKUP($A16,'Return Data'!$B$7:$R$2292,3,0)</f>
        <v>44477</v>
      </c>
      <c r="C16" s="65">
        <f>VLOOKUP($A16,'Return Data'!$B$7:$R$2292,4,0)</f>
        <v>2494.9522999999999</v>
      </c>
      <c r="D16" s="65">
        <f>VLOOKUP($A16,'Return Data'!$B$7:$R$2292,5,0)</f>
        <v>7.8212000000000002</v>
      </c>
      <c r="E16" s="66">
        <f t="shared" si="0"/>
        <v>5</v>
      </c>
      <c r="F16" s="65">
        <f>VLOOKUP($A16,'Return Data'!$B$7:$R$2292,6,0)</f>
        <v>3.6234000000000002</v>
      </c>
      <c r="G16" s="66">
        <f t="shared" si="1"/>
        <v>10</v>
      </c>
      <c r="H16" s="65">
        <f>VLOOKUP($A16,'Return Data'!$B$7:$R$2292,7,0)</f>
        <v>3.4590000000000001</v>
      </c>
      <c r="I16" s="66">
        <f t="shared" si="2"/>
        <v>9</v>
      </c>
      <c r="J16" s="65">
        <f>VLOOKUP($A16,'Return Data'!$B$7:$R$2292,8,0)</f>
        <v>2.7216999999999998</v>
      </c>
      <c r="K16" s="66">
        <f t="shared" si="3"/>
        <v>15</v>
      </c>
      <c r="L16" s="65">
        <f>VLOOKUP($A16,'Return Data'!$B$7:$R$2292,9,0)</f>
        <v>2.5752000000000002</v>
      </c>
      <c r="M16" s="66">
        <f t="shared" si="4"/>
        <v>16</v>
      </c>
      <c r="N16" s="65">
        <f>VLOOKUP($A16,'Return Data'!$B$7:$R$2292,10,0)</f>
        <v>3.8304</v>
      </c>
      <c r="O16" s="66">
        <f t="shared" si="5"/>
        <v>9</v>
      </c>
      <c r="P16" s="65">
        <f>VLOOKUP($A16,'Return Data'!$B$7:$R$2292,11,0)</f>
        <v>3.9085000000000001</v>
      </c>
      <c r="Q16" s="66">
        <f t="shared" si="6"/>
        <v>6</v>
      </c>
      <c r="R16" s="65">
        <f>VLOOKUP($A16,'Return Data'!$B$7:$R$2292,12,0)</f>
        <v>3.9668000000000001</v>
      </c>
      <c r="S16" s="66">
        <f t="shared" si="7"/>
        <v>4</v>
      </c>
      <c r="T16" s="65">
        <f>VLOOKUP($A16,'Return Data'!$B$7:$R$2292,13,0)</f>
        <v>3.9459</v>
      </c>
      <c r="U16" s="66">
        <f t="shared" si="8"/>
        <v>7</v>
      </c>
      <c r="V16" s="65">
        <f>VLOOKUP($A16,'Return Data'!$B$7:$R$2292,17,0)</f>
        <v>5.298</v>
      </c>
      <c r="W16" s="66">
        <f t="shared" si="10"/>
        <v>6</v>
      </c>
      <c r="X16" s="65">
        <f>VLOOKUP($A16,'Return Data'!$B$7:$R$2292,14,0)</f>
        <v>6.0907</v>
      </c>
      <c r="Y16" s="66">
        <f t="shared" si="11"/>
        <v>11</v>
      </c>
      <c r="Z16" s="65">
        <f>VLOOKUP($A16,'Return Data'!$B$7:$R$2292,16,0)</f>
        <v>7.9679000000000002</v>
      </c>
      <c r="AA16" s="67">
        <f t="shared" si="9"/>
        <v>1</v>
      </c>
    </row>
    <row r="17" spans="1:27" x14ac:dyDescent="0.3">
      <c r="A17" s="63" t="s">
        <v>1223</v>
      </c>
      <c r="B17" s="64">
        <f>VLOOKUP($A17,'Return Data'!$B$7:$R$2292,3,0)</f>
        <v>44477</v>
      </c>
      <c r="C17" s="65">
        <f>VLOOKUP($A17,'Return Data'!$B$7:$R$2292,4,0)</f>
        <v>3552.1767</v>
      </c>
      <c r="D17" s="65">
        <f>VLOOKUP($A17,'Return Data'!$B$7:$R$2292,5,0)</f>
        <v>6.0522</v>
      </c>
      <c r="E17" s="66">
        <f t="shared" si="0"/>
        <v>14</v>
      </c>
      <c r="F17" s="65">
        <f>VLOOKUP($A17,'Return Data'!$B$7:$R$2292,6,0)</f>
        <v>3.069</v>
      </c>
      <c r="G17" s="66">
        <f t="shared" si="1"/>
        <v>15</v>
      </c>
      <c r="H17" s="65">
        <f>VLOOKUP($A17,'Return Data'!$B$7:$R$2292,7,0)</f>
        <v>2.7835000000000001</v>
      </c>
      <c r="I17" s="66">
        <f t="shared" si="2"/>
        <v>17</v>
      </c>
      <c r="J17" s="65">
        <f>VLOOKUP($A17,'Return Data'!$B$7:$R$2292,8,0)</f>
        <v>2.9104000000000001</v>
      </c>
      <c r="K17" s="66">
        <f t="shared" si="3"/>
        <v>14</v>
      </c>
      <c r="L17" s="65">
        <f>VLOOKUP($A17,'Return Data'!$B$7:$R$2292,9,0)</f>
        <v>2.9251999999999998</v>
      </c>
      <c r="M17" s="66">
        <f t="shared" si="4"/>
        <v>12</v>
      </c>
      <c r="N17" s="65">
        <f>VLOOKUP($A17,'Return Data'!$B$7:$R$2292,10,0)</f>
        <v>3.7665999999999999</v>
      </c>
      <c r="O17" s="66">
        <f t="shared" si="5"/>
        <v>13</v>
      </c>
      <c r="P17" s="65">
        <f>VLOOKUP($A17,'Return Data'!$B$7:$R$2292,11,0)</f>
        <v>3.7604000000000002</v>
      </c>
      <c r="Q17" s="66">
        <f t="shared" si="6"/>
        <v>13</v>
      </c>
      <c r="R17" s="65">
        <f>VLOOKUP($A17,'Return Data'!$B$7:$R$2292,12,0)</f>
        <v>3.7496999999999998</v>
      </c>
      <c r="S17" s="66">
        <f t="shared" si="7"/>
        <v>12</v>
      </c>
      <c r="T17" s="65">
        <f>VLOOKUP($A17,'Return Data'!$B$7:$R$2292,13,0)</f>
        <v>3.8374000000000001</v>
      </c>
      <c r="U17" s="66">
        <f t="shared" si="8"/>
        <v>11</v>
      </c>
      <c r="V17" s="65">
        <f>VLOOKUP($A17,'Return Data'!$B$7:$R$2292,17,0)</f>
        <v>5.0716999999999999</v>
      </c>
      <c r="W17" s="66">
        <f t="shared" si="10"/>
        <v>11</v>
      </c>
      <c r="X17" s="65">
        <f>VLOOKUP($A17,'Return Data'!$B$7:$R$2292,14,0)</f>
        <v>6.2438000000000002</v>
      </c>
      <c r="Y17" s="66">
        <f t="shared" si="11"/>
        <v>10</v>
      </c>
      <c r="Z17" s="65">
        <f>VLOOKUP($A17,'Return Data'!$B$7:$R$2292,16,0)</f>
        <v>7.5095000000000001</v>
      </c>
      <c r="AA17" s="67">
        <f t="shared" si="9"/>
        <v>10</v>
      </c>
    </row>
    <row r="18" spans="1:27" x14ac:dyDescent="0.3">
      <c r="A18" s="63" t="s">
        <v>1224</v>
      </c>
      <c r="B18" s="64">
        <f>VLOOKUP($A18,'Return Data'!$B$7:$R$2292,3,0)</f>
        <v>44477</v>
      </c>
      <c r="C18" s="65">
        <f>VLOOKUP($A18,'Return Data'!$B$7:$R$2292,4,0)</f>
        <v>32.757012149392501</v>
      </c>
      <c r="D18" s="65">
        <f>VLOOKUP($A18,'Return Data'!$B$7:$R$2292,5,0)</f>
        <v>6.1848999999999998</v>
      </c>
      <c r="E18" s="66">
        <f t="shared" si="0"/>
        <v>13</v>
      </c>
      <c r="F18" s="65">
        <f>VLOOKUP($A18,'Return Data'!$B$7:$R$2292,6,0)</f>
        <v>2.7862</v>
      </c>
      <c r="G18" s="66">
        <f t="shared" si="1"/>
        <v>16</v>
      </c>
      <c r="H18" s="65">
        <f>VLOOKUP($A18,'Return Data'!$B$7:$R$2292,7,0)</f>
        <v>3.2730999999999999</v>
      </c>
      <c r="I18" s="66">
        <f t="shared" si="2"/>
        <v>15</v>
      </c>
      <c r="J18" s="65">
        <f>VLOOKUP($A18,'Return Data'!$B$7:$R$2292,8,0)</f>
        <v>2.5811999999999999</v>
      </c>
      <c r="K18" s="66">
        <f t="shared" si="3"/>
        <v>16</v>
      </c>
      <c r="L18" s="65">
        <f>VLOOKUP($A18,'Return Data'!$B$7:$R$2292,9,0)</f>
        <v>2.5512999999999999</v>
      </c>
      <c r="M18" s="66">
        <f t="shared" si="4"/>
        <v>17</v>
      </c>
      <c r="N18" s="65">
        <f>VLOOKUP($A18,'Return Data'!$B$7:$R$2292,10,0)</f>
        <v>3.4986000000000002</v>
      </c>
      <c r="O18" s="66">
        <f t="shared" si="5"/>
        <v>15</v>
      </c>
      <c r="P18" s="65">
        <f>VLOOKUP($A18,'Return Data'!$B$7:$R$2292,11,0)</f>
        <v>3.3902000000000001</v>
      </c>
      <c r="Q18" s="66">
        <f t="shared" si="6"/>
        <v>16</v>
      </c>
      <c r="R18" s="65">
        <f>VLOOKUP($A18,'Return Data'!$B$7:$R$2292,12,0)</f>
        <v>3.3151000000000002</v>
      </c>
      <c r="S18" s="66">
        <f t="shared" si="7"/>
        <v>16</v>
      </c>
      <c r="T18" s="65">
        <f>VLOOKUP($A18,'Return Data'!$B$7:$R$2292,13,0)</f>
        <v>3.4318</v>
      </c>
      <c r="U18" s="66">
        <f t="shared" si="8"/>
        <v>15</v>
      </c>
      <c r="V18" s="65">
        <f>VLOOKUP($A18,'Return Data'!$B$7:$R$2292,17,0)</f>
        <v>4.9532999999999996</v>
      </c>
      <c r="W18" s="66">
        <f t="shared" si="10"/>
        <v>13</v>
      </c>
      <c r="X18" s="65">
        <f>VLOOKUP($A18,'Return Data'!$B$7:$R$2292,14,0)</f>
        <v>6.3506</v>
      </c>
      <c r="Y18" s="66">
        <f t="shared" si="11"/>
        <v>8</v>
      </c>
      <c r="Z18" s="65">
        <f>VLOOKUP($A18,'Return Data'!$B$7:$R$2292,16,0)</f>
        <v>7.8773</v>
      </c>
      <c r="AA18" s="67">
        <f t="shared" si="9"/>
        <v>3</v>
      </c>
    </row>
    <row r="19" spans="1:27" x14ac:dyDescent="0.3">
      <c r="A19" s="63" t="s">
        <v>1227</v>
      </c>
      <c r="B19" s="64">
        <f>VLOOKUP($A19,'Return Data'!$B$7:$R$2292,3,0)</f>
        <v>44477</v>
      </c>
      <c r="C19" s="65">
        <f>VLOOKUP($A19,'Return Data'!$B$7:$R$2292,4,0)</f>
        <v>3285.4522999999999</v>
      </c>
      <c r="D19" s="65">
        <f>VLOOKUP($A19,'Return Data'!$B$7:$R$2292,5,0)</f>
        <v>8.1662999999999997</v>
      </c>
      <c r="E19" s="66">
        <f t="shared" si="0"/>
        <v>3</v>
      </c>
      <c r="F19" s="65">
        <f>VLOOKUP($A19,'Return Data'!$B$7:$R$2292,6,0)</f>
        <v>4.2779999999999996</v>
      </c>
      <c r="G19" s="66">
        <f t="shared" si="1"/>
        <v>6</v>
      </c>
      <c r="H19" s="65">
        <f>VLOOKUP($A19,'Return Data'!$B$7:$R$2292,7,0)</f>
        <v>3.8761999999999999</v>
      </c>
      <c r="I19" s="66">
        <f t="shared" si="2"/>
        <v>4</v>
      </c>
      <c r="J19" s="65">
        <f>VLOOKUP($A19,'Return Data'!$B$7:$R$2292,8,0)</f>
        <v>3.3978999999999999</v>
      </c>
      <c r="K19" s="66">
        <f t="shared" si="3"/>
        <v>2</v>
      </c>
      <c r="L19" s="65">
        <f>VLOOKUP($A19,'Return Data'!$B$7:$R$2292,9,0)</f>
        <v>3.0985999999999998</v>
      </c>
      <c r="M19" s="66">
        <f t="shared" si="4"/>
        <v>6</v>
      </c>
      <c r="N19" s="65">
        <f>VLOOKUP($A19,'Return Data'!$B$7:$R$2292,10,0)</f>
        <v>3.7669000000000001</v>
      </c>
      <c r="O19" s="66">
        <f t="shared" si="5"/>
        <v>12</v>
      </c>
      <c r="P19" s="65">
        <f>VLOOKUP($A19,'Return Data'!$B$7:$R$2292,11,0)</f>
        <v>3.8412000000000002</v>
      </c>
      <c r="Q19" s="66">
        <f t="shared" si="6"/>
        <v>10</v>
      </c>
      <c r="R19" s="65">
        <f>VLOOKUP($A19,'Return Data'!$B$7:$R$2292,12,0)</f>
        <v>3.9041000000000001</v>
      </c>
      <c r="S19" s="66">
        <f t="shared" si="7"/>
        <v>7</v>
      </c>
      <c r="T19" s="65">
        <f>VLOOKUP($A19,'Return Data'!$B$7:$R$2292,13,0)</f>
        <v>3.9647000000000001</v>
      </c>
      <c r="U19" s="66">
        <f t="shared" si="8"/>
        <v>4</v>
      </c>
      <c r="V19" s="65">
        <f>VLOOKUP($A19,'Return Data'!$B$7:$R$2292,17,0)</f>
        <v>5.2946</v>
      </c>
      <c r="W19" s="66">
        <f t="shared" si="10"/>
        <v>8</v>
      </c>
      <c r="X19" s="65">
        <f>VLOOKUP($A19,'Return Data'!$B$7:$R$2292,14,0)</f>
        <v>6.4450000000000003</v>
      </c>
      <c r="Y19" s="66">
        <f t="shared" si="11"/>
        <v>5</v>
      </c>
      <c r="Z19" s="65">
        <f>VLOOKUP($A19,'Return Data'!$B$7:$R$2292,16,0)</f>
        <v>7.5834000000000001</v>
      </c>
      <c r="AA19" s="67">
        <f t="shared" si="9"/>
        <v>8</v>
      </c>
    </row>
    <row r="20" spans="1:27" x14ac:dyDescent="0.3">
      <c r="A20" s="63" t="s">
        <v>1228</v>
      </c>
      <c r="B20" s="64">
        <f>VLOOKUP($A20,'Return Data'!$B$7:$R$2292,3,0)</f>
        <v>44477</v>
      </c>
      <c r="C20" s="65">
        <f>VLOOKUP($A20,'Return Data'!$B$7:$R$2292,4,0)</f>
        <v>1073.8231000000001</v>
      </c>
      <c r="D20" s="65">
        <f>VLOOKUP($A20,'Return Data'!$B$7:$R$2292,5,0)</f>
        <v>6.4016000000000002</v>
      </c>
      <c r="E20" s="66">
        <f t="shared" si="0"/>
        <v>11</v>
      </c>
      <c r="F20" s="65">
        <f>VLOOKUP($A20,'Return Data'!$B$7:$R$2292,6,0)</f>
        <v>2.3311000000000002</v>
      </c>
      <c r="G20" s="66">
        <f t="shared" si="1"/>
        <v>17</v>
      </c>
      <c r="H20" s="65">
        <f>VLOOKUP($A20,'Return Data'!$B$7:$R$2292,7,0)</f>
        <v>2.8106</v>
      </c>
      <c r="I20" s="66">
        <f t="shared" si="2"/>
        <v>16</v>
      </c>
      <c r="J20" s="65">
        <f>VLOOKUP($A20,'Return Data'!$B$7:$R$2292,8,0)</f>
        <v>2.4836999999999998</v>
      </c>
      <c r="K20" s="66">
        <f t="shared" si="3"/>
        <v>17</v>
      </c>
      <c r="L20" s="65">
        <f>VLOOKUP($A20,'Return Data'!$B$7:$R$2292,9,0)</f>
        <v>2.6135999999999999</v>
      </c>
      <c r="M20" s="66">
        <f t="shared" si="4"/>
        <v>15</v>
      </c>
      <c r="N20" s="65">
        <f>VLOOKUP($A20,'Return Data'!$B$7:$R$2292,10,0)</f>
        <v>3.9230999999999998</v>
      </c>
      <c r="O20" s="66">
        <f t="shared" si="5"/>
        <v>2</v>
      </c>
      <c r="P20" s="65">
        <f>VLOOKUP($A20,'Return Data'!$B$7:$R$2292,11,0)</f>
        <v>3.8062</v>
      </c>
      <c r="Q20" s="66">
        <f t="shared" si="6"/>
        <v>12</v>
      </c>
      <c r="R20" s="65">
        <f>VLOOKUP($A20,'Return Data'!$B$7:$R$2292,12,0)</f>
        <v>3.6958000000000002</v>
      </c>
      <c r="S20" s="66">
        <f t="shared" si="7"/>
        <v>13</v>
      </c>
      <c r="T20" s="65"/>
      <c r="U20" s="66"/>
      <c r="V20" s="65"/>
      <c r="W20" s="66"/>
      <c r="X20" s="65"/>
      <c r="Y20" s="66"/>
      <c r="Z20" s="65">
        <f>VLOOKUP($A20,'Return Data'!$B$7:$R$2292,16,0)</f>
        <v>4.5762</v>
      </c>
      <c r="AA20" s="67">
        <f t="shared" si="9"/>
        <v>17</v>
      </c>
    </row>
    <row r="21" spans="1:27" x14ac:dyDescent="0.3">
      <c r="A21" s="63" t="s">
        <v>1232</v>
      </c>
      <c r="B21" s="64">
        <f>VLOOKUP($A21,'Return Data'!$B$7:$R$2292,3,0)</f>
        <v>44477</v>
      </c>
      <c r="C21" s="65">
        <f>VLOOKUP($A21,'Return Data'!$B$7:$R$2292,4,0)</f>
        <v>34.8902</v>
      </c>
      <c r="D21" s="65">
        <f>VLOOKUP($A21,'Return Data'!$B$7:$R$2292,5,0)</f>
        <v>8.0570000000000004</v>
      </c>
      <c r="E21" s="66">
        <f t="shared" si="0"/>
        <v>4</v>
      </c>
      <c r="F21" s="65">
        <f>VLOOKUP($A21,'Return Data'!$B$7:$R$2292,6,0)</f>
        <v>4.3255999999999997</v>
      </c>
      <c r="G21" s="66">
        <f t="shared" si="1"/>
        <v>5</v>
      </c>
      <c r="H21" s="65">
        <f>VLOOKUP($A21,'Return Data'!$B$7:$R$2292,7,0)</f>
        <v>3.8586</v>
      </c>
      <c r="I21" s="66">
        <f t="shared" si="2"/>
        <v>5</v>
      </c>
      <c r="J21" s="65">
        <f>VLOOKUP($A21,'Return Data'!$B$7:$R$2292,8,0)</f>
        <v>3.3294999999999999</v>
      </c>
      <c r="K21" s="66">
        <f t="shared" si="3"/>
        <v>4</v>
      </c>
      <c r="L21" s="65">
        <f>VLOOKUP($A21,'Return Data'!$B$7:$R$2292,9,0)</f>
        <v>3.15</v>
      </c>
      <c r="M21" s="66">
        <f t="shared" si="4"/>
        <v>2</v>
      </c>
      <c r="N21" s="65">
        <f>VLOOKUP($A21,'Return Data'!$B$7:$R$2292,10,0)</f>
        <v>3.8578000000000001</v>
      </c>
      <c r="O21" s="66">
        <f t="shared" si="5"/>
        <v>7</v>
      </c>
      <c r="P21" s="65">
        <f>VLOOKUP($A21,'Return Data'!$B$7:$R$2292,11,0)</f>
        <v>3.8765999999999998</v>
      </c>
      <c r="Q21" s="66">
        <f t="shared" si="6"/>
        <v>7</v>
      </c>
      <c r="R21" s="65">
        <f>VLOOKUP($A21,'Return Data'!$B$7:$R$2292,12,0)</f>
        <v>3.8976000000000002</v>
      </c>
      <c r="S21" s="66">
        <f t="shared" si="7"/>
        <v>8</v>
      </c>
      <c r="T21" s="65">
        <f>VLOOKUP($A21,'Return Data'!$B$7:$R$2292,13,0)</f>
        <v>3.9575</v>
      </c>
      <c r="U21" s="66">
        <f>RANK(T21,T$8:T$24,0)</f>
        <v>5</v>
      </c>
      <c r="V21" s="65">
        <f>VLOOKUP($A21,'Return Data'!$B$7:$R$2292,17,0)</f>
        <v>5.4123000000000001</v>
      </c>
      <c r="W21" s="66">
        <f>RANK(V21,V$8:V$24,0)</f>
        <v>4</v>
      </c>
      <c r="X21" s="65">
        <f>VLOOKUP($A21,'Return Data'!$B$7:$R$2292,14,0)</f>
        <v>6.5349000000000004</v>
      </c>
      <c r="Y21" s="66">
        <f>RANK(X21,X$8:X$24,0)</f>
        <v>4</v>
      </c>
      <c r="Z21" s="65">
        <f>VLOOKUP($A21,'Return Data'!$B$7:$R$2292,16,0)</f>
        <v>7.9287000000000001</v>
      </c>
      <c r="AA21" s="67">
        <f t="shared" si="9"/>
        <v>2</v>
      </c>
    </row>
    <row r="22" spans="1:27" x14ac:dyDescent="0.3">
      <c r="A22" s="63" t="s">
        <v>1234</v>
      </c>
      <c r="B22" s="64">
        <f>VLOOKUP($A22,'Return Data'!$B$7:$R$2292,3,0)</f>
        <v>44477</v>
      </c>
      <c r="C22" s="65">
        <f>VLOOKUP($A22,'Return Data'!$B$7:$R$2292,4,0)</f>
        <v>11.925000000000001</v>
      </c>
      <c r="D22" s="65">
        <f>VLOOKUP($A22,'Return Data'!$B$7:$R$2292,5,0)</f>
        <v>5.5103</v>
      </c>
      <c r="E22" s="66">
        <f t="shared" si="0"/>
        <v>16</v>
      </c>
      <c r="F22" s="65">
        <f>VLOOKUP($A22,'Return Data'!$B$7:$R$2292,6,0)</f>
        <v>4.0823999999999998</v>
      </c>
      <c r="G22" s="66">
        <f t="shared" si="1"/>
        <v>8</v>
      </c>
      <c r="H22" s="65">
        <f>VLOOKUP($A22,'Return Data'!$B$7:$R$2292,7,0)</f>
        <v>3.5004</v>
      </c>
      <c r="I22" s="66">
        <f t="shared" si="2"/>
        <v>8</v>
      </c>
      <c r="J22" s="65">
        <f>VLOOKUP($A22,'Return Data'!$B$7:$R$2292,8,0)</f>
        <v>3.1520999999999999</v>
      </c>
      <c r="K22" s="66">
        <f t="shared" si="3"/>
        <v>8</v>
      </c>
      <c r="L22" s="65">
        <f>VLOOKUP($A22,'Return Data'!$B$7:$R$2292,9,0)</f>
        <v>3.0171999999999999</v>
      </c>
      <c r="M22" s="66">
        <f t="shared" si="4"/>
        <v>8</v>
      </c>
      <c r="N22" s="65">
        <f>VLOOKUP($A22,'Return Data'!$B$7:$R$2292,10,0)</f>
        <v>3.4870999999999999</v>
      </c>
      <c r="O22" s="66">
        <f t="shared" si="5"/>
        <v>16</v>
      </c>
      <c r="P22" s="65">
        <f>VLOOKUP($A22,'Return Data'!$B$7:$R$2292,11,0)</f>
        <v>3.4870000000000001</v>
      </c>
      <c r="Q22" s="66">
        <f t="shared" si="6"/>
        <v>15</v>
      </c>
      <c r="R22" s="65">
        <f>VLOOKUP($A22,'Return Data'!$B$7:$R$2292,12,0)</f>
        <v>3.4893000000000001</v>
      </c>
      <c r="S22" s="66">
        <f t="shared" si="7"/>
        <v>15</v>
      </c>
      <c r="T22" s="65">
        <f>VLOOKUP($A22,'Return Data'!$B$7:$R$2292,13,0)</f>
        <v>3.4958999999999998</v>
      </c>
      <c r="U22" s="66">
        <f>RANK(T22,T$8:T$24,0)</f>
        <v>14</v>
      </c>
      <c r="V22" s="65">
        <f>VLOOKUP($A22,'Return Data'!$B$7:$R$2292,17,0)</f>
        <v>4.6920999999999999</v>
      </c>
      <c r="W22" s="66">
        <f>RANK(V22,V$8:V$24,0)</f>
        <v>14</v>
      </c>
      <c r="X22" s="65"/>
      <c r="Y22" s="66"/>
      <c r="Z22" s="65">
        <f>VLOOKUP($A22,'Return Data'!$B$7:$R$2292,16,0)</f>
        <v>5.9710000000000001</v>
      </c>
      <c r="AA22" s="67">
        <f t="shared" si="9"/>
        <v>14</v>
      </c>
    </row>
    <row r="23" spans="1:27" x14ac:dyDescent="0.3">
      <c r="A23" s="63" t="s">
        <v>1236</v>
      </c>
      <c r="B23" s="64">
        <f>VLOOKUP($A23,'Return Data'!$B$7:$R$2292,3,0)</f>
        <v>44477</v>
      </c>
      <c r="C23" s="65">
        <f>VLOOKUP($A23,'Return Data'!$B$7:$R$2292,4,0)</f>
        <v>3749.3067000000001</v>
      </c>
      <c r="D23" s="65">
        <f>VLOOKUP($A23,'Return Data'!$B$7:$R$2292,5,0)</f>
        <v>9.4183000000000003</v>
      </c>
      <c r="E23" s="66">
        <f t="shared" si="0"/>
        <v>1</v>
      </c>
      <c r="F23" s="65">
        <f>VLOOKUP($A23,'Return Data'!$B$7:$R$2292,6,0)</f>
        <v>4.4428000000000001</v>
      </c>
      <c r="G23" s="66">
        <f t="shared" si="1"/>
        <v>4</v>
      </c>
      <c r="H23" s="65">
        <f>VLOOKUP($A23,'Return Data'!$B$7:$R$2292,7,0)</f>
        <v>3.8353999999999999</v>
      </c>
      <c r="I23" s="66">
        <f t="shared" si="2"/>
        <v>6</v>
      </c>
      <c r="J23" s="65">
        <f>VLOOKUP($A23,'Return Data'!$B$7:$R$2292,8,0)</f>
        <v>3.1642999999999999</v>
      </c>
      <c r="K23" s="66">
        <f t="shared" si="3"/>
        <v>7</v>
      </c>
      <c r="L23" s="65">
        <f>VLOOKUP($A23,'Return Data'!$B$7:$R$2292,9,0)</f>
        <v>2.9468000000000001</v>
      </c>
      <c r="M23" s="66">
        <f t="shared" si="4"/>
        <v>11</v>
      </c>
      <c r="N23" s="65">
        <f>VLOOKUP($A23,'Return Data'!$B$7:$R$2292,10,0)</f>
        <v>4.0113000000000003</v>
      </c>
      <c r="O23" s="66">
        <f t="shared" si="5"/>
        <v>1</v>
      </c>
      <c r="P23" s="65">
        <f>VLOOKUP($A23,'Return Data'!$B$7:$R$2292,11,0)</f>
        <v>4.0895000000000001</v>
      </c>
      <c r="Q23" s="66">
        <f t="shared" si="6"/>
        <v>1</v>
      </c>
      <c r="R23" s="65">
        <f>VLOOKUP($A23,'Return Data'!$B$7:$R$2292,12,0)</f>
        <v>4.2073999999999998</v>
      </c>
      <c r="S23" s="66">
        <f t="shared" si="7"/>
        <v>1</v>
      </c>
      <c r="T23" s="65">
        <f>VLOOKUP($A23,'Return Data'!$B$7:$R$2292,13,0)</f>
        <v>4.2196999999999996</v>
      </c>
      <c r="U23" s="66">
        <f>RANK(T23,T$8:T$24,0)</f>
        <v>1</v>
      </c>
      <c r="V23" s="65">
        <f>VLOOKUP($A23,'Return Data'!$B$7:$R$2292,17,0)</f>
        <v>5.5983000000000001</v>
      </c>
      <c r="W23" s="66">
        <f>RANK(V23,V$8:V$24,0)</f>
        <v>3</v>
      </c>
      <c r="X23" s="65">
        <f>VLOOKUP($A23,'Return Data'!$B$7:$R$2292,14,0)</f>
        <v>4.5566000000000004</v>
      </c>
      <c r="Y23" s="66">
        <f>RANK(X23,X$8:X$24,0)</f>
        <v>13</v>
      </c>
      <c r="Z23" s="65">
        <f>VLOOKUP($A23,'Return Data'!$B$7:$R$2292,16,0)</f>
        <v>6.7087000000000003</v>
      </c>
      <c r="AA23" s="67">
        <f t="shared" si="9"/>
        <v>13</v>
      </c>
    </row>
    <row r="24" spans="1:27" x14ac:dyDescent="0.3">
      <c r="A24" s="63" t="s">
        <v>1238</v>
      </c>
      <c r="B24" s="64">
        <f>VLOOKUP($A24,'Return Data'!$B$7:$R$2292,3,0)</f>
        <v>44477</v>
      </c>
      <c r="C24" s="65">
        <f>VLOOKUP($A24,'Return Data'!$B$7:$R$2292,4,0)</f>
        <v>2443.2179000000001</v>
      </c>
      <c r="D24" s="65">
        <f>VLOOKUP($A24,'Return Data'!$B$7:$R$2292,5,0)</f>
        <v>6.5087000000000002</v>
      </c>
      <c r="E24" s="66">
        <f t="shared" si="0"/>
        <v>9</v>
      </c>
      <c r="F24" s="65">
        <f>VLOOKUP($A24,'Return Data'!$B$7:$R$2292,6,0)</f>
        <v>4.1261000000000001</v>
      </c>
      <c r="G24" s="66">
        <f t="shared" si="1"/>
        <v>7</v>
      </c>
      <c r="H24" s="65">
        <f>VLOOKUP($A24,'Return Data'!$B$7:$R$2292,7,0)</f>
        <v>3.7576000000000001</v>
      </c>
      <c r="I24" s="66">
        <f t="shared" si="2"/>
        <v>7</v>
      </c>
      <c r="J24" s="65">
        <f>VLOOKUP($A24,'Return Data'!$B$7:$R$2292,8,0)</f>
        <v>3.3424</v>
      </c>
      <c r="K24" s="66">
        <f t="shared" si="3"/>
        <v>3</v>
      </c>
      <c r="L24" s="65">
        <f>VLOOKUP($A24,'Return Data'!$B$7:$R$2292,9,0)</f>
        <v>3.2120000000000002</v>
      </c>
      <c r="M24" s="66">
        <f t="shared" si="4"/>
        <v>1</v>
      </c>
      <c r="N24" s="65">
        <f>VLOOKUP($A24,'Return Data'!$B$7:$R$2292,10,0)</f>
        <v>3.8087</v>
      </c>
      <c r="O24" s="66">
        <f t="shared" si="5"/>
        <v>10</v>
      </c>
      <c r="P24" s="65">
        <f>VLOOKUP($A24,'Return Data'!$B$7:$R$2292,11,0)</f>
        <v>3.8363999999999998</v>
      </c>
      <c r="Q24" s="66">
        <f t="shared" si="6"/>
        <v>11</v>
      </c>
      <c r="R24" s="65">
        <f>VLOOKUP($A24,'Return Data'!$B$7:$R$2292,12,0)</f>
        <v>3.8618000000000001</v>
      </c>
      <c r="S24" s="66">
        <f t="shared" si="7"/>
        <v>9</v>
      </c>
      <c r="T24" s="65">
        <f>VLOOKUP($A24,'Return Data'!$B$7:$R$2292,13,0)</f>
        <v>3.9077999999999999</v>
      </c>
      <c r="U24" s="66">
        <f>RANK(T24,T$8:T$24,0)</f>
        <v>8</v>
      </c>
      <c r="V24" s="65">
        <f>VLOOKUP($A24,'Return Data'!$B$7:$R$2292,17,0)</f>
        <v>5.2743000000000002</v>
      </c>
      <c r="W24" s="66">
        <f>RANK(V24,V$8:V$24,0)</f>
        <v>9</v>
      </c>
      <c r="X24" s="65">
        <f>VLOOKUP($A24,'Return Data'!$B$7:$R$2292,14,0)</f>
        <v>6.3888999999999996</v>
      </c>
      <c r="Y24" s="66">
        <f>RANK(X24,X$8:X$24,0)</f>
        <v>7</v>
      </c>
      <c r="Z24" s="65">
        <f>VLOOKUP($A24,'Return Data'!$B$7:$R$2292,16,0)</f>
        <v>7.5842999999999998</v>
      </c>
      <c r="AA24" s="67">
        <f t="shared" si="9"/>
        <v>7</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6.8902882352941184</v>
      </c>
      <c r="E26" s="74"/>
      <c r="F26" s="75">
        <f>AVERAGE(F8:F24)</f>
        <v>3.7757941176470582</v>
      </c>
      <c r="G26" s="74"/>
      <c r="H26" s="75">
        <f>AVERAGE(H8:H24)</f>
        <v>3.5357764705882357</v>
      </c>
      <c r="I26" s="74"/>
      <c r="J26" s="75">
        <f>AVERAGE(J8:J24)</f>
        <v>3.0663647058823527</v>
      </c>
      <c r="K26" s="74"/>
      <c r="L26" s="75">
        <f>AVERAGE(L8:L24)</f>
        <v>2.9316588235294123</v>
      </c>
      <c r="M26" s="74"/>
      <c r="N26" s="75">
        <f>AVERAGE(N8:N24)</f>
        <v>3.7635235294117644</v>
      </c>
      <c r="O26" s="74"/>
      <c r="P26" s="75">
        <f>AVERAGE(P8:P24)</f>
        <v>3.7831647058823528</v>
      </c>
      <c r="Q26" s="74"/>
      <c r="R26" s="75">
        <f>AVERAGE(R8:R24)</f>
        <v>3.7847117647058819</v>
      </c>
      <c r="S26" s="74"/>
      <c r="T26" s="75">
        <f>AVERAGE(T8:T24)</f>
        <v>3.8171562500000005</v>
      </c>
      <c r="U26" s="74"/>
      <c r="V26" s="75">
        <f>AVERAGE(V8:V24)</f>
        <v>5.2657428571428566</v>
      </c>
      <c r="W26" s="74"/>
      <c r="X26" s="75">
        <f>AVERAGE(X8:X24)</f>
        <v>6.2493846153846171</v>
      </c>
      <c r="Y26" s="74"/>
      <c r="Z26" s="75">
        <f>AVERAGE(Z8:Z24)</f>
        <v>7.0361470588235298</v>
      </c>
      <c r="AA26" s="76"/>
    </row>
    <row r="27" spans="1:27" x14ac:dyDescent="0.3">
      <c r="A27" s="73" t="s">
        <v>28</v>
      </c>
      <c r="B27" s="74"/>
      <c r="C27" s="74"/>
      <c r="D27" s="75">
        <f>MIN(D8:D24)</f>
        <v>4.7868000000000004</v>
      </c>
      <c r="E27" s="74"/>
      <c r="F27" s="75">
        <f>MIN(F8:F24)</f>
        <v>2.3311000000000002</v>
      </c>
      <c r="G27" s="74"/>
      <c r="H27" s="75">
        <f>MIN(H8:H24)</f>
        <v>2.7835000000000001</v>
      </c>
      <c r="I27" s="74"/>
      <c r="J27" s="75">
        <f>MIN(J8:J24)</f>
        <v>2.4836999999999998</v>
      </c>
      <c r="K27" s="74"/>
      <c r="L27" s="75">
        <f>MIN(L8:L24)</f>
        <v>2.5512999999999999</v>
      </c>
      <c r="M27" s="74"/>
      <c r="N27" s="75">
        <f>MIN(N8:N24)</f>
        <v>3.3919000000000001</v>
      </c>
      <c r="O27" s="74"/>
      <c r="P27" s="75">
        <f>MIN(P8:P24)</f>
        <v>3.1433</v>
      </c>
      <c r="Q27" s="74"/>
      <c r="R27" s="75">
        <f>MIN(R8:R24)</f>
        <v>3.0663999999999998</v>
      </c>
      <c r="S27" s="74"/>
      <c r="T27" s="75">
        <f>MIN(T8:T24)</f>
        <v>3.1385000000000001</v>
      </c>
      <c r="U27" s="74"/>
      <c r="V27" s="75">
        <f>MIN(V8:V24)</f>
        <v>4.6920999999999999</v>
      </c>
      <c r="W27" s="74"/>
      <c r="X27" s="75">
        <f>MIN(X8:X24)</f>
        <v>4.5566000000000004</v>
      </c>
      <c r="Y27" s="74"/>
      <c r="Z27" s="75">
        <f>MIN(Z8:Z24)</f>
        <v>4.5762</v>
      </c>
      <c r="AA27" s="76"/>
    </row>
    <row r="28" spans="1:27" ht="15" thickBot="1" x14ac:dyDescent="0.35">
      <c r="A28" s="77" t="s">
        <v>29</v>
      </c>
      <c r="B28" s="78"/>
      <c r="C28" s="78"/>
      <c r="D28" s="79">
        <f>MAX(D8:D24)</f>
        <v>9.4183000000000003</v>
      </c>
      <c r="E28" s="78"/>
      <c r="F28" s="79">
        <f>MAX(F8:F24)</f>
        <v>4.6464999999999996</v>
      </c>
      <c r="G28" s="78"/>
      <c r="H28" s="79">
        <f>MAX(H8:H24)</f>
        <v>4.1394000000000002</v>
      </c>
      <c r="I28" s="78"/>
      <c r="J28" s="79">
        <f>MAX(J8:J24)</f>
        <v>3.4222999999999999</v>
      </c>
      <c r="K28" s="78"/>
      <c r="L28" s="79">
        <f>MAX(L8:L24)</f>
        <v>3.2120000000000002</v>
      </c>
      <c r="M28" s="78"/>
      <c r="N28" s="79">
        <f>MAX(N8:N24)</f>
        <v>4.0113000000000003</v>
      </c>
      <c r="O28" s="78"/>
      <c r="P28" s="79">
        <f>MAX(P8:P24)</f>
        <v>4.0895000000000001</v>
      </c>
      <c r="Q28" s="78"/>
      <c r="R28" s="79">
        <f>MAX(R8:R24)</f>
        <v>4.2073999999999998</v>
      </c>
      <c r="S28" s="78"/>
      <c r="T28" s="79">
        <f>MAX(T8:T24)</f>
        <v>4.2196999999999996</v>
      </c>
      <c r="U28" s="78"/>
      <c r="V28" s="79">
        <f>MAX(V8:V24)</f>
        <v>5.6273999999999997</v>
      </c>
      <c r="W28" s="78"/>
      <c r="X28" s="79">
        <f>MAX(X8:X24)</f>
        <v>6.6797000000000004</v>
      </c>
      <c r="Y28" s="78"/>
      <c r="Z28" s="79">
        <f>MAX(Z8:Z24)</f>
        <v>7.9679000000000002</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1200</v>
      </c>
      <c r="B8" s="64">
        <f>VLOOKUP($A8,'Return Data'!$B$7:$R$2292,3,0)</f>
        <v>44477</v>
      </c>
      <c r="C8" s="65">
        <f>VLOOKUP($A8,'Return Data'!$B$7:$R$2292,4,0)</f>
        <v>290.74489999999997</v>
      </c>
      <c r="D8" s="65">
        <f>VLOOKUP($A8,'Return Data'!$B$7:$R$2292,5,0)</f>
        <v>6.3156999999999996</v>
      </c>
      <c r="E8" s="66">
        <f t="shared" ref="E8:E24" si="0">RANK(D8,D$8:D$24,0)</f>
        <v>10</v>
      </c>
      <c r="F8" s="65">
        <f>VLOOKUP($A8,'Return Data'!$B$7:$R$2292,6,0)</f>
        <v>3.6627000000000001</v>
      </c>
      <c r="G8" s="66">
        <f t="shared" ref="G8:G24" si="1">RANK(F8,F$8:F$24,0)</f>
        <v>9</v>
      </c>
      <c r="H8" s="65">
        <f>VLOOKUP($A8,'Return Data'!$B$7:$R$2292,7,0)</f>
        <v>3.2768000000000002</v>
      </c>
      <c r="I8" s="66">
        <f t="shared" ref="I8:I24" si="2">RANK(H8,H$8:H$24,0)</f>
        <v>10</v>
      </c>
      <c r="J8" s="65">
        <f>VLOOKUP($A8,'Return Data'!$B$7:$R$2292,8,0)</f>
        <v>3.0065</v>
      </c>
      <c r="K8" s="66">
        <f t="shared" ref="K8:K24" si="3">RANK(J8,J$8:J$24,0)</f>
        <v>7</v>
      </c>
      <c r="L8" s="65">
        <f>VLOOKUP($A8,'Return Data'!$B$7:$R$2292,9,0)</f>
        <v>2.9199000000000002</v>
      </c>
      <c r="M8" s="66">
        <f t="shared" ref="M8:M24" si="4">RANK(L8,L$8:L$24,0)</f>
        <v>6</v>
      </c>
      <c r="N8" s="65">
        <f>VLOOKUP($A8,'Return Data'!$B$7:$R$2292,10,0)</f>
        <v>3.7664</v>
      </c>
      <c r="O8" s="66">
        <f t="shared" ref="O8:O24" si="5">RANK(N8,N$8:N$24,0)</f>
        <v>2</v>
      </c>
      <c r="P8" s="65">
        <f>VLOOKUP($A8,'Return Data'!$B$7:$R$2292,11,0)</f>
        <v>3.8757000000000001</v>
      </c>
      <c r="Q8" s="66">
        <f t="shared" ref="Q8:Q24" si="6">RANK(P8,P$8:P$24,0)</f>
        <v>2</v>
      </c>
      <c r="R8" s="65">
        <f>VLOOKUP($A8,'Return Data'!$B$7:$R$2292,12,0)</f>
        <v>3.8490000000000002</v>
      </c>
      <c r="S8" s="66">
        <f t="shared" ref="S8:S24" si="7">RANK(R8,R$8:R$24,0)</f>
        <v>2</v>
      </c>
      <c r="T8" s="65">
        <f>VLOOKUP($A8,'Return Data'!$B$7:$R$2292,13,0)</f>
        <v>3.9474999999999998</v>
      </c>
      <c r="U8" s="66">
        <f t="shared" ref="U8:U19" si="8">RANK(T8,T$8:T$24,0)</f>
        <v>2</v>
      </c>
      <c r="V8" s="65">
        <f>VLOOKUP($A8,'Return Data'!$B$7:$R$2292,17,0)</f>
        <v>5.5054999999999996</v>
      </c>
      <c r="W8" s="66">
        <f>RANK(V8,V$8:V$24,0)</f>
        <v>1</v>
      </c>
      <c r="X8" s="65">
        <f>VLOOKUP($A8,'Return Data'!$B$7:$R$2292,14,0)</f>
        <v>6.5515999999999996</v>
      </c>
      <c r="Y8" s="66">
        <f>RANK(X8,X$8:X$24,0)</f>
        <v>1</v>
      </c>
      <c r="Z8" s="65">
        <f>VLOOKUP($A8,'Return Data'!$B$7:$R$2292,16,0)</f>
        <v>6.8982000000000001</v>
      </c>
      <c r="AA8" s="67">
        <f t="shared" ref="AA8:AA24" si="9">RANK(Z8,Z$8:Z$24,0)</f>
        <v>10</v>
      </c>
    </row>
    <row r="9" spans="1:27" x14ac:dyDescent="0.3">
      <c r="A9" s="63" t="s">
        <v>1203</v>
      </c>
      <c r="B9" s="64">
        <f>VLOOKUP($A9,'Return Data'!$B$7:$R$2292,3,0)</f>
        <v>44477</v>
      </c>
      <c r="C9" s="65">
        <f>VLOOKUP($A9,'Return Data'!$B$7:$R$2292,4,0)</f>
        <v>1126.0590999999999</v>
      </c>
      <c r="D9" s="65">
        <f>VLOOKUP($A9,'Return Data'!$B$7:$R$2292,5,0)</f>
        <v>6.2439999999999998</v>
      </c>
      <c r="E9" s="66">
        <f t="shared" si="0"/>
        <v>11</v>
      </c>
      <c r="F9" s="65">
        <f>VLOOKUP($A9,'Return Data'!$B$7:$R$2292,6,0)</f>
        <v>3.2919999999999998</v>
      </c>
      <c r="G9" s="66">
        <f t="shared" si="1"/>
        <v>11</v>
      </c>
      <c r="H9" s="65">
        <f>VLOOKUP($A9,'Return Data'!$B$7:$R$2292,7,0)</f>
        <v>3.2827999999999999</v>
      </c>
      <c r="I9" s="66">
        <f t="shared" si="2"/>
        <v>9</v>
      </c>
      <c r="J9" s="65">
        <f>VLOOKUP($A9,'Return Data'!$B$7:$R$2292,8,0)</f>
        <v>3.0327999999999999</v>
      </c>
      <c r="K9" s="66">
        <f t="shared" si="3"/>
        <v>6</v>
      </c>
      <c r="L9" s="65">
        <f>VLOOKUP($A9,'Return Data'!$B$7:$R$2292,9,0)</f>
        <v>2.9689999999999999</v>
      </c>
      <c r="M9" s="66">
        <f t="shared" si="4"/>
        <v>4</v>
      </c>
      <c r="N9" s="65">
        <f>VLOOKUP($A9,'Return Data'!$B$7:$R$2292,10,0)</f>
        <v>3.7183999999999999</v>
      </c>
      <c r="O9" s="66">
        <f t="shared" si="5"/>
        <v>3</v>
      </c>
      <c r="P9" s="65">
        <f>VLOOKUP($A9,'Return Data'!$B$7:$R$2292,11,0)</f>
        <v>3.7618</v>
      </c>
      <c r="Q9" s="66">
        <f t="shared" si="6"/>
        <v>5</v>
      </c>
      <c r="R9" s="65">
        <f>VLOOKUP($A9,'Return Data'!$B$7:$R$2292,12,0)</f>
        <v>3.7770999999999999</v>
      </c>
      <c r="S9" s="66">
        <f t="shared" si="7"/>
        <v>5</v>
      </c>
      <c r="T9" s="65">
        <f>VLOOKUP($A9,'Return Data'!$B$7:$R$2292,13,0)</f>
        <v>3.8508</v>
      </c>
      <c r="U9" s="66">
        <f t="shared" si="8"/>
        <v>4</v>
      </c>
      <c r="V9" s="65"/>
      <c r="W9" s="66"/>
      <c r="X9" s="65"/>
      <c r="Y9" s="66"/>
      <c r="Z9" s="65">
        <f>VLOOKUP($A9,'Return Data'!$B$7:$R$2292,16,0)</f>
        <v>5.6093999999999999</v>
      </c>
      <c r="AA9" s="67">
        <f t="shared" si="9"/>
        <v>15</v>
      </c>
    </row>
    <row r="10" spans="1:27" x14ac:dyDescent="0.3">
      <c r="A10" s="63" t="s">
        <v>1205</v>
      </c>
      <c r="B10" s="64">
        <f>VLOOKUP($A10,'Return Data'!$B$7:$R$2292,3,0)</f>
        <v>44477</v>
      </c>
      <c r="C10" s="65">
        <f>VLOOKUP($A10,'Return Data'!$B$7:$R$2292,4,0)</f>
        <v>1101.1185</v>
      </c>
      <c r="D10" s="65">
        <f>VLOOKUP($A10,'Return Data'!$B$7:$R$2292,5,0)</f>
        <v>4.4988000000000001</v>
      </c>
      <c r="E10" s="66">
        <f t="shared" si="0"/>
        <v>17</v>
      </c>
      <c r="F10" s="65">
        <f>VLOOKUP($A10,'Return Data'!$B$7:$R$2292,6,0)</f>
        <v>2.9885000000000002</v>
      </c>
      <c r="G10" s="66">
        <f t="shared" si="1"/>
        <v>14</v>
      </c>
      <c r="H10" s="65">
        <f>VLOOKUP($A10,'Return Data'!$B$7:$R$2292,7,0)</f>
        <v>3.0524</v>
      </c>
      <c r="I10" s="66">
        <f t="shared" si="2"/>
        <v>13</v>
      </c>
      <c r="J10" s="65">
        <f>VLOOKUP($A10,'Return Data'!$B$7:$R$2292,8,0)</f>
        <v>2.6818</v>
      </c>
      <c r="K10" s="66">
        <f t="shared" si="3"/>
        <v>13</v>
      </c>
      <c r="L10" s="65">
        <f>VLOOKUP($A10,'Return Data'!$B$7:$R$2292,9,0)</f>
        <v>2.8584000000000001</v>
      </c>
      <c r="M10" s="66">
        <f t="shared" si="4"/>
        <v>7</v>
      </c>
      <c r="N10" s="65">
        <f>VLOOKUP($A10,'Return Data'!$B$7:$R$2292,10,0)</f>
        <v>3.0996000000000001</v>
      </c>
      <c r="O10" s="66">
        <f t="shared" si="5"/>
        <v>14</v>
      </c>
      <c r="P10" s="65">
        <f>VLOOKUP($A10,'Return Data'!$B$7:$R$2292,11,0)</f>
        <v>2.8502999999999998</v>
      </c>
      <c r="Q10" s="66">
        <f t="shared" si="6"/>
        <v>17</v>
      </c>
      <c r="R10" s="65">
        <f>VLOOKUP($A10,'Return Data'!$B$7:$R$2292,12,0)</f>
        <v>2.7646000000000002</v>
      </c>
      <c r="S10" s="66">
        <f t="shared" si="7"/>
        <v>17</v>
      </c>
      <c r="T10" s="65">
        <f>VLOOKUP($A10,'Return Data'!$B$7:$R$2292,13,0)</f>
        <v>2.8170999999999999</v>
      </c>
      <c r="U10" s="66">
        <f t="shared" si="8"/>
        <v>16</v>
      </c>
      <c r="V10" s="65"/>
      <c r="W10" s="66"/>
      <c r="X10" s="65"/>
      <c r="Y10" s="66"/>
      <c r="Z10" s="65">
        <f>VLOOKUP($A10,'Return Data'!$B$7:$R$2292,16,0)</f>
        <v>4.2641</v>
      </c>
      <c r="AA10" s="67">
        <f t="shared" si="9"/>
        <v>16</v>
      </c>
    </row>
    <row r="11" spans="1:27" x14ac:dyDescent="0.3">
      <c r="A11" s="63" t="s">
        <v>1207</v>
      </c>
      <c r="B11" s="64">
        <f>VLOOKUP($A11,'Return Data'!$B$7:$R$2292,3,0)</f>
        <v>44477</v>
      </c>
      <c r="C11" s="65">
        <f>VLOOKUP($A11,'Return Data'!$B$7:$R$2292,4,0)</f>
        <v>42.089500000000001</v>
      </c>
      <c r="D11" s="65">
        <f>VLOOKUP($A11,'Return Data'!$B$7:$R$2292,5,0)</f>
        <v>8.0667000000000009</v>
      </c>
      <c r="E11" s="66">
        <f t="shared" si="0"/>
        <v>3</v>
      </c>
      <c r="F11" s="65">
        <f>VLOOKUP($A11,'Return Data'!$B$7:$R$2292,6,0)</f>
        <v>4.2507999999999999</v>
      </c>
      <c r="G11" s="66">
        <f t="shared" si="1"/>
        <v>4</v>
      </c>
      <c r="H11" s="65">
        <f>VLOOKUP($A11,'Return Data'!$B$7:$R$2292,7,0)</f>
        <v>3.9053</v>
      </c>
      <c r="I11" s="66">
        <f t="shared" si="2"/>
        <v>2</v>
      </c>
      <c r="J11" s="65">
        <f>VLOOKUP($A11,'Return Data'!$B$7:$R$2292,8,0)</f>
        <v>2.8773</v>
      </c>
      <c r="K11" s="66">
        <f t="shared" si="3"/>
        <v>10</v>
      </c>
      <c r="L11" s="65">
        <f>VLOOKUP($A11,'Return Data'!$B$7:$R$2292,9,0)</f>
        <v>2.4011</v>
      </c>
      <c r="M11" s="66">
        <f t="shared" si="4"/>
        <v>13</v>
      </c>
      <c r="N11" s="65">
        <f>VLOOKUP($A11,'Return Data'!$B$7:$R$2292,10,0)</f>
        <v>3.6423999999999999</v>
      </c>
      <c r="O11" s="66">
        <f t="shared" si="5"/>
        <v>10</v>
      </c>
      <c r="P11" s="65">
        <f>VLOOKUP($A11,'Return Data'!$B$7:$R$2292,11,0)</f>
        <v>3.7719999999999998</v>
      </c>
      <c r="Q11" s="66">
        <f t="shared" si="6"/>
        <v>4</v>
      </c>
      <c r="R11" s="65">
        <f>VLOOKUP($A11,'Return Data'!$B$7:$R$2292,12,0)</f>
        <v>3.7747999999999999</v>
      </c>
      <c r="S11" s="66">
        <f t="shared" si="7"/>
        <v>6</v>
      </c>
      <c r="T11" s="65">
        <f>VLOOKUP($A11,'Return Data'!$B$7:$R$2292,13,0)</f>
        <v>3.6400999999999999</v>
      </c>
      <c r="U11" s="66">
        <f t="shared" si="8"/>
        <v>9</v>
      </c>
      <c r="V11" s="65">
        <f>VLOOKUP($A11,'Return Data'!$B$7:$R$2292,17,0)</f>
        <v>4.9463999999999997</v>
      </c>
      <c r="W11" s="66">
        <f t="shared" ref="W11:W19" si="10">RANK(V11,V$8:V$24,0)</f>
        <v>10</v>
      </c>
      <c r="X11" s="65">
        <f>VLOOKUP($A11,'Return Data'!$B$7:$R$2292,14,0)</f>
        <v>6.0861000000000001</v>
      </c>
      <c r="Y11" s="66">
        <f t="shared" ref="Y11:Y19" si="11">RANK(X11,X$8:X$24,0)</f>
        <v>8</v>
      </c>
      <c r="Z11" s="65">
        <f>VLOOKUP($A11,'Return Data'!$B$7:$R$2292,16,0)</f>
        <v>6.7388000000000003</v>
      </c>
      <c r="AA11" s="67">
        <f t="shared" si="9"/>
        <v>12</v>
      </c>
    </row>
    <row r="12" spans="1:27" x14ac:dyDescent="0.3">
      <c r="A12" s="63" t="s">
        <v>1208</v>
      </c>
      <c r="B12" s="64">
        <f>VLOOKUP($A12,'Return Data'!$B$7:$R$2292,3,0)</f>
        <v>44477</v>
      </c>
      <c r="C12" s="65">
        <f>VLOOKUP($A12,'Return Data'!$B$7:$R$2292,4,0)</f>
        <v>39.683399999999999</v>
      </c>
      <c r="D12" s="65">
        <f>VLOOKUP($A12,'Return Data'!$B$7:$R$2292,5,0)</f>
        <v>7.4516999999999998</v>
      </c>
      <c r="E12" s="66">
        <f t="shared" si="0"/>
        <v>6</v>
      </c>
      <c r="F12" s="65">
        <f>VLOOKUP($A12,'Return Data'!$B$7:$R$2292,6,0)</f>
        <v>4.2630999999999997</v>
      </c>
      <c r="G12" s="66">
        <f t="shared" si="1"/>
        <v>2</v>
      </c>
      <c r="H12" s="65">
        <f>VLOOKUP($A12,'Return Data'!$B$7:$R$2292,7,0)</f>
        <v>3.7869999999999999</v>
      </c>
      <c r="I12" s="66">
        <f t="shared" si="2"/>
        <v>3</v>
      </c>
      <c r="J12" s="65">
        <f>VLOOKUP($A12,'Return Data'!$B$7:$R$2292,8,0)</f>
        <v>3.0981000000000001</v>
      </c>
      <c r="K12" s="66">
        <f t="shared" si="3"/>
        <v>4</v>
      </c>
      <c r="L12" s="65">
        <f>VLOOKUP($A12,'Return Data'!$B$7:$R$2292,9,0)</f>
        <v>2.8026</v>
      </c>
      <c r="M12" s="66">
        <f t="shared" si="4"/>
        <v>10</v>
      </c>
      <c r="N12" s="65">
        <f>VLOOKUP($A12,'Return Data'!$B$7:$R$2292,10,0)</f>
        <v>3.6962000000000002</v>
      </c>
      <c r="O12" s="66">
        <f t="shared" si="5"/>
        <v>6</v>
      </c>
      <c r="P12" s="65">
        <f>VLOOKUP($A12,'Return Data'!$B$7:$R$2292,11,0)</f>
        <v>3.694</v>
      </c>
      <c r="Q12" s="66">
        <f t="shared" si="6"/>
        <v>9</v>
      </c>
      <c r="R12" s="65">
        <f>VLOOKUP($A12,'Return Data'!$B$7:$R$2292,12,0)</f>
        <v>3.6547000000000001</v>
      </c>
      <c r="S12" s="66">
        <f t="shared" si="7"/>
        <v>10</v>
      </c>
      <c r="T12" s="65">
        <f>VLOOKUP($A12,'Return Data'!$B$7:$R$2292,13,0)</f>
        <v>3.6095999999999999</v>
      </c>
      <c r="U12" s="66">
        <f t="shared" si="8"/>
        <v>10</v>
      </c>
      <c r="V12" s="65">
        <f>VLOOKUP($A12,'Return Data'!$B$7:$R$2292,17,0)</f>
        <v>5.1310000000000002</v>
      </c>
      <c r="W12" s="66">
        <f t="shared" si="10"/>
        <v>7</v>
      </c>
      <c r="X12" s="65">
        <f>VLOOKUP($A12,'Return Data'!$B$7:$R$2292,14,0)</f>
        <v>6.3982999999999999</v>
      </c>
      <c r="Y12" s="66">
        <f t="shared" si="11"/>
        <v>3</v>
      </c>
      <c r="Z12" s="65">
        <f>VLOOKUP($A12,'Return Data'!$B$7:$R$2292,16,0)</f>
        <v>7.2592999999999996</v>
      </c>
      <c r="AA12" s="67">
        <f t="shared" si="9"/>
        <v>6</v>
      </c>
    </row>
    <row r="13" spans="1:27" x14ac:dyDescent="0.3">
      <c r="A13" s="63" t="s">
        <v>1210</v>
      </c>
      <c r="B13" s="64">
        <f>VLOOKUP($A13,'Return Data'!$B$7:$R$2292,3,0)</f>
        <v>44477</v>
      </c>
      <c r="C13" s="65">
        <f>VLOOKUP($A13,'Return Data'!$B$7:$R$2292,4,0)</f>
        <v>4506.7766000000001</v>
      </c>
      <c r="D13" s="65">
        <f>VLOOKUP($A13,'Return Data'!$B$7:$R$2292,5,0)</f>
        <v>6.3700999999999999</v>
      </c>
      <c r="E13" s="66">
        <f t="shared" si="0"/>
        <v>9</v>
      </c>
      <c r="F13" s="65">
        <f>VLOOKUP($A13,'Return Data'!$B$7:$R$2292,6,0)</f>
        <v>3.3123</v>
      </c>
      <c r="G13" s="66">
        <f t="shared" si="1"/>
        <v>10</v>
      </c>
      <c r="H13" s="65">
        <f>VLOOKUP($A13,'Return Data'!$B$7:$R$2292,7,0)</f>
        <v>3.1707999999999998</v>
      </c>
      <c r="I13" s="66">
        <f t="shared" si="2"/>
        <v>11</v>
      </c>
      <c r="J13" s="65">
        <f>VLOOKUP($A13,'Return Data'!$B$7:$R$2292,8,0)</f>
        <v>2.9009999999999998</v>
      </c>
      <c r="K13" s="66">
        <f t="shared" si="3"/>
        <v>9</v>
      </c>
      <c r="L13" s="65">
        <f>VLOOKUP($A13,'Return Data'!$B$7:$R$2292,9,0)</f>
        <v>2.8264999999999998</v>
      </c>
      <c r="M13" s="66">
        <f t="shared" si="4"/>
        <v>9</v>
      </c>
      <c r="N13" s="65">
        <f>VLOOKUP($A13,'Return Data'!$B$7:$R$2292,10,0)</f>
        <v>3.6983999999999999</v>
      </c>
      <c r="O13" s="66">
        <f t="shared" si="5"/>
        <v>5</v>
      </c>
      <c r="P13" s="65">
        <f>VLOOKUP($A13,'Return Data'!$B$7:$R$2292,11,0)</f>
        <v>3.7985000000000002</v>
      </c>
      <c r="Q13" s="66">
        <f t="shared" si="6"/>
        <v>3</v>
      </c>
      <c r="R13" s="65">
        <f>VLOOKUP($A13,'Return Data'!$B$7:$R$2292,12,0)</f>
        <v>3.8279000000000001</v>
      </c>
      <c r="S13" s="66">
        <f t="shared" si="7"/>
        <v>3</v>
      </c>
      <c r="T13" s="65">
        <f>VLOOKUP($A13,'Return Data'!$B$7:$R$2292,13,0)</f>
        <v>3.8039999999999998</v>
      </c>
      <c r="U13" s="66">
        <f t="shared" si="8"/>
        <v>6</v>
      </c>
      <c r="V13" s="65">
        <f>VLOOKUP($A13,'Return Data'!$B$7:$R$2292,17,0)</f>
        <v>5.4311999999999996</v>
      </c>
      <c r="W13" s="66">
        <f t="shared" si="10"/>
        <v>2</v>
      </c>
      <c r="X13" s="65">
        <f>VLOOKUP($A13,'Return Data'!$B$7:$R$2292,14,0)</f>
        <v>6.4657</v>
      </c>
      <c r="Y13" s="66">
        <f t="shared" si="11"/>
        <v>2</v>
      </c>
      <c r="Z13" s="65">
        <f>VLOOKUP($A13,'Return Data'!$B$7:$R$2292,16,0)</f>
        <v>7.1025</v>
      </c>
      <c r="AA13" s="67">
        <f t="shared" si="9"/>
        <v>9</v>
      </c>
    </row>
    <row r="14" spans="1:27" x14ac:dyDescent="0.3">
      <c r="A14" s="63" t="s">
        <v>1212</v>
      </c>
      <c r="B14" s="64">
        <f>VLOOKUP($A14,'Return Data'!$B$7:$R$2292,3,0)</f>
        <v>44477</v>
      </c>
      <c r="C14" s="65">
        <f>VLOOKUP($A14,'Return Data'!$B$7:$R$2292,4,0)</f>
        <v>298.79610000000002</v>
      </c>
      <c r="D14" s="65">
        <f>VLOOKUP($A14,'Return Data'!$B$7:$R$2292,5,0)</f>
        <v>6.7931999999999997</v>
      </c>
      <c r="E14" s="66">
        <f t="shared" si="0"/>
        <v>7</v>
      </c>
      <c r="F14" s="65">
        <f>VLOOKUP($A14,'Return Data'!$B$7:$R$2292,6,0)</f>
        <v>4.5255999999999998</v>
      </c>
      <c r="G14" s="66">
        <f t="shared" si="1"/>
        <v>1</v>
      </c>
      <c r="H14" s="65">
        <f>VLOOKUP($A14,'Return Data'!$B$7:$R$2292,7,0)</f>
        <v>3.9521999999999999</v>
      </c>
      <c r="I14" s="66">
        <f t="shared" si="2"/>
        <v>1</v>
      </c>
      <c r="J14" s="65">
        <f>VLOOKUP($A14,'Return Data'!$B$7:$R$2292,8,0)</f>
        <v>3.3024</v>
      </c>
      <c r="K14" s="66">
        <f t="shared" si="3"/>
        <v>1</v>
      </c>
      <c r="L14" s="65">
        <f>VLOOKUP($A14,'Return Data'!$B$7:$R$2292,9,0)</f>
        <v>2.9834000000000001</v>
      </c>
      <c r="M14" s="66">
        <f t="shared" si="4"/>
        <v>3</v>
      </c>
      <c r="N14" s="65">
        <f>VLOOKUP($A14,'Return Data'!$B$7:$R$2292,10,0)</f>
        <v>3.6821999999999999</v>
      </c>
      <c r="O14" s="66">
        <f t="shared" si="5"/>
        <v>8</v>
      </c>
      <c r="P14" s="65">
        <f>VLOOKUP($A14,'Return Data'!$B$7:$R$2292,11,0)</f>
        <v>3.7481</v>
      </c>
      <c r="Q14" s="66">
        <f t="shared" si="6"/>
        <v>6</v>
      </c>
      <c r="R14" s="65">
        <f>VLOOKUP($A14,'Return Data'!$B$7:$R$2292,12,0)</f>
        <v>3.7279</v>
      </c>
      <c r="S14" s="66">
        <f t="shared" si="7"/>
        <v>8</v>
      </c>
      <c r="T14" s="65">
        <f>VLOOKUP($A14,'Return Data'!$B$7:$R$2292,13,0)</f>
        <v>3.7433999999999998</v>
      </c>
      <c r="U14" s="66">
        <f t="shared" si="8"/>
        <v>8</v>
      </c>
      <c r="V14" s="65">
        <f>VLOOKUP($A14,'Return Data'!$B$7:$R$2292,17,0)</f>
        <v>5.2586000000000004</v>
      </c>
      <c r="W14" s="66">
        <f t="shared" si="10"/>
        <v>4</v>
      </c>
      <c r="X14" s="65">
        <f>VLOOKUP($A14,'Return Data'!$B$7:$R$2292,14,0)</f>
        <v>6.2946999999999997</v>
      </c>
      <c r="Y14" s="66">
        <f t="shared" si="11"/>
        <v>5</v>
      </c>
      <c r="Z14" s="65">
        <f>VLOOKUP($A14,'Return Data'!$B$7:$R$2292,16,0)</f>
        <v>7.27</v>
      </c>
      <c r="AA14" s="67">
        <f t="shared" si="9"/>
        <v>5</v>
      </c>
    </row>
    <row r="15" spans="1:27" x14ac:dyDescent="0.3">
      <c r="A15" s="63" t="s">
        <v>1215</v>
      </c>
      <c r="B15" s="64">
        <f>VLOOKUP($A15,'Return Data'!$B$7:$R$2292,3,0)</f>
        <v>44477</v>
      </c>
      <c r="C15" s="65">
        <f>VLOOKUP($A15,'Return Data'!$B$7:$R$2292,4,0)</f>
        <v>32.386499999999998</v>
      </c>
      <c r="D15" s="65">
        <f>VLOOKUP($A15,'Return Data'!$B$7:$R$2292,5,0)</f>
        <v>5.4104999999999999</v>
      </c>
      <c r="E15" s="66">
        <f t="shared" si="0"/>
        <v>16</v>
      </c>
      <c r="F15" s="65">
        <f>VLOOKUP($A15,'Return Data'!$B$7:$R$2292,6,0)</f>
        <v>2.9308999999999998</v>
      </c>
      <c r="G15" s="66">
        <f t="shared" si="1"/>
        <v>15</v>
      </c>
      <c r="H15" s="65">
        <f>VLOOKUP($A15,'Return Data'!$B$7:$R$2292,7,0)</f>
        <v>2.6901000000000002</v>
      </c>
      <c r="I15" s="66">
        <f t="shared" si="2"/>
        <v>16</v>
      </c>
      <c r="J15" s="65">
        <f>VLOOKUP($A15,'Return Data'!$B$7:$R$2292,8,0)</f>
        <v>2.2881999999999998</v>
      </c>
      <c r="K15" s="66">
        <f t="shared" si="3"/>
        <v>15</v>
      </c>
      <c r="L15" s="65">
        <f>VLOOKUP($A15,'Return Data'!$B$7:$R$2292,9,0)</f>
        <v>2.1112000000000002</v>
      </c>
      <c r="M15" s="66">
        <f t="shared" si="4"/>
        <v>15</v>
      </c>
      <c r="N15" s="65">
        <f>VLOOKUP($A15,'Return Data'!$B$7:$R$2292,10,0)</f>
        <v>2.8376999999999999</v>
      </c>
      <c r="O15" s="66">
        <f t="shared" si="5"/>
        <v>17</v>
      </c>
      <c r="P15" s="65">
        <f>VLOOKUP($A15,'Return Data'!$B$7:$R$2292,11,0)</f>
        <v>2.9148999999999998</v>
      </c>
      <c r="Q15" s="66">
        <f t="shared" si="6"/>
        <v>14</v>
      </c>
      <c r="R15" s="65">
        <f>VLOOKUP($A15,'Return Data'!$B$7:$R$2292,12,0)</f>
        <v>2.9544999999999999</v>
      </c>
      <c r="S15" s="66">
        <f t="shared" si="7"/>
        <v>14</v>
      </c>
      <c r="T15" s="65">
        <f>VLOOKUP($A15,'Return Data'!$B$7:$R$2292,13,0)</f>
        <v>2.9171999999999998</v>
      </c>
      <c r="U15" s="66">
        <f t="shared" si="8"/>
        <v>15</v>
      </c>
      <c r="V15" s="65">
        <f>VLOOKUP($A15,'Return Data'!$B$7:$R$2292,17,0)</f>
        <v>4.2713000000000001</v>
      </c>
      <c r="W15" s="66">
        <f t="shared" si="10"/>
        <v>14</v>
      </c>
      <c r="X15" s="65">
        <f>VLOOKUP($A15,'Return Data'!$B$7:$R$2292,14,0)</f>
        <v>5.2210000000000001</v>
      </c>
      <c r="Y15" s="66">
        <f t="shared" si="11"/>
        <v>12</v>
      </c>
      <c r="Z15" s="65">
        <f>VLOOKUP($A15,'Return Data'!$B$7:$R$2292,16,0)</f>
        <v>6.5041000000000002</v>
      </c>
      <c r="AA15" s="67">
        <f t="shared" si="9"/>
        <v>13</v>
      </c>
    </row>
    <row r="16" spans="1:27" x14ac:dyDescent="0.3">
      <c r="A16" s="63" t="s">
        <v>1218</v>
      </c>
      <c r="B16" s="64">
        <f>VLOOKUP($A16,'Return Data'!$B$7:$R$2292,3,0)</f>
        <v>44477</v>
      </c>
      <c r="C16" s="65">
        <f>VLOOKUP($A16,'Return Data'!$B$7:$R$2292,4,0)</f>
        <v>2436.5682000000002</v>
      </c>
      <c r="D16" s="65">
        <f>VLOOKUP($A16,'Return Data'!$B$7:$R$2292,5,0)</f>
        <v>7.4706000000000001</v>
      </c>
      <c r="E16" s="66">
        <f t="shared" si="0"/>
        <v>5</v>
      </c>
      <c r="F16" s="65">
        <f>VLOOKUP($A16,'Return Data'!$B$7:$R$2292,6,0)</f>
        <v>3.2719999999999998</v>
      </c>
      <c r="G16" s="66">
        <f t="shared" si="1"/>
        <v>12</v>
      </c>
      <c r="H16" s="65">
        <f>VLOOKUP($A16,'Return Data'!$B$7:$R$2292,7,0)</f>
        <v>3.1082999999999998</v>
      </c>
      <c r="I16" s="66">
        <f t="shared" si="2"/>
        <v>12</v>
      </c>
      <c r="J16" s="65">
        <f>VLOOKUP($A16,'Return Data'!$B$7:$R$2292,8,0)</f>
        <v>2.371</v>
      </c>
      <c r="K16" s="66">
        <f t="shared" si="3"/>
        <v>14</v>
      </c>
      <c r="L16" s="65">
        <f>VLOOKUP($A16,'Return Data'!$B$7:$R$2292,9,0)</f>
        <v>2.2315</v>
      </c>
      <c r="M16" s="66">
        <f t="shared" si="4"/>
        <v>14</v>
      </c>
      <c r="N16" s="65">
        <f>VLOOKUP($A16,'Return Data'!$B$7:$R$2292,10,0)</f>
        <v>3.4792999999999998</v>
      </c>
      <c r="O16" s="66">
        <f t="shared" si="5"/>
        <v>11</v>
      </c>
      <c r="P16" s="65">
        <f>VLOOKUP($A16,'Return Data'!$B$7:$R$2292,11,0)</f>
        <v>3.5529999999999999</v>
      </c>
      <c r="Q16" s="66">
        <f t="shared" si="6"/>
        <v>11</v>
      </c>
      <c r="R16" s="65">
        <f>VLOOKUP($A16,'Return Data'!$B$7:$R$2292,12,0)</f>
        <v>3.6074000000000002</v>
      </c>
      <c r="S16" s="66">
        <f t="shared" si="7"/>
        <v>11</v>
      </c>
      <c r="T16" s="65">
        <f>VLOOKUP($A16,'Return Data'!$B$7:$R$2292,13,0)</f>
        <v>3.5831</v>
      </c>
      <c r="U16" s="66">
        <f t="shared" si="8"/>
        <v>11</v>
      </c>
      <c r="V16" s="65">
        <f>VLOOKUP($A16,'Return Data'!$B$7:$R$2292,17,0)</f>
        <v>4.9516</v>
      </c>
      <c r="W16" s="66">
        <f t="shared" si="10"/>
        <v>9</v>
      </c>
      <c r="X16" s="65">
        <f>VLOOKUP($A16,'Return Data'!$B$7:$R$2292,14,0)</f>
        <v>5.7698999999999998</v>
      </c>
      <c r="Y16" s="66">
        <f t="shared" si="11"/>
        <v>11</v>
      </c>
      <c r="Z16" s="65">
        <f>VLOOKUP($A16,'Return Data'!$B$7:$R$2292,16,0)</f>
        <v>7.6245000000000003</v>
      </c>
      <c r="AA16" s="67">
        <f t="shared" si="9"/>
        <v>1</v>
      </c>
    </row>
    <row r="17" spans="1:27" x14ac:dyDescent="0.3">
      <c r="A17" s="63" t="s">
        <v>1222</v>
      </c>
      <c r="B17" s="64">
        <f>VLOOKUP($A17,'Return Data'!$B$7:$R$2292,3,0)</f>
        <v>44477</v>
      </c>
      <c r="C17" s="65">
        <f>VLOOKUP($A17,'Return Data'!$B$7:$R$2292,4,0)</f>
        <v>3533.5837999999999</v>
      </c>
      <c r="D17" s="65">
        <f>VLOOKUP($A17,'Return Data'!$B$7:$R$2292,5,0)</f>
        <v>5.9786000000000001</v>
      </c>
      <c r="E17" s="66">
        <f t="shared" si="0"/>
        <v>12</v>
      </c>
      <c r="F17" s="65">
        <f>VLOOKUP($A17,'Return Data'!$B$7:$R$2292,6,0)</f>
        <v>2.9952000000000001</v>
      </c>
      <c r="G17" s="66">
        <f t="shared" si="1"/>
        <v>13</v>
      </c>
      <c r="H17" s="65">
        <f>VLOOKUP($A17,'Return Data'!$B$7:$R$2292,7,0)</f>
        <v>2.7107000000000001</v>
      </c>
      <c r="I17" s="66">
        <f t="shared" si="2"/>
        <v>15</v>
      </c>
      <c r="J17" s="65">
        <f>VLOOKUP($A17,'Return Data'!$B$7:$R$2292,8,0)</f>
        <v>2.8371</v>
      </c>
      <c r="K17" s="66">
        <f t="shared" si="3"/>
        <v>11</v>
      </c>
      <c r="L17" s="65">
        <f>VLOOKUP($A17,'Return Data'!$B$7:$R$2292,9,0)</f>
        <v>2.8515000000000001</v>
      </c>
      <c r="M17" s="66">
        <f t="shared" si="4"/>
        <v>8</v>
      </c>
      <c r="N17" s="65">
        <f>VLOOKUP($A17,'Return Data'!$B$7:$R$2292,10,0)</f>
        <v>3.6920000000000002</v>
      </c>
      <c r="O17" s="66">
        <f t="shared" si="5"/>
        <v>7</v>
      </c>
      <c r="P17" s="65">
        <f>VLOOKUP($A17,'Return Data'!$B$7:$R$2292,11,0)</f>
        <v>3.6838000000000002</v>
      </c>
      <c r="Q17" s="66">
        <f t="shared" si="6"/>
        <v>10</v>
      </c>
      <c r="R17" s="65">
        <f>VLOOKUP($A17,'Return Data'!$B$7:$R$2292,12,0)</f>
        <v>3.6627000000000001</v>
      </c>
      <c r="S17" s="66">
        <f t="shared" si="7"/>
        <v>9</v>
      </c>
      <c r="T17" s="65">
        <f>VLOOKUP($A17,'Return Data'!$B$7:$R$2292,13,0)</f>
        <v>3.7462</v>
      </c>
      <c r="U17" s="66">
        <f t="shared" si="8"/>
        <v>7</v>
      </c>
      <c r="V17" s="65">
        <f>VLOOKUP($A17,'Return Data'!$B$7:$R$2292,17,0)</f>
        <v>4.9757999999999996</v>
      </c>
      <c r="W17" s="66">
        <f t="shared" si="10"/>
        <v>8</v>
      </c>
      <c r="X17" s="65">
        <f>VLOOKUP($A17,'Return Data'!$B$7:$R$2292,14,0)</f>
        <v>6.16</v>
      </c>
      <c r="Y17" s="66">
        <f t="shared" si="11"/>
        <v>7</v>
      </c>
      <c r="Z17" s="65">
        <f>VLOOKUP($A17,'Return Data'!$B$7:$R$2292,16,0)</f>
        <v>7.1619000000000002</v>
      </c>
      <c r="AA17" s="67">
        <f t="shared" si="9"/>
        <v>8</v>
      </c>
    </row>
    <row r="18" spans="1:27" x14ac:dyDescent="0.3">
      <c r="A18" s="63" t="s">
        <v>1225</v>
      </c>
      <c r="B18" s="64">
        <f>VLOOKUP($A18,'Return Data'!$B$7:$R$2292,3,0)</f>
        <v>44477</v>
      </c>
      <c r="C18" s="65">
        <f>VLOOKUP($A18,'Return Data'!$B$7:$R$2292,4,0)</f>
        <v>31.628768561571899</v>
      </c>
      <c r="D18" s="65">
        <f>VLOOKUP($A18,'Return Data'!$B$7:$R$2292,5,0)</f>
        <v>5.5397999999999996</v>
      </c>
      <c r="E18" s="66">
        <f t="shared" si="0"/>
        <v>13</v>
      </c>
      <c r="F18" s="65">
        <f>VLOOKUP($A18,'Return Data'!$B$7:$R$2292,6,0)</f>
        <v>2.2505999999999999</v>
      </c>
      <c r="G18" s="66">
        <f t="shared" si="1"/>
        <v>16</v>
      </c>
      <c r="H18" s="65">
        <f>VLOOKUP($A18,'Return Data'!$B$7:$R$2292,7,0)</f>
        <v>2.7709999999999999</v>
      </c>
      <c r="I18" s="66">
        <f t="shared" si="2"/>
        <v>14</v>
      </c>
      <c r="J18" s="65">
        <f>VLOOKUP($A18,'Return Data'!$B$7:$R$2292,8,0)</f>
        <v>2.0912000000000002</v>
      </c>
      <c r="K18" s="66">
        <f t="shared" si="3"/>
        <v>16</v>
      </c>
      <c r="L18" s="65">
        <f>VLOOKUP($A18,'Return Data'!$B$7:$R$2292,9,0)</f>
        <v>2.0691000000000002</v>
      </c>
      <c r="M18" s="66">
        <f t="shared" si="4"/>
        <v>16</v>
      </c>
      <c r="N18" s="65">
        <f>VLOOKUP($A18,'Return Data'!$B$7:$R$2292,10,0)</f>
        <v>3.0123000000000002</v>
      </c>
      <c r="O18" s="66">
        <f t="shared" si="5"/>
        <v>16</v>
      </c>
      <c r="P18" s="65">
        <f>VLOOKUP($A18,'Return Data'!$B$7:$R$2292,11,0)</f>
        <v>2.9018999999999999</v>
      </c>
      <c r="Q18" s="66">
        <f t="shared" si="6"/>
        <v>15</v>
      </c>
      <c r="R18" s="65">
        <f>VLOOKUP($A18,'Return Data'!$B$7:$R$2292,12,0)</f>
        <v>2.8233999999999999</v>
      </c>
      <c r="S18" s="66">
        <f t="shared" si="7"/>
        <v>15</v>
      </c>
      <c r="T18" s="65">
        <f>VLOOKUP($A18,'Return Data'!$B$7:$R$2292,13,0)</f>
        <v>2.9377</v>
      </c>
      <c r="U18" s="66">
        <f t="shared" si="8"/>
        <v>14</v>
      </c>
      <c r="V18" s="65">
        <f>VLOOKUP($A18,'Return Data'!$B$7:$R$2292,17,0)</f>
        <v>4.4478</v>
      </c>
      <c r="W18" s="66">
        <f t="shared" si="10"/>
        <v>13</v>
      </c>
      <c r="X18" s="65">
        <f>VLOOKUP($A18,'Return Data'!$B$7:$R$2292,14,0)</f>
        <v>5.8491999999999997</v>
      </c>
      <c r="Y18" s="66">
        <f t="shared" si="11"/>
        <v>10</v>
      </c>
      <c r="Z18" s="65">
        <f>VLOOKUP($A18,'Return Data'!$B$7:$R$2292,16,0)</f>
        <v>7.3795000000000002</v>
      </c>
      <c r="AA18" s="67">
        <f t="shared" si="9"/>
        <v>4</v>
      </c>
    </row>
    <row r="19" spans="1:27" x14ac:dyDescent="0.3">
      <c r="A19" s="63" t="s">
        <v>1226</v>
      </c>
      <c r="B19" s="64">
        <f>VLOOKUP($A19,'Return Data'!$B$7:$R$2292,3,0)</f>
        <v>44477</v>
      </c>
      <c r="C19" s="65">
        <f>VLOOKUP($A19,'Return Data'!$B$7:$R$2292,4,0)</f>
        <v>3258.6041</v>
      </c>
      <c r="D19" s="65">
        <f>VLOOKUP($A19,'Return Data'!$B$7:$R$2292,5,0)</f>
        <v>8.0677000000000003</v>
      </c>
      <c r="E19" s="66">
        <f t="shared" si="0"/>
        <v>2</v>
      </c>
      <c r="F19" s="65">
        <f>VLOOKUP($A19,'Return Data'!$B$7:$R$2292,6,0)</f>
        <v>4.1779999999999999</v>
      </c>
      <c r="G19" s="66">
        <f t="shared" si="1"/>
        <v>5</v>
      </c>
      <c r="H19" s="65">
        <f>VLOOKUP($A19,'Return Data'!$B$7:$R$2292,7,0)</f>
        <v>3.7761999999999998</v>
      </c>
      <c r="I19" s="66">
        <f t="shared" si="2"/>
        <v>4</v>
      </c>
      <c r="J19" s="65">
        <f>VLOOKUP($A19,'Return Data'!$B$7:$R$2292,8,0)</f>
        <v>3.2978999999999998</v>
      </c>
      <c r="K19" s="66">
        <f t="shared" si="3"/>
        <v>2</v>
      </c>
      <c r="L19" s="65">
        <f>VLOOKUP($A19,'Return Data'!$B$7:$R$2292,9,0)</f>
        <v>2.9984000000000002</v>
      </c>
      <c r="M19" s="66">
        <f t="shared" si="4"/>
        <v>2</v>
      </c>
      <c r="N19" s="65">
        <f>VLOOKUP($A19,'Return Data'!$B$7:$R$2292,10,0)</f>
        <v>3.6659999999999999</v>
      </c>
      <c r="O19" s="66">
        <f t="shared" si="5"/>
        <v>9</v>
      </c>
      <c r="P19" s="65">
        <f>VLOOKUP($A19,'Return Data'!$B$7:$R$2292,11,0)</f>
        <v>3.7393000000000001</v>
      </c>
      <c r="Q19" s="66">
        <f t="shared" si="6"/>
        <v>8</v>
      </c>
      <c r="R19" s="65">
        <f>VLOOKUP($A19,'Return Data'!$B$7:$R$2292,12,0)</f>
        <v>3.8012999999999999</v>
      </c>
      <c r="S19" s="66">
        <f t="shared" si="7"/>
        <v>4</v>
      </c>
      <c r="T19" s="65">
        <f>VLOOKUP($A19,'Return Data'!$B$7:$R$2292,13,0)</f>
        <v>3.8609</v>
      </c>
      <c r="U19" s="66">
        <f t="shared" si="8"/>
        <v>3</v>
      </c>
      <c r="V19" s="65">
        <f>VLOOKUP($A19,'Return Data'!$B$7:$R$2292,17,0)</f>
        <v>5.1894999999999998</v>
      </c>
      <c r="W19" s="66">
        <f t="shared" si="10"/>
        <v>5</v>
      </c>
      <c r="X19" s="65">
        <f>VLOOKUP($A19,'Return Data'!$B$7:$R$2292,14,0)</f>
        <v>6.3388</v>
      </c>
      <c r="Y19" s="66">
        <f t="shared" si="11"/>
        <v>4</v>
      </c>
      <c r="Z19" s="65">
        <f>VLOOKUP($A19,'Return Data'!$B$7:$R$2292,16,0)</f>
        <v>7.5038999999999998</v>
      </c>
      <c r="AA19" s="67">
        <f t="shared" si="9"/>
        <v>2</v>
      </c>
    </row>
    <row r="20" spans="1:27" x14ac:dyDescent="0.3">
      <c r="A20" s="63" t="s">
        <v>1229</v>
      </c>
      <c r="B20" s="64">
        <f>VLOOKUP($A20,'Return Data'!$B$7:$R$2292,3,0)</f>
        <v>44477</v>
      </c>
      <c r="C20" s="65">
        <f>VLOOKUP($A20,'Return Data'!$B$7:$R$2292,4,0)</f>
        <v>1059.0591999999999</v>
      </c>
      <c r="D20" s="65">
        <f>VLOOKUP($A20,'Return Data'!$B$7:$R$2292,5,0)</f>
        <v>5.5255000000000001</v>
      </c>
      <c r="E20" s="66">
        <f t="shared" si="0"/>
        <v>15</v>
      </c>
      <c r="F20" s="65">
        <f>VLOOKUP($A20,'Return Data'!$B$7:$R$2292,6,0)</f>
        <v>1.4534</v>
      </c>
      <c r="G20" s="66">
        <f t="shared" si="1"/>
        <v>17</v>
      </c>
      <c r="H20" s="65">
        <f>VLOOKUP($A20,'Return Data'!$B$7:$R$2292,7,0)</f>
        <v>1.9321999999999999</v>
      </c>
      <c r="I20" s="66">
        <f t="shared" si="2"/>
        <v>17</v>
      </c>
      <c r="J20" s="65">
        <f>VLOOKUP($A20,'Return Data'!$B$7:$R$2292,8,0)</f>
        <v>1.6041000000000001</v>
      </c>
      <c r="K20" s="66">
        <f t="shared" si="3"/>
        <v>17</v>
      </c>
      <c r="L20" s="65">
        <f>VLOOKUP($A20,'Return Data'!$B$7:$R$2292,9,0)</f>
        <v>1.7326999999999999</v>
      </c>
      <c r="M20" s="66">
        <f t="shared" si="4"/>
        <v>17</v>
      </c>
      <c r="N20" s="65">
        <f>VLOOKUP($A20,'Return Data'!$B$7:$R$2292,10,0)</f>
        <v>3.0329000000000002</v>
      </c>
      <c r="O20" s="66">
        <f t="shared" si="5"/>
        <v>15</v>
      </c>
      <c r="P20" s="65">
        <f>VLOOKUP($A20,'Return Data'!$B$7:$R$2292,11,0)</f>
        <v>2.9001999999999999</v>
      </c>
      <c r="Q20" s="66">
        <f t="shared" si="6"/>
        <v>16</v>
      </c>
      <c r="R20" s="65">
        <f>VLOOKUP($A20,'Return Data'!$B$7:$R$2292,12,0)</f>
        <v>2.7888999999999999</v>
      </c>
      <c r="S20" s="66">
        <f t="shared" si="7"/>
        <v>16</v>
      </c>
      <c r="T20" s="65"/>
      <c r="U20" s="66"/>
      <c r="V20" s="65"/>
      <c r="W20" s="66"/>
      <c r="X20" s="65"/>
      <c r="Y20" s="66"/>
      <c r="Z20" s="65">
        <f>VLOOKUP($A20,'Return Data'!$B$7:$R$2292,16,0)</f>
        <v>3.6705999999999999</v>
      </c>
      <c r="AA20" s="67">
        <f t="shared" si="9"/>
        <v>17</v>
      </c>
    </row>
    <row r="21" spans="1:27" x14ac:dyDescent="0.3">
      <c r="A21" s="63" t="s">
        <v>1233</v>
      </c>
      <c r="B21" s="64">
        <f>VLOOKUP($A21,'Return Data'!$B$7:$R$2292,3,0)</f>
        <v>44477</v>
      </c>
      <c r="C21" s="65">
        <f>VLOOKUP($A21,'Return Data'!$B$7:$R$2292,4,0)</f>
        <v>33.1404</v>
      </c>
      <c r="D21" s="65">
        <f>VLOOKUP($A21,'Return Data'!$B$7:$R$2292,5,0)</f>
        <v>7.4908999999999999</v>
      </c>
      <c r="E21" s="66">
        <f t="shared" si="0"/>
        <v>4</v>
      </c>
      <c r="F21" s="65">
        <f>VLOOKUP($A21,'Return Data'!$B$7:$R$2292,6,0)</f>
        <v>3.8193000000000001</v>
      </c>
      <c r="G21" s="66">
        <f t="shared" si="1"/>
        <v>8</v>
      </c>
      <c r="H21" s="65">
        <f>VLOOKUP($A21,'Return Data'!$B$7:$R$2292,7,0)</f>
        <v>3.3220000000000001</v>
      </c>
      <c r="I21" s="66">
        <f t="shared" si="2"/>
        <v>8</v>
      </c>
      <c r="J21" s="65">
        <f>VLOOKUP($A21,'Return Data'!$B$7:$R$2292,8,0)</f>
        <v>2.7957999999999998</v>
      </c>
      <c r="K21" s="66">
        <f t="shared" si="3"/>
        <v>12</v>
      </c>
      <c r="L21" s="65">
        <f>VLOOKUP($A21,'Return Data'!$B$7:$R$2292,9,0)</f>
        <v>2.6196000000000002</v>
      </c>
      <c r="M21" s="66">
        <f t="shared" si="4"/>
        <v>12</v>
      </c>
      <c r="N21" s="65">
        <f>VLOOKUP($A21,'Return Data'!$B$7:$R$2292,10,0)</f>
        <v>3.3220999999999998</v>
      </c>
      <c r="O21" s="66">
        <f t="shared" si="5"/>
        <v>13</v>
      </c>
      <c r="P21" s="65">
        <f>VLOOKUP($A21,'Return Data'!$B$7:$R$2292,11,0)</f>
        <v>3.3368000000000002</v>
      </c>
      <c r="Q21" s="66">
        <f t="shared" si="6"/>
        <v>13</v>
      </c>
      <c r="R21" s="65">
        <f>VLOOKUP($A21,'Return Data'!$B$7:$R$2292,12,0)</f>
        <v>3.3908</v>
      </c>
      <c r="S21" s="66">
        <f t="shared" si="7"/>
        <v>13</v>
      </c>
      <c r="T21" s="65">
        <f>VLOOKUP($A21,'Return Data'!$B$7:$R$2292,13,0)</f>
        <v>3.4296000000000002</v>
      </c>
      <c r="U21" s="66">
        <f>RANK(T21,T$8:T$24,0)</f>
        <v>12</v>
      </c>
      <c r="V21" s="65">
        <f>VLOOKUP($A21,'Return Data'!$B$7:$R$2292,17,0)</f>
        <v>4.8411</v>
      </c>
      <c r="W21" s="66">
        <f>RANK(V21,V$8:V$24,0)</f>
        <v>11</v>
      </c>
      <c r="X21" s="65">
        <f>VLOOKUP($A21,'Return Data'!$B$7:$R$2292,14,0)</f>
        <v>5.9313000000000002</v>
      </c>
      <c r="Y21" s="66">
        <f>RANK(X21,X$8:X$24,0)</f>
        <v>9</v>
      </c>
      <c r="Z21" s="65">
        <f>VLOOKUP($A21,'Return Data'!$B$7:$R$2292,16,0)</f>
        <v>7.1943000000000001</v>
      </c>
      <c r="AA21" s="67">
        <f t="shared" si="9"/>
        <v>7</v>
      </c>
    </row>
    <row r="22" spans="1:27" x14ac:dyDescent="0.3">
      <c r="A22" s="63" t="s">
        <v>1235</v>
      </c>
      <c r="B22" s="64">
        <f>VLOOKUP($A22,'Return Data'!$B$7:$R$2292,3,0)</f>
        <v>44477</v>
      </c>
      <c r="C22" s="65">
        <f>VLOOKUP($A22,'Return Data'!$B$7:$R$2292,4,0)</f>
        <v>11.8903</v>
      </c>
      <c r="D22" s="65">
        <f>VLOOKUP($A22,'Return Data'!$B$7:$R$2292,5,0)</f>
        <v>5.5263</v>
      </c>
      <c r="E22" s="66">
        <f t="shared" si="0"/>
        <v>14</v>
      </c>
      <c r="F22" s="65">
        <f>VLOOKUP($A22,'Return Data'!$B$7:$R$2292,6,0)</f>
        <v>3.992</v>
      </c>
      <c r="G22" s="66">
        <f t="shared" si="1"/>
        <v>7</v>
      </c>
      <c r="H22" s="65">
        <f>VLOOKUP($A22,'Return Data'!$B$7:$R$2292,7,0)</f>
        <v>3.4228000000000001</v>
      </c>
      <c r="I22" s="66">
        <f t="shared" si="2"/>
        <v>7</v>
      </c>
      <c r="J22" s="65">
        <f>VLOOKUP($A22,'Return Data'!$B$7:$R$2292,8,0)</f>
        <v>3.0733000000000001</v>
      </c>
      <c r="K22" s="66">
        <f t="shared" si="3"/>
        <v>5</v>
      </c>
      <c r="L22" s="65">
        <f>VLOOKUP($A22,'Return Data'!$B$7:$R$2292,9,0)</f>
        <v>2.9335</v>
      </c>
      <c r="M22" s="66">
        <f t="shared" si="4"/>
        <v>5</v>
      </c>
      <c r="N22" s="65">
        <f>VLOOKUP($A22,'Return Data'!$B$7:$R$2292,10,0)</f>
        <v>3.3988999999999998</v>
      </c>
      <c r="O22" s="66">
        <f t="shared" si="5"/>
        <v>12</v>
      </c>
      <c r="P22" s="65">
        <f>VLOOKUP($A22,'Return Data'!$B$7:$R$2292,11,0)</f>
        <v>3.4140000000000001</v>
      </c>
      <c r="Q22" s="66">
        <f t="shared" si="6"/>
        <v>12</v>
      </c>
      <c r="R22" s="65">
        <f>VLOOKUP($A22,'Return Data'!$B$7:$R$2292,12,0)</f>
        <v>3.4098000000000002</v>
      </c>
      <c r="S22" s="66">
        <f t="shared" si="7"/>
        <v>12</v>
      </c>
      <c r="T22" s="65">
        <f>VLOOKUP($A22,'Return Data'!$B$7:$R$2292,13,0)</f>
        <v>3.4119000000000002</v>
      </c>
      <c r="U22" s="66">
        <f>RANK(T22,T$8:T$24,0)</f>
        <v>13</v>
      </c>
      <c r="V22" s="65">
        <f>VLOOKUP($A22,'Return Data'!$B$7:$R$2292,17,0)</f>
        <v>4.6158999999999999</v>
      </c>
      <c r="W22" s="66">
        <f>RANK(V22,V$8:V$24,0)</f>
        <v>12</v>
      </c>
      <c r="X22" s="65"/>
      <c r="Y22" s="66"/>
      <c r="Z22" s="65">
        <f>VLOOKUP($A22,'Return Data'!$B$7:$R$2292,16,0)</f>
        <v>5.8693</v>
      </c>
      <c r="AA22" s="67">
        <f t="shared" si="9"/>
        <v>14</v>
      </c>
    </row>
    <row r="23" spans="1:27" x14ac:dyDescent="0.3">
      <c r="A23" s="63" t="s">
        <v>1237</v>
      </c>
      <c r="B23" s="64">
        <f>VLOOKUP($A23,'Return Data'!$B$7:$R$2292,3,0)</f>
        <v>44477</v>
      </c>
      <c r="C23" s="65">
        <f>VLOOKUP($A23,'Return Data'!$B$7:$R$2292,4,0)</f>
        <v>3715.2784999999999</v>
      </c>
      <c r="D23" s="65">
        <f>VLOOKUP($A23,'Return Data'!$B$7:$R$2292,5,0)</f>
        <v>9.2382000000000009</v>
      </c>
      <c r="E23" s="66">
        <f t="shared" si="0"/>
        <v>1</v>
      </c>
      <c r="F23" s="65">
        <f>VLOOKUP($A23,'Return Data'!$B$7:$R$2292,6,0)</f>
        <v>4.2625999999999999</v>
      </c>
      <c r="G23" s="66">
        <f t="shared" si="1"/>
        <v>3</v>
      </c>
      <c r="H23" s="65">
        <f>VLOOKUP($A23,'Return Data'!$B$7:$R$2292,7,0)</f>
        <v>3.7324000000000002</v>
      </c>
      <c r="I23" s="66">
        <f t="shared" si="2"/>
        <v>5</v>
      </c>
      <c r="J23" s="65">
        <f>VLOOKUP($A23,'Return Data'!$B$7:$R$2292,8,0)</f>
        <v>2.9904000000000002</v>
      </c>
      <c r="K23" s="66">
        <f t="shared" si="3"/>
        <v>8</v>
      </c>
      <c r="L23" s="65">
        <f>VLOOKUP($A23,'Return Data'!$B$7:$R$2292,9,0)</f>
        <v>2.7542</v>
      </c>
      <c r="M23" s="66">
        <f t="shared" si="4"/>
        <v>11</v>
      </c>
      <c r="N23" s="65">
        <f>VLOOKUP($A23,'Return Data'!$B$7:$R$2292,10,0)</f>
        <v>3.8081999999999998</v>
      </c>
      <c r="O23" s="66">
        <f t="shared" si="5"/>
        <v>1</v>
      </c>
      <c r="P23" s="65">
        <f>VLOOKUP($A23,'Return Data'!$B$7:$R$2292,11,0)</f>
        <v>3.9077000000000002</v>
      </c>
      <c r="Q23" s="66">
        <f t="shared" si="6"/>
        <v>1</v>
      </c>
      <c r="R23" s="65">
        <f>VLOOKUP($A23,'Return Data'!$B$7:$R$2292,12,0)</f>
        <v>4.0136000000000003</v>
      </c>
      <c r="S23" s="66">
        <f t="shared" si="7"/>
        <v>1</v>
      </c>
      <c r="T23" s="65">
        <f>VLOOKUP($A23,'Return Data'!$B$7:$R$2292,13,0)</f>
        <v>4.0183999999999997</v>
      </c>
      <c r="U23" s="66">
        <f>RANK(T23,T$8:T$24,0)</f>
        <v>1</v>
      </c>
      <c r="V23" s="65">
        <f>VLOOKUP($A23,'Return Data'!$B$7:$R$2292,17,0)</f>
        <v>5.4211</v>
      </c>
      <c r="W23" s="66">
        <f>RANK(V23,V$8:V$24,0)</f>
        <v>3</v>
      </c>
      <c r="X23" s="65">
        <f>VLOOKUP($A23,'Return Data'!$B$7:$R$2292,14,0)</f>
        <v>4.3837999999999999</v>
      </c>
      <c r="Y23" s="66">
        <f>RANK(X23,X$8:X$24,0)</f>
        <v>13</v>
      </c>
      <c r="Z23" s="65">
        <f>VLOOKUP($A23,'Return Data'!$B$7:$R$2292,16,0)</f>
        <v>6.782</v>
      </c>
      <c r="AA23" s="67">
        <f t="shared" si="9"/>
        <v>11</v>
      </c>
    </row>
    <row r="24" spans="1:27" x14ac:dyDescent="0.3">
      <c r="A24" s="63" t="s">
        <v>1239</v>
      </c>
      <c r="B24" s="64">
        <f>VLOOKUP($A24,'Return Data'!$B$7:$R$2292,3,0)</f>
        <v>44477</v>
      </c>
      <c r="C24" s="65">
        <f>VLOOKUP($A24,'Return Data'!$B$7:$R$2292,4,0)</f>
        <v>2421.3011000000001</v>
      </c>
      <c r="D24" s="65">
        <f>VLOOKUP($A24,'Return Data'!$B$7:$R$2292,5,0)</f>
        <v>6.4199000000000002</v>
      </c>
      <c r="E24" s="66">
        <f t="shared" si="0"/>
        <v>8</v>
      </c>
      <c r="F24" s="65">
        <f>VLOOKUP($A24,'Return Data'!$B$7:$R$2292,6,0)</f>
        <v>4.0362999999999998</v>
      </c>
      <c r="G24" s="66">
        <f t="shared" si="1"/>
        <v>6</v>
      </c>
      <c r="H24" s="65">
        <f>VLOOKUP($A24,'Return Data'!$B$7:$R$2292,7,0)</f>
        <v>3.6678000000000002</v>
      </c>
      <c r="I24" s="66">
        <f t="shared" si="2"/>
        <v>6</v>
      </c>
      <c r="J24" s="65">
        <f>VLOOKUP($A24,'Return Data'!$B$7:$R$2292,8,0)</f>
        <v>3.2524999999999999</v>
      </c>
      <c r="K24" s="66">
        <f t="shared" si="3"/>
        <v>3</v>
      </c>
      <c r="L24" s="65">
        <f>VLOOKUP($A24,'Return Data'!$B$7:$R$2292,9,0)</f>
        <v>3.1219999999999999</v>
      </c>
      <c r="M24" s="66">
        <f t="shared" si="4"/>
        <v>1</v>
      </c>
      <c r="N24" s="65">
        <f>VLOOKUP($A24,'Return Data'!$B$7:$R$2292,10,0)</f>
        <v>3.718</v>
      </c>
      <c r="O24" s="66">
        <f t="shared" si="5"/>
        <v>4</v>
      </c>
      <c r="P24" s="65">
        <f>VLOOKUP($A24,'Return Data'!$B$7:$R$2292,11,0)</f>
        <v>3.7456999999999998</v>
      </c>
      <c r="Q24" s="66">
        <f t="shared" si="6"/>
        <v>7</v>
      </c>
      <c r="R24" s="65">
        <f>VLOOKUP($A24,'Return Data'!$B$7:$R$2292,12,0)</f>
        <v>3.7698</v>
      </c>
      <c r="S24" s="66">
        <f t="shared" si="7"/>
        <v>7</v>
      </c>
      <c r="T24" s="65">
        <f>VLOOKUP($A24,'Return Data'!$B$7:$R$2292,13,0)</f>
        <v>3.8147000000000002</v>
      </c>
      <c r="U24" s="66">
        <f>RANK(T24,T$8:T$24,0)</f>
        <v>5</v>
      </c>
      <c r="V24" s="65">
        <f>VLOOKUP($A24,'Return Data'!$B$7:$R$2292,17,0)</f>
        <v>5.1746999999999996</v>
      </c>
      <c r="W24" s="66">
        <f>RANK(V24,V$8:V$24,0)</f>
        <v>6</v>
      </c>
      <c r="X24" s="65">
        <f>VLOOKUP($A24,'Return Data'!$B$7:$R$2292,14,0)</f>
        <v>6.2789999999999999</v>
      </c>
      <c r="Y24" s="66">
        <f>RANK(X24,X$8:X$24,0)</f>
        <v>6</v>
      </c>
      <c r="Z24" s="65">
        <f>VLOOKUP($A24,'Return Data'!$B$7:$R$2292,16,0)</f>
        <v>7.4809999999999999</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6.6122470588235291</v>
      </c>
      <c r="E26" s="74"/>
      <c r="F26" s="75">
        <f>AVERAGE(F8:F24)</f>
        <v>3.4991352941176466</v>
      </c>
      <c r="G26" s="74"/>
      <c r="H26" s="75">
        <f>AVERAGE(H8:H24)</f>
        <v>3.2682823529411773</v>
      </c>
      <c r="I26" s="74"/>
      <c r="J26" s="75">
        <f>AVERAGE(J8:J24)</f>
        <v>2.7942</v>
      </c>
      <c r="K26" s="74"/>
      <c r="L26" s="75">
        <f>AVERAGE(L8:L24)</f>
        <v>2.6579176470588233</v>
      </c>
      <c r="M26" s="74"/>
      <c r="N26" s="75">
        <f>AVERAGE(N8:N24)</f>
        <v>3.4865294117647059</v>
      </c>
      <c r="O26" s="74"/>
      <c r="P26" s="75">
        <f>AVERAGE(P8:P24)</f>
        <v>3.5057470588235291</v>
      </c>
      <c r="Q26" s="74"/>
      <c r="R26" s="75">
        <f>AVERAGE(R8:R24)</f>
        <v>3.5057764705882346</v>
      </c>
      <c r="S26" s="74"/>
      <c r="T26" s="75">
        <f>AVERAGE(T8:T24)</f>
        <v>3.5707625000000003</v>
      </c>
      <c r="U26" s="74"/>
      <c r="V26" s="75">
        <f>AVERAGE(V8:V24)</f>
        <v>5.0115357142857144</v>
      </c>
      <c r="W26" s="74"/>
      <c r="X26" s="75">
        <f>AVERAGE(X8:X24)</f>
        <v>5.9791846153846144</v>
      </c>
      <c r="Y26" s="74"/>
      <c r="Z26" s="75">
        <f>AVERAGE(Z8:Z24)</f>
        <v>6.6066705882352927</v>
      </c>
      <c r="AA26" s="76"/>
    </row>
    <row r="27" spans="1:27" x14ac:dyDescent="0.3">
      <c r="A27" s="73" t="s">
        <v>28</v>
      </c>
      <c r="B27" s="74"/>
      <c r="C27" s="74"/>
      <c r="D27" s="75">
        <f>MIN(D8:D24)</f>
        <v>4.4988000000000001</v>
      </c>
      <c r="E27" s="74"/>
      <c r="F27" s="75">
        <f>MIN(F8:F24)</f>
        <v>1.4534</v>
      </c>
      <c r="G27" s="74"/>
      <c r="H27" s="75">
        <f>MIN(H8:H24)</f>
        <v>1.9321999999999999</v>
      </c>
      <c r="I27" s="74"/>
      <c r="J27" s="75">
        <f>MIN(J8:J24)</f>
        <v>1.6041000000000001</v>
      </c>
      <c r="K27" s="74"/>
      <c r="L27" s="75">
        <f>MIN(L8:L24)</f>
        <v>1.7326999999999999</v>
      </c>
      <c r="M27" s="74"/>
      <c r="N27" s="75">
        <f>MIN(N8:N24)</f>
        <v>2.8376999999999999</v>
      </c>
      <c r="O27" s="74"/>
      <c r="P27" s="75">
        <f>MIN(P8:P24)</f>
        <v>2.8502999999999998</v>
      </c>
      <c r="Q27" s="74"/>
      <c r="R27" s="75">
        <f>MIN(R8:R24)</f>
        <v>2.7646000000000002</v>
      </c>
      <c r="S27" s="74"/>
      <c r="T27" s="75">
        <f>MIN(T8:T24)</f>
        <v>2.8170999999999999</v>
      </c>
      <c r="U27" s="74"/>
      <c r="V27" s="75">
        <f>MIN(V8:V24)</f>
        <v>4.2713000000000001</v>
      </c>
      <c r="W27" s="74"/>
      <c r="X27" s="75">
        <f>MIN(X8:X24)</f>
        <v>4.3837999999999999</v>
      </c>
      <c r="Y27" s="74"/>
      <c r="Z27" s="75">
        <f>MIN(Z8:Z24)</f>
        <v>3.6705999999999999</v>
      </c>
      <c r="AA27" s="76"/>
    </row>
    <row r="28" spans="1:27" ht="15" thickBot="1" x14ac:dyDescent="0.35">
      <c r="A28" s="77" t="s">
        <v>29</v>
      </c>
      <c r="B28" s="78"/>
      <c r="C28" s="78"/>
      <c r="D28" s="79">
        <f>MAX(D8:D24)</f>
        <v>9.2382000000000009</v>
      </c>
      <c r="E28" s="78"/>
      <c r="F28" s="79">
        <f>MAX(F8:F24)</f>
        <v>4.5255999999999998</v>
      </c>
      <c r="G28" s="78"/>
      <c r="H28" s="79">
        <f>MAX(H8:H24)</f>
        <v>3.9521999999999999</v>
      </c>
      <c r="I28" s="78"/>
      <c r="J28" s="79">
        <f>MAX(J8:J24)</f>
        <v>3.3024</v>
      </c>
      <c r="K28" s="78"/>
      <c r="L28" s="79">
        <f>MAX(L8:L24)</f>
        <v>3.1219999999999999</v>
      </c>
      <c r="M28" s="78"/>
      <c r="N28" s="79">
        <f>MAX(N8:N24)</f>
        <v>3.8081999999999998</v>
      </c>
      <c r="O28" s="78"/>
      <c r="P28" s="79">
        <f>MAX(P8:P24)</f>
        <v>3.9077000000000002</v>
      </c>
      <c r="Q28" s="78"/>
      <c r="R28" s="79">
        <f>MAX(R8:R24)</f>
        <v>4.0136000000000003</v>
      </c>
      <c r="S28" s="78"/>
      <c r="T28" s="79">
        <f>MAX(T8:T24)</f>
        <v>4.0183999999999997</v>
      </c>
      <c r="U28" s="78"/>
      <c r="V28" s="79">
        <f>MAX(V8:V24)</f>
        <v>5.5054999999999996</v>
      </c>
      <c r="W28" s="78"/>
      <c r="X28" s="79">
        <f>MAX(X8:X24)</f>
        <v>6.5515999999999996</v>
      </c>
      <c r="Y28" s="78"/>
      <c r="Z28" s="79">
        <f>MAX(Z8:Z24)</f>
        <v>7.6245000000000003</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1242</v>
      </c>
      <c r="B8" s="64">
        <f>VLOOKUP($A8,'Return Data'!$B$7:$R$2292,3,0)</f>
        <v>44477</v>
      </c>
      <c r="C8" s="65">
        <f>VLOOKUP($A8,'Return Data'!$B$7:$R$2292,4,0)</f>
        <v>34.489800000000002</v>
      </c>
      <c r="D8" s="65">
        <f>VLOOKUP($A8,'Return Data'!$B$7:$R$2292,10,0)</f>
        <v>11.395</v>
      </c>
      <c r="E8" s="66">
        <f t="shared" ref="E8:E16" si="0">RANK(D8,D$8:D$16,0)</f>
        <v>3</v>
      </c>
      <c r="F8" s="65">
        <f>VLOOKUP($A8,'Return Data'!$B$7:$R$2292,11,0)</f>
        <v>20.308900000000001</v>
      </c>
      <c r="G8" s="66">
        <f t="shared" ref="G8:G16" si="1">RANK(F8,F$8:F$16,0)</f>
        <v>3</v>
      </c>
      <c r="H8" s="65">
        <f>VLOOKUP($A8,'Return Data'!$B$7:$R$2292,12,0)</f>
        <v>22.139199999999999</v>
      </c>
      <c r="I8" s="66">
        <f t="shared" ref="I8:I16" si="2">RANK(H8,H$8:H$16,0)</f>
        <v>3</v>
      </c>
      <c r="J8" s="65">
        <f>VLOOKUP($A8,'Return Data'!$B$7:$R$2292,13,0)</f>
        <v>43.404000000000003</v>
      </c>
      <c r="K8" s="66">
        <f t="shared" ref="K8:K16" si="3">RANK(J8,J$8:J$16,0)</f>
        <v>3</v>
      </c>
      <c r="L8" s="65">
        <f>VLOOKUP($A8,'Return Data'!$B$7:$R$2292,17,0)</f>
        <v>25.827999999999999</v>
      </c>
      <c r="M8" s="66">
        <f t="shared" ref="M8:M14" si="4">RANK(L8,L$8:L$16,0)</f>
        <v>3</v>
      </c>
      <c r="N8" s="65">
        <f>VLOOKUP($A8,'Return Data'!$B$7:$R$2292,14,0)</f>
        <v>23.046199999999999</v>
      </c>
      <c r="O8" s="66">
        <f t="shared" ref="O8:O14" si="5">RANK(N8,N$8:N$16,0)</f>
        <v>2</v>
      </c>
      <c r="P8" s="65">
        <f>VLOOKUP($A8,'Return Data'!$B$7:$R$2292,15,0)</f>
        <v>14.6633</v>
      </c>
      <c r="Q8" s="66">
        <f t="shared" ref="Q8:Q14" si="6">RANK(P8,P$8:P$16,0)</f>
        <v>3</v>
      </c>
      <c r="R8" s="65">
        <f>VLOOKUP($A8,'Return Data'!$B$7:$R$2292,16,0)</f>
        <v>12.0748</v>
      </c>
      <c r="S8" s="67">
        <f t="shared" ref="S8:S16" si="7">RANK(R8,R$8:R$16,0)</f>
        <v>4</v>
      </c>
    </row>
    <row r="9" spans="1:20" x14ac:dyDescent="0.3">
      <c r="A9" s="63" t="s">
        <v>1245</v>
      </c>
      <c r="B9" s="64">
        <f>VLOOKUP($A9,'Return Data'!$B$7:$R$2292,3,0)</f>
        <v>44477</v>
      </c>
      <c r="C9" s="65">
        <f>VLOOKUP($A9,'Return Data'!$B$7:$R$2292,4,0)</f>
        <v>50.313000000000002</v>
      </c>
      <c r="D9" s="65">
        <f>VLOOKUP($A9,'Return Data'!$B$7:$R$2292,10,0)</f>
        <v>6.5072999999999999</v>
      </c>
      <c r="E9" s="66">
        <f t="shared" si="0"/>
        <v>6</v>
      </c>
      <c r="F9" s="65">
        <f>VLOOKUP($A9,'Return Data'!$B$7:$R$2292,11,0)</f>
        <v>14.4153</v>
      </c>
      <c r="G9" s="66">
        <f t="shared" si="1"/>
        <v>6</v>
      </c>
      <c r="H9" s="65">
        <f>VLOOKUP($A9,'Return Data'!$B$7:$R$2292,12,0)</f>
        <v>16.212399999999999</v>
      </c>
      <c r="I9" s="66">
        <f t="shared" si="2"/>
        <v>6</v>
      </c>
      <c r="J9" s="65">
        <f>VLOOKUP($A9,'Return Data'!$B$7:$R$2292,13,0)</f>
        <v>32.218200000000003</v>
      </c>
      <c r="K9" s="66">
        <f t="shared" si="3"/>
        <v>6</v>
      </c>
      <c r="L9" s="65">
        <f>VLOOKUP($A9,'Return Data'!$B$7:$R$2292,17,0)</f>
        <v>23.693200000000001</v>
      </c>
      <c r="M9" s="66">
        <f t="shared" si="4"/>
        <v>4</v>
      </c>
      <c r="N9" s="65">
        <f>VLOOKUP($A9,'Return Data'!$B$7:$R$2292,14,0)</f>
        <v>18.112100000000002</v>
      </c>
      <c r="O9" s="66">
        <f t="shared" si="5"/>
        <v>4</v>
      </c>
      <c r="P9" s="65">
        <f>VLOOKUP($A9,'Return Data'!$B$7:$R$2292,15,0)</f>
        <v>11.879899999999999</v>
      </c>
      <c r="Q9" s="66">
        <f t="shared" si="6"/>
        <v>4</v>
      </c>
      <c r="R9" s="65">
        <f>VLOOKUP($A9,'Return Data'!$B$7:$R$2292,16,0)</f>
        <v>11.640700000000001</v>
      </c>
      <c r="S9" s="67">
        <f t="shared" si="7"/>
        <v>6</v>
      </c>
    </row>
    <row r="10" spans="1:20" x14ac:dyDescent="0.3">
      <c r="A10" s="63" t="s">
        <v>1247</v>
      </c>
      <c r="B10" s="64">
        <f>VLOOKUP($A10,'Return Data'!$B$7:$R$2292,3,0)</f>
        <v>44477</v>
      </c>
      <c r="C10" s="65">
        <f>VLOOKUP($A10,'Return Data'!$B$7:$R$2292,4,0)</f>
        <v>443.2697</v>
      </c>
      <c r="D10" s="65">
        <f>VLOOKUP($A10,'Return Data'!$B$7:$R$2292,10,0)</f>
        <v>14.123100000000001</v>
      </c>
      <c r="E10" s="66">
        <f t="shared" si="0"/>
        <v>1</v>
      </c>
      <c r="F10" s="65">
        <f>VLOOKUP($A10,'Return Data'!$B$7:$R$2292,11,0)</f>
        <v>22.9923</v>
      </c>
      <c r="G10" s="66">
        <f t="shared" si="1"/>
        <v>2</v>
      </c>
      <c r="H10" s="65">
        <f>VLOOKUP($A10,'Return Data'!$B$7:$R$2292,12,0)</f>
        <v>31.6435</v>
      </c>
      <c r="I10" s="66">
        <f t="shared" si="2"/>
        <v>2</v>
      </c>
      <c r="J10" s="65">
        <f>VLOOKUP($A10,'Return Data'!$B$7:$R$2292,13,0)</f>
        <v>61.866399999999999</v>
      </c>
      <c r="K10" s="66">
        <f t="shared" si="3"/>
        <v>2</v>
      </c>
      <c r="L10" s="65">
        <f>VLOOKUP($A10,'Return Data'!$B$7:$R$2292,17,0)</f>
        <v>27.8309</v>
      </c>
      <c r="M10" s="66">
        <f t="shared" si="4"/>
        <v>2</v>
      </c>
      <c r="N10" s="65">
        <f>VLOOKUP($A10,'Return Data'!$B$7:$R$2292,14,0)</f>
        <v>19.1816</v>
      </c>
      <c r="O10" s="66">
        <f t="shared" si="5"/>
        <v>3</v>
      </c>
      <c r="P10" s="65">
        <f>VLOOKUP($A10,'Return Data'!$B$7:$R$2292,15,0)</f>
        <v>15.606999999999999</v>
      </c>
      <c r="Q10" s="66">
        <f t="shared" si="6"/>
        <v>2</v>
      </c>
      <c r="R10" s="65">
        <f>VLOOKUP($A10,'Return Data'!$B$7:$R$2292,16,0)</f>
        <v>16.388400000000001</v>
      </c>
      <c r="S10" s="67">
        <f t="shared" si="7"/>
        <v>2</v>
      </c>
    </row>
    <row r="11" spans="1:20" x14ac:dyDescent="0.3">
      <c r="A11" s="63" t="s">
        <v>2024</v>
      </c>
      <c r="B11" s="64">
        <f>VLOOKUP($A11,'Return Data'!$B$7:$R$2292,3,0)</f>
        <v>44477</v>
      </c>
      <c r="C11" s="65">
        <f>VLOOKUP($A11,'Return Data'!$B$7:$R$2292,4,0)</f>
        <v>28.563700000000001</v>
      </c>
      <c r="D11" s="65">
        <f>VLOOKUP($A11,'Return Data'!$B$7:$R$2292,10,0)</f>
        <v>10.4748</v>
      </c>
      <c r="E11" s="66">
        <f t="shared" si="0"/>
        <v>4</v>
      </c>
      <c r="F11" s="65">
        <f>VLOOKUP($A11,'Return Data'!$B$7:$R$2292,11,0)</f>
        <v>17.702999999999999</v>
      </c>
      <c r="G11" s="66">
        <f t="shared" si="1"/>
        <v>4</v>
      </c>
      <c r="H11" s="65">
        <f>VLOOKUP($A11,'Return Data'!$B$7:$R$2292,12,0)</f>
        <v>17.968900000000001</v>
      </c>
      <c r="I11" s="66">
        <f t="shared" si="2"/>
        <v>5</v>
      </c>
      <c r="J11" s="65">
        <f>VLOOKUP($A11,'Return Data'!$B$7:$R$2292,13,0)</f>
        <v>35.996200000000002</v>
      </c>
      <c r="K11" s="66">
        <f t="shared" si="3"/>
        <v>5</v>
      </c>
      <c r="L11" s="65">
        <f>VLOOKUP($A11,'Return Data'!$B$7:$R$2292,17,0)</f>
        <v>21.262799999999999</v>
      </c>
      <c r="M11" s="66">
        <f t="shared" si="4"/>
        <v>5</v>
      </c>
      <c r="N11" s="65">
        <f>VLOOKUP($A11,'Return Data'!$B$7:$R$2292,14,0)</f>
        <v>16.908300000000001</v>
      </c>
      <c r="O11" s="66">
        <f t="shared" si="5"/>
        <v>5</v>
      </c>
      <c r="P11" s="65">
        <f>VLOOKUP($A11,'Return Data'!$B$7:$R$2292,15,0)</f>
        <v>11.338800000000001</v>
      </c>
      <c r="Q11" s="66">
        <f t="shared" si="6"/>
        <v>5</v>
      </c>
      <c r="R11" s="65">
        <f>VLOOKUP($A11,'Return Data'!$B$7:$R$2292,16,0)</f>
        <v>10.3872</v>
      </c>
      <c r="S11" s="67">
        <f t="shared" si="7"/>
        <v>7</v>
      </c>
    </row>
    <row r="12" spans="1:20" x14ac:dyDescent="0.3">
      <c r="A12" s="63" t="s">
        <v>1249</v>
      </c>
      <c r="B12" s="64">
        <f>VLOOKUP($A12,'Return Data'!$B$7:$R$2292,3,0)</f>
        <v>44477</v>
      </c>
      <c r="C12" s="65">
        <f>VLOOKUP($A12,'Return Data'!$B$7:$R$2292,4,0)</f>
        <v>76.092100000000002</v>
      </c>
      <c r="D12" s="65">
        <f>VLOOKUP($A12,'Return Data'!$B$7:$R$2292,10,0)</f>
        <v>6.1882000000000001</v>
      </c>
      <c r="E12" s="66">
        <f t="shared" si="0"/>
        <v>7</v>
      </c>
      <c r="F12" s="65">
        <f>VLOOKUP($A12,'Return Data'!$B$7:$R$2292,11,0)</f>
        <v>31.184200000000001</v>
      </c>
      <c r="G12" s="66">
        <f t="shared" si="1"/>
        <v>1</v>
      </c>
      <c r="H12" s="65">
        <f>VLOOKUP($A12,'Return Data'!$B$7:$R$2292,12,0)</f>
        <v>47.356499999999997</v>
      </c>
      <c r="I12" s="66">
        <f t="shared" si="2"/>
        <v>1</v>
      </c>
      <c r="J12" s="65">
        <f>VLOOKUP($A12,'Return Data'!$B$7:$R$2292,13,0)</f>
        <v>63.022199999999998</v>
      </c>
      <c r="K12" s="66">
        <f t="shared" si="3"/>
        <v>1</v>
      </c>
      <c r="L12" s="65">
        <f>VLOOKUP($A12,'Return Data'!$B$7:$R$2292,17,0)</f>
        <v>40.623100000000001</v>
      </c>
      <c r="M12" s="66">
        <f t="shared" si="4"/>
        <v>1</v>
      </c>
      <c r="N12" s="65">
        <f>VLOOKUP($A12,'Return Data'!$B$7:$R$2292,14,0)</f>
        <v>29.383900000000001</v>
      </c>
      <c r="O12" s="66">
        <f t="shared" si="5"/>
        <v>1</v>
      </c>
      <c r="P12" s="65">
        <f>VLOOKUP($A12,'Return Data'!$B$7:$R$2292,15,0)</f>
        <v>18.106300000000001</v>
      </c>
      <c r="Q12" s="66">
        <f t="shared" si="6"/>
        <v>1</v>
      </c>
      <c r="R12" s="65">
        <f>VLOOKUP($A12,'Return Data'!$B$7:$R$2292,16,0)</f>
        <v>13.8528</v>
      </c>
      <c r="S12" s="67">
        <f t="shared" si="7"/>
        <v>3</v>
      </c>
    </row>
    <row r="13" spans="1:20" x14ac:dyDescent="0.3">
      <c r="A13" s="63" t="s">
        <v>761</v>
      </c>
      <c r="B13" s="64">
        <f>VLOOKUP($A13,'Return Data'!$B$7:$R$2292,3,0)</f>
        <v>44477</v>
      </c>
      <c r="C13" s="65">
        <f>VLOOKUP($A13,'Return Data'!$B$7:$R$2292,4,0)</f>
        <v>23.572199999999999</v>
      </c>
      <c r="D13" s="65">
        <f>VLOOKUP($A13,'Return Data'!$B$7:$R$2292,10,0)</f>
        <v>11.820600000000001</v>
      </c>
      <c r="E13" s="66">
        <f t="shared" si="0"/>
        <v>2</v>
      </c>
      <c r="F13" s="65">
        <f>VLOOKUP($A13,'Return Data'!$B$7:$R$2292,11,0)</f>
        <v>11.7651</v>
      </c>
      <c r="G13" s="66">
        <f t="shared" si="1"/>
        <v>8</v>
      </c>
      <c r="H13" s="65">
        <f>VLOOKUP($A13,'Return Data'!$B$7:$R$2292,12,0)</f>
        <v>8.5106999999999999</v>
      </c>
      <c r="I13" s="66">
        <f t="shared" si="2"/>
        <v>9</v>
      </c>
      <c r="J13" s="65">
        <f>VLOOKUP($A13,'Return Data'!$B$7:$R$2292,13,0)</f>
        <v>13.5845</v>
      </c>
      <c r="K13" s="66">
        <f t="shared" si="3"/>
        <v>9</v>
      </c>
      <c r="L13" s="65">
        <f>VLOOKUP($A13,'Return Data'!$B$7:$R$2292,17,0)</f>
        <v>12.265499999999999</v>
      </c>
      <c r="M13" s="66">
        <f t="shared" si="4"/>
        <v>8</v>
      </c>
      <c r="N13" s="65">
        <f>VLOOKUP($A13,'Return Data'!$B$7:$R$2292,14,0)</f>
        <v>10.526899999999999</v>
      </c>
      <c r="O13" s="66">
        <f t="shared" si="5"/>
        <v>8</v>
      </c>
      <c r="P13" s="65">
        <f>VLOOKUP($A13,'Return Data'!$B$7:$R$2292,15,0)</f>
        <v>8.7103000000000002</v>
      </c>
      <c r="Q13" s="66">
        <f t="shared" si="6"/>
        <v>8</v>
      </c>
      <c r="R13" s="65">
        <f>VLOOKUP($A13,'Return Data'!$B$7:$R$2292,16,0)</f>
        <v>9.7141000000000002</v>
      </c>
      <c r="S13" s="67">
        <f t="shared" si="7"/>
        <v>8</v>
      </c>
    </row>
    <row r="14" spans="1:20" x14ac:dyDescent="0.3">
      <c r="A14" s="63" t="s">
        <v>1250</v>
      </c>
      <c r="B14" s="64">
        <f>VLOOKUP($A14,'Return Data'!$B$7:$R$2292,3,0)</f>
        <v>44477</v>
      </c>
      <c r="C14" s="65">
        <f>VLOOKUP($A14,'Return Data'!$B$7:$R$2292,4,0)</f>
        <v>40.117899999999999</v>
      </c>
      <c r="D14" s="65">
        <f>VLOOKUP($A14,'Return Data'!$B$7:$R$2292,10,0)</f>
        <v>5.3010000000000002</v>
      </c>
      <c r="E14" s="66">
        <f t="shared" si="0"/>
        <v>9</v>
      </c>
      <c r="F14" s="65">
        <f>VLOOKUP($A14,'Return Data'!$B$7:$R$2292,11,0)</f>
        <v>12.196899999999999</v>
      </c>
      <c r="G14" s="66">
        <f t="shared" si="1"/>
        <v>7</v>
      </c>
      <c r="H14" s="65">
        <f>VLOOKUP($A14,'Return Data'!$B$7:$R$2292,12,0)</f>
        <v>11.572800000000001</v>
      </c>
      <c r="I14" s="66">
        <f t="shared" si="2"/>
        <v>8</v>
      </c>
      <c r="J14" s="65">
        <f>VLOOKUP($A14,'Return Data'!$B$7:$R$2292,13,0)</f>
        <v>23.779399999999999</v>
      </c>
      <c r="K14" s="66">
        <f t="shared" si="3"/>
        <v>7</v>
      </c>
      <c r="L14" s="65">
        <f>VLOOKUP($A14,'Return Data'!$B$7:$R$2292,17,0)</f>
        <v>17.198899999999998</v>
      </c>
      <c r="M14" s="66">
        <f t="shared" si="4"/>
        <v>6</v>
      </c>
      <c r="N14" s="65">
        <f>VLOOKUP($A14,'Return Data'!$B$7:$R$2292,14,0)</f>
        <v>14.6159</v>
      </c>
      <c r="O14" s="66">
        <f t="shared" si="5"/>
        <v>6</v>
      </c>
      <c r="P14" s="65">
        <f>VLOOKUP($A14,'Return Data'!$B$7:$R$2292,15,0)</f>
        <v>10.7989</v>
      </c>
      <c r="Q14" s="66">
        <f t="shared" si="6"/>
        <v>6</v>
      </c>
      <c r="R14" s="65">
        <f>VLOOKUP($A14,'Return Data'!$B$7:$R$2292,16,0)</f>
        <v>11.715999999999999</v>
      </c>
      <c r="S14" s="67">
        <f t="shared" si="7"/>
        <v>5</v>
      </c>
    </row>
    <row r="15" spans="1:20" x14ac:dyDescent="0.3">
      <c r="A15" s="63" t="s">
        <v>1252</v>
      </c>
      <c r="B15" s="64">
        <f>VLOOKUP($A15,'Return Data'!$B$7:$R$2292,3,0)</f>
        <v>44477</v>
      </c>
      <c r="C15" s="65">
        <f>VLOOKUP($A15,'Return Data'!$B$7:$R$2292,4,0)</f>
        <v>15.812099999999999</v>
      </c>
      <c r="D15" s="65">
        <f>VLOOKUP($A15,'Return Data'!$B$7:$R$2292,10,0)</f>
        <v>8.0541</v>
      </c>
      <c r="E15" s="66">
        <f t="shared" si="0"/>
        <v>5</v>
      </c>
      <c r="F15" s="65">
        <f>VLOOKUP($A15,'Return Data'!$B$7:$R$2292,11,0)</f>
        <v>14.696</v>
      </c>
      <c r="G15" s="66">
        <f t="shared" si="1"/>
        <v>5</v>
      </c>
      <c r="H15" s="65">
        <f>VLOOKUP($A15,'Return Data'!$B$7:$R$2292,12,0)</f>
        <v>20.999500000000001</v>
      </c>
      <c r="I15" s="66">
        <f t="shared" si="2"/>
        <v>4</v>
      </c>
      <c r="J15" s="65">
        <f>VLOOKUP($A15,'Return Data'!$B$7:$R$2292,13,0)</f>
        <v>39.765599999999999</v>
      </c>
      <c r="K15" s="66">
        <f t="shared" si="3"/>
        <v>4</v>
      </c>
      <c r="L15" s="65"/>
      <c r="M15" s="66"/>
      <c r="N15" s="65"/>
      <c r="O15" s="66"/>
      <c r="P15" s="65"/>
      <c r="Q15" s="66"/>
      <c r="R15" s="65">
        <f>VLOOKUP($A15,'Return Data'!$B$7:$R$2292,16,0)</f>
        <v>33.223799999999997</v>
      </c>
      <c r="S15" s="67">
        <f t="shared" si="7"/>
        <v>1</v>
      </c>
    </row>
    <row r="16" spans="1:20" x14ac:dyDescent="0.3">
      <c r="A16" s="63" t="s">
        <v>1254</v>
      </c>
      <c r="B16" s="64">
        <f>VLOOKUP($A16,'Return Data'!$B$7:$R$2292,3,0)</f>
        <v>44477</v>
      </c>
      <c r="C16" s="65">
        <f>VLOOKUP($A16,'Return Data'!$B$7:$R$2292,4,0)</f>
        <v>47.392000000000003</v>
      </c>
      <c r="D16" s="65">
        <f>VLOOKUP($A16,'Return Data'!$B$7:$R$2292,10,0)</f>
        <v>5.9059999999999997</v>
      </c>
      <c r="E16" s="66">
        <f t="shared" si="0"/>
        <v>8</v>
      </c>
      <c r="F16" s="65">
        <f>VLOOKUP($A16,'Return Data'!$B$7:$R$2292,11,0)</f>
        <v>10.354799999999999</v>
      </c>
      <c r="G16" s="66">
        <f t="shared" si="1"/>
        <v>9</v>
      </c>
      <c r="H16" s="65">
        <f>VLOOKUP($A16,'Return Data'!$B$7:$R$2292,12,0)</f>
        <v>11.6267</v>
      </c>
      <c r="I16" s="66">
        <f t="shared" si="2"/>
        <v>7</v>
      </c>
      <c r="J16" s="65">
        <f>VLOOKUP($A16,'Return Data'!$B$7:$R$2292,13,0)</f>
        <v>21.898599999999998</v>
      </c>
      <c r="K16" s="66">
        <f t="shared" si="3"/>
        <v>8</v>
      </c>
      <c r="L16" s="65">
        <f>VLOOKUP($A16,'Return Data'!$B$7:$R$2292,17,0)</f>
        <v>16.212900000000001</v>
      </c>
      <c r="M16" s="66">
        <f>RANK(L16,L$8:L$16,0)</f>
        <v>7</v>
      </c>
      <c r="N16" s="65">
        <f>VLOOKUP($A16,'Return Data'!$B$7:$R$2292,14,0)</f>
        <v>11.463900000000001</v>
      </c>
      <c r="O16" s="66">
        <f>RANK(N16,N$8:N$16,0)</f>
        <v>7</v>
      </c>
      <c r="P16" s="65">
        <f>VLOOKUP($A16,'Return Data'!$B$7:$R$2292,15,0)</f>
        <v>9.0314999999999994</v>
      </c>
      <c r="Q16" s="66">
        <f>RANK(P16,P$8:P$16,0)</f>
        <v>7</v>
      </c>
      <c r="R16" s="65">
        <f>VLOOKUP($A16,'Return Data'!$B$7:$R$2292,16,0)</f>
        <v>8.2614000000000001</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8.8633444444444454</v>
      </c>
      <c r="E18" s="74"/>
      <c r="F18" s="75">
        <f>AVERAGE(F8:F16)</f>
        <v>17.290722222222222</v>
      </c>
      <c r="G18" s="74"/>
      <c r="H18" s="75">
        <f>AVERAGE(H8:H16)</f>
        <v>20.892244444444444</v>
      </c>
      <c r="I18" s="74"/>
      <c r="J18" s="75">
        <f>AVERAGE(J8:J16)</f>
        <v>37.28167777777778</v>
      </c>
      <c r="K18" s="74"/>
      <c r="L18" s="75">
        <f>AVERAGE(L8:L16)</f>
        <v>23.1144125</v>
      </c>
      <c r="M18" s="74"/>
      <c r="N18" s="75">
        <f>AVERAGE(N8:N16)</f>
        <v>17.90485</v>
      </c>
      <c r="O18" s="74"/>
      <c r="P18" s="75">
        <f>AVERAGE(P8:P16)</f>
        <v>12.516999999999999</v>
      </c>
      <c r="Q18" s="74"/>
      <c r="R18" s="75">
        <f>AVERAGE(R8:R16)</f>
        <v>14.139911111111109</v>
      </c>
      <c r="S18" s="76"/>
    </row>
    <row r="19" spans="1:19" x14ac:dyDescent="0.3">
      <c r="A19" s="73" t="s">
        <v>28</v>
      </c>
      <c r="B19" s="74"/>
      <c r="C19" s="74"/>
      <c r="D19" s="75">
        <f>MIN(D8:D16)</f>
        <v>5.3010000000000002</v>
      </c>
      <c r="E19" s="74"/>
      <c r="F19" s="75">
        <f>MIN(F8:F16)</f>
        <v>10.354799999999999</v>
      </c>
      <c r="G19" s="74"/>
      <c r="H19" s="75">
        <f>MIN(H8:H16)</f>
        <v>8.5106999999999999</v>
      </c>
      <c r="I19" s="74"/>
      <c r="J19" s="75">
        <f>MIN(J8:J16)</f>
        <v>13.5845</v>
      </c>
      <c r="K19" s="74"/>
      <c r="L19" s="75">
        <f>MIN(L8:L16)</f>
        <v>12.265499999999999</v>
      </c>
      <c r="M19" s="74"/>
      <c r="N19" s="75">
        <f>MIN(N8:N16)</f>
        <v>10.526899999999999</v>
      </c>
      <c r="O19" s="74"/>
      <c r="P19" s="75">
        <f>MIN(P8:P16)</f>
        <v>8.7103000000000002</v>
      </c>
      <c r="Q19" s="74"/>
      <c r="R19" s="75">
        <f>MIN(R8:R16)</f>
        <v>8.2614000000000001</v>
      </c>
      <c r="S19" s="76"/>
    </row>
    <row r="20" spans="1:19" ht="15" thickBot="1" x14ac:dyDescent="0.35">
      <c r="A20" s="77" t="s">
        <v>29</v>
      </c>
      <c r="B20" s="78"/>
      <c r="C20" s="78"/>
      <c r="D20" s="79">
        <f>MAX(D8:D16)</f>
        <v>14.123100000000001</v>
      </c>
      <c r="E20" s="78"/>
      <c r="F20" s="79">
        <f>MAX(F8:F16)</f>
        <v>31.184200000000001</v>
      </c>
      <c r="G20" s="78"/>
      <c r="H20" s="79">
        <f>MAX(H8:H16)</f>
        <v>47.356499999999997</v>
      </c>
      <c r="I20" s="78"/>
      <c r="J20" s="79">
        <f>MAX(J8:J16)</f>
        <v>63.022199999999998</v>
      </c>
      <c r="K20" s="78"/>
      <c r="L20" s="79">
        <f>MAX(L8:L16)</f>
        <v>40.623100000000001</v>
      </c>
      <c r="M20" s="78"/>
      <c r="N20" s="79">
        <f>MAX(N8:N16)</f>
        <v>29.383900000000001</v>
      </c>
      <c r="O20" s="78"/>
      <c r="P20" s="79">
        <f>MAX(P8:P16)</f>
        <v>18.106300000000001</v>
      </c>
      <c r="Q20" s="78"/>
      <c r="R20" s="79">
        <f>MAX(R8:R16)</f>
        <v>33.223799999999997</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Data'!$B$7:$R$2292,3,0)</f>
        <v>44477</v>
      </c>
      <c r="C8" s="65">
        <f>VLOOKUP($A8,'Return Data'!$B$7:$R$2292,4,0)</f>
        <v>278.16879999999998</v>
      </c>
      <c r="D8" s="65">
        <f>VLOOKUP($A8,'Return Data'!$B$7:$R$2292,5,0)</f>
        <v>10.067</v>
      </c>
      <c r="E8" s="66">
        <f>RANK(D8,D$8:D$14,0)</f>
        <v>4</v>
      </c>
      <c r="F8" s="65">
        <f>VLOOKUP($A8,'Return Data'!$B$7:$R$2292,6,0)</f>
        <v>2.3273000000000001</v>
      </c>
      <c r="G8" s="66">
        <f>RANK(F8,F$8:F$14,0)</f>
        <v>6</v>
      </c>
      <c r="H8" s="65">
        <f>VLOOKUP($A8,'Return Data'!$B$7:$R$2292,7,0)</f>
        <v>1.3011999999999999</v>
      </c>
      <c r="I8" s="66">
        <f>RANK(H8,H$8:H$14,0)</f>
        <v>5</v>
      </c>
      <c r="J8" s="65">
        <f>VLOOKUP($A8,'Return Data'!$B$7:$R$2292,8,0)</f>
        <v>1.0764</v>
      </c>
      <c r="K8" s="66">
        <f>RANK(J8,J$8:J$14,0)</f>
        <v>6</v>
      </c>
      <c r="L8" s="65">
        <f>VLOOKUP($A8,'Return Data'!$B$7:$R$2292,9,0)</f>
        <v>1.3674999999999999</v>
      </c>
      <c r="M8" s="66">
        <f>RANK(L8,L$8:L$14,0)</f>
        <v>6</v>
      </c>
      <c r="N8" s="65">
        <f>VLOOKUP($A8,'Return Data'!$B$7:$R$2292,10,0)</f>
        <v>4.75</v>
      </c>
      <c r="O8" s="66">
        <f>RANK(N8,N$8:N$14,0)</f>
        <v>7</v>
      </c>
      <c r="P8" s="65">
        <f>VLOOKUP($A8,'Return Data'!$B$7:$R$2292,11,0)</f>
        <v>5.1185</v>
      </c>
      <c r="Q8" s="66">
        <f>RANK(P8,P$8:P$14,0)</f>
        <v>7</v>
      </c>
      <c r="R8" s="65">
        <f>VLOOKUP($A8,'Return Data'!$B$7:$R$2292,12,0)</f>
        <v>3.8624999999999998</v>
      </c>
      <c r="S8" s="66">
        <f>RANK(R8,R$8:R$14,0)</f>
        <v>7</v>
      </c>
      <c r="T8" s="65">
        <f>VLOOKUP($A8,'Return Data'!$B$7:$R$2292,13,0)</f>
        <v>4.8066000000000004</v>
      </c>
      <c r="U8" s="66">
        <f>RANK(T8,T$8:T$14,0)</f>
        <v>7</v>
      </c>
      <c r="V8" s="65">
        <f>VLOOKUP($A8,'Return Data'!$B$7:$R$2292,17,0)</f>
        <v>6.8517000000000001</v>
      </c>
      <c r="W8" s="66">
        <f>RANK(V8,V$8:V$14,0)</f>
        <v>4</v>
      </c>
      <c r="X8" s="65">
        <f>VLOOKUP($A8,'Return Data'!$B$7:$R$2292,14,0)</f>
        <v>7.6725000000000003</v>
      </c>
      <c r="Y8" s="66">
        <f>RANK(X8,X$8:X$14,0)</f>
        <v>4</v>
      </c>
      <c r="Z8" s="65">
        <f>VLOOKUP($A8,'Return Data'!$B$7:$R$2292,16,0)</f>
        <v>8.4509000000000007</v>
      </c>
      <c r="AA8" s="67">
        <f>RANK(Z8,Z$8:Z$14,0)</f>
        <v>3</v>
      </c>
    </row>
    <row r="9" spans="1:27" x14ac:dyDescent="0.3">
      <c r="A9" s="63" t="s">
        <v>806</v>
      </c>
      <c r="B9" s="64">
        <f>VLOOKUP($A9,'Return Data'!$B$7:$R$2292,3,0)</f>
        <v>44477</v>
      </c>
      <c r="C9" s="65">
        <f>VLOOKUP($A9,'Return Data'!$B$7:$R$2292,4,0)</f>
        <v>34.157499999999999</v>
      </c>
      <c r="D9" s="65">
        <f>VLOOKUP($A9,'Return Data'!$B$7:$R$2292,5,0)</f>
        <v>15.7149</v>
      </c>
      <c r="E9" s="66">
        <f t="shared" ref="E9:E14" si="0">RANK(D9,D$8:D$14,0)</f>
        <v>1</v>
      </c>
      <c r="F9" s="65">
        <f>VLOOKUP($A9,'Return Data'!$B$7:$R$2292,6,0)</f>
        <v>7.3776999999999999</v>
      </c>
      <c r="G9" s="66">
        <f t="shared" ref="G9:G14" si="1">RANK(F9,F$8:F$14,0)</f>
        <v>1</v>
      </c>
      <c r="H9" s="65">
        <f>VLOOKUP($A9,'Return Data'!$B$7:$R$2292,7,0)</f>
        <v>5.3483999999999998</v>
      </c>
      <c r="I9" s="66">
        <f t="shared" ref="I9:I14" si="2">RANK(H9,H$8:H$14,0)</f>
        <v>1</v>
      </c>
      <c r="J9" s="65">
        <f>VLOOKUP($A9,'Return Data'!$B$7:$R$2292,8,0)</f>
        <v>6.9873000000000003</v>
      </c>
      <c r="K9" s="66">
        <f t="shared" ref="K9:K14" si="3">RANK(J9,J$8:J$14,0)</f>
        <v>1</v>
      </c>
      <c r="L9" s="65">
        <f>VLOOKUP($A9,'Return Data'!$B$7:$R$2292,9,0)</f>
        <v>4.8132999999999999</v>
      </c>
      <c r="M9" s="66">
        <f t="shared" ref="M9:M14" si="4">RANK(L9,L$8:L$14,0)</f>
        <v>2</v>
      </c>
      <c r="N9" s="65">
        <f>VLOOKUP($A9,'Return Data'!$B$7:$R$2292,10,0)</f>
        <v>5.9297000000000004</v>
      </c>
      <c r="O9" s="66">
        <f t="shared" ref="O9:O14" si="5">RANK(N9,N$8:N$14,0)</f>
        <v>4</v>
      </c>
      <c r="P9" s="65">
        <f>VLOOKUP($A9,'Return Data'!$B$7:$R$2292,11,0)</f>
        <v>5.3760000000000003</v>
      </c>
      <c r="Q9" s="66">
        <f t="shared" ref="Q9:Q14" si="6">RANK(P9,P$8:P$14,0)</f>
        <v>5</v>
      </c>
      <c r="R9" s="65">
        <f>VLOOKUP($A9,'Return Data'!$B$7:$R$2292,12,0)</f>
        <v>4.5292000000000003</v>
      </c>
      <c r="S9" s="66">
        <f t="shared" ref="S9:S14" si="7">RANK(R9,R$8:R$14,0)</f>
        <v>4</v>
      </c>
      <c r="T9" s="65">
        <f>VLOOKUP($A9,'Return Data'!$B$7:$R$2292,13,0)</f>
        <v>5.0803000000000003</v>
      </c>
      <c r="U9" s="66">
        <f t="shared" ref="U9:U14" si="8">RANK(T9,T$8:T$14,0)</f>
        <v>5</v>
      </c>
      <c r="V9" s="65">
        <f>VLOOKUP($A9,'Return Data'!$B$7:$R$2292,17,0)</f>
        <v>6.0159000000000002</v>
      </c>
      <c r="W9" s="66">
        <f t="shared" ref="W9:W13" si="9">RANK(V9,V$8:V$14,0)</f>
        <v>6</v>
      </c>
      <c r="X9" s="65">
        <f>VLOOKUP($A9,'Return Data'!$B$7:$R$2292,14,0)</f>
        <v>6.6909999999999998</v>
      </c>
      <c r="Y9" s="66">
        <f t="shared" ref="Y9:Y13" si="10">RANK(X9,X$8:X$14,0)</f>
        <v>5</v>
      </c>
      <c r="Z9" s="65">
        <f>VLOOKUP($A9,'Return Data'!$B$7:$R$2292,16,0)</f>
        <v>7.0552999999999999</v>
      </c>
      <c r="AA9" s="67">
        <f t="shared" ref="AA9:AA14" si="11">RANK(Z9,Z$8:Z$14,0)</f>
        <v>7</v>
      </c>
    </row>
    <row r="10" spans="1:27" x14ac:dyDescent="0.3">
      <c r="A10" s="63" t="s">
        <v>808</v>
      </c>
      <c r="B10" s="64">
        <f>VLOOKUP($A10,'Return Data'!$B$7:$R$2292,3,0)</f>
        <v>44477</v>
      </c>
      <c r="C10" s="65">
        <f>VLOOKUP($A10,'Return Data'!$B$7:$R$2292,4,0)</f>
        <v>39.491700000000002</v>
      </c>
      <c r="D10" s="65">
        <f>VLOOKUP($A10,'Return Data'!$B$7:$R$2292,5,0)</f>
        <v>11.279299999999999</v>
      </c>
      <c r="E10" s="66">
        <f t="shared" si="0"/>
        <v>3</v>
      </c>
      <c r="F10" s="65">
        <f>VLOOKUP($A10,'Return Data'!$B$7:$R$2292,6,0)</f>
        <v>5.6405000000000003</v>
      </c>
      <c r="G10" s="66">
        <f t="shared" si="1"/>
        <v>3</v>
      </c>
      <c r="H10" s="65">
        <f>VLOOKUP($A10,'Return Data'!$B$7:$R$2292,7,0)</f>
        <v>3.4483999999999999</v>
      </c>
      <c r="I10" s="66">
        <f t="shared" si="2"/>
        <v>3</v>
      </c>
      <c r="J10" s="65">
        <f>VLOOKUP($A10,'Return Data'!$B$7:$R$2292,8,0)</f>
        <v>4.2121000000000004</v>
      </c>
      <c r="K10" s="66">
        <f t="shared" si="3"/>
        <v>4</v>
      </c>
      <c r="L10" s="65">
        <f>VLOOKUP($A10,'Return Data'!$B$7:$R$2292,9,0)</f>
        <v>3.3147000000000002</v>
      </c>
      <c r="M10" s="66">
        <f t="shared" si="4"/>
        <v>4</v>
      </c>
      <c r="N10" s="65">
        <f>VLOOKUP($A10,'Return Data'!$B$7:$R$2292,10,0)</f>
        <v>5.9394999999999998</v>
      </c>
      <c r="O10" s="66">
        <f t="shared" si="5"/>
        <v>3</v>
      </c>
      <c r="P10" s="65">
        <f>VLOOKUP($A10,'Return Data'!$B$7:$R$2292,11,0)</f>
        <v>5.8606999999999996</v>
      </c>
      <c r="Q10" s="66">
        <f t="shared" si="6"/>
        <v>3</v>
      </c>
      <c r="R10" s="65">
        <f>VLOOKUP($A10,'Return Data'!$B$7:$R$2292,12,0)</f>
        <v>4.7455999999999996</v>
      </c>
      <c r="S10" s="66">
        <f t="shared" si="7"/>
        <v>2</v>
      </c>
      <c r="T10" s="65">
        <f>VLOOKUP($A10,'Return Data'!$B$7:$R$2292,13,0)</f>
        <v>6.0008999999999997</v>
      </c>
      <c r="U10" s="66">
        <f t="shared" si="8"/>
        <v>3</v>
      </c>
      <c r="V10" s="65">
        <f>VLOOKUP($A10,'Return Data'!$B$7:$R$2292,17,0)</f>
        <v>7.4665999999999997</v>
      </c>
      <c r="W10" s="66">
        <f t="shared" si="9"/>
        <v>3</v>
      </c>
      <c r="X10" s="65">
        <f>VLOOKUP($A10,'Return Data'!$B$7:$R$2292,14,0)</f>
        <v>7.9775999999999998</v>
      </c>
      <c r="Y10" s="66">
        <f t="shared" si="10"/>
        <v>3</v>
      </c>
      <c r="Z10" s="65">
        <f>VLOOKUP($A10,'Return Data'!$B$7:$R$2292,16,0)</f>
        <v>8.2943999999999996</v>
      </c>
      <c r="AA10" s="67">
        <f t="shared" si="11"/>
        <v>4</v>
      </c>
    </row>
    <row r="11" spans="1:27" x14ac:dyDescent="0.3">
      <c r="A11" s="63" t="s">
        <v>810</v>
      </c>
      <c r="B11" s="64">
        <f>VLOOKUP($A11,'Return Data'!$B$7:$R$2292,3,0)</f>
        <v>44477</v>
      </c>
      <c r="C11" s="65">
        <f>VLOOKUP($A11,'Return Data'!$B$7:$R$2292,4,0)</f>
        <v>358.00470000000001</v>
      </c>
      <c r="D11" s="65">
        <f>VLOOKUP($A11,'Return Data'!$B$7:$R$2292,5,0)</f>
        <v>7.7398999999999996</v>
      </c>
      <c r="E11" s="66">
        <f t="shared" si="0"/>
        <v>5</v>
      </c>
      <c r="F11" s="65">
        <f>VLOOKUP($A11,'Return Data'!$B$7:$R$2292,6,0)</f>
        <v>3.0287999999999999</v>
      </c>
      <c r="G11" s="66">
        <f t="shared" si="1"/>
        <v>5</v>
      </c>
      <c r="H11" s="65">
        <f>VLOOKUP($A11,'Return Data'!$B$7:$R$2292,7,0)</f>
        <v>1.6303000000000001</v>
      </c>
      <c r="I11" s="66">
        <f t="shared" si="2"/>
        <v>4</v>
      </c>
      <c r="J11" s="65">
        <f>VLOOKUP($A11,'Return Data'!$B$7:$R$2292,8,0)</f>
        <v>6.0716000000000001</v>
      </c>
      <c r="K11" s="66">
        <f t="shared" si="3"/>
        <v>2</v>
      </c>
      <c r="L11" s="65">
        <f>VLOOKUP($A11,'Return Data'!$B$7:$R$2292,9,0)</f>
        <v>5.2390999999999996</v>
      </c>
      <c r="M11" s="66">
        <f t="shared" si="4"/>
        <v>1</v>
      </c>
      <c r="N11" s="65">
        <f>VLOOKUP($A11,'Return Data'!$B$7:$R$2292,10,0)</f>
        <v>8.3718000000000004</v>
      </c>
      <c r="O11" s="66">
        <f t="shared" si="5"/>
        <v>1</v>
      </c>
      <c r="P11" s="65">
        <f>VLOOKUP($A11,'Return Data'!$B$7:$R$2292,11,0)</f>
        <v>7.5734000000000004</v>
      </c>
      <c r="Q11" s="66">
        <f t="shared" si="6"/>
        <v>2</v>
      </c>
      <c r="R11" s="65">
        <f>VLOOKUP($A11,'Return Data'!$B$7:$R$2292,12,0)</f>
        <v>5.5772000000000004</v>
      </c>
      <c r="S11" s="66">
        <f t="shared" si="7"/>
        <v>1</v>
      </c>
      <c r="T11" s="65">
        <f>VLOOKUP($A11,'Return Data'!$B$7:$R$2292,13,0)</f>
        <v>6.9477000000000002</v>
      </c>
      <c r="U11" s="66">
        <f t="shared" si="8"/>
        <v>1</v>
      </c>
      <c r="V11" s="65">
        <f>VLOOKUP($A11,'Return Data'!$B$7:$R$2292,17,0)</f>
        <v>8.4476999999999993</v>
      </c>
      <c r="W11" s="66">
        <f t="shared" si="9"/>
        <v>1</v>
      </c>
      <c r="X11" s="65">
        <f>VLOOKUP($A11,'Return Data'!$B$7:$R$2292,14,0)</f>
        <v>8.6546000000000003</v>
      </c>
      <c r="Y11" s="66">
        <f t="shared" si="10"/>
        <v>2</v>
      </c>
      <c r="Z11" s="65">
        <f>VLOOKUP($A11,'Return Data'!$B$7:$R$2292,16,0)</f>
        <v>8.8171999999999997</v>
      </c>
      <c r="AA11" s="67">
        <f t="shared" si="11"/>
        <v>1</v>
      </c>
    </row>
    <row r="12" spans="1:27" x14ac:dyDescent="0.3">
      <c r="A12" s="63" t="s">
        <v>811</v>
      </c>
      <c r="B12" s="64">
        <f>VLOOKUP($A12,'Return Data'!$B$7:$R$2292,3,0)</f>
        <v>44477</v>
      </c>
      <c r="C12" s="65">
        <f>VLOOKUP($A12,'Return Data'!$B$7:$R$2292,4,0)</f>
        <v>1206.8544999999999</v>
      </c>
      <c r="D12" s="65">
        <f>VLOOKUP($A12,'Return Data'!$B$7:$R$2292,5,0)</f>
        <v>5.0061</v>
      </c>
      <c r="E12" s="66">
        <f t="shared" si="0"/>
        <v>6</v>
      </c>
      <c r="F12" s="65">
        <f>VLOOKUP($A12,'Return Data'!$B$7:$R$2292,6,0)</f>
        <v>4.2264999999999997</v>
      </c>
      <c r="G12" s="66">
        <f t="shared" si="1"/>
        <v>4</v>
      </c>
      <c r="H12" s="65">
        <f>VLOOKUP($A12,'Return Data'!$B$7:$R$2292,7,0)</f>
        <v>0.68840000000000001</v>
      </c>
      <c r="I12" s="66">
        <f t="shared" si="2"/>
        <v>7</v>
      </c>
      <c r="J12" s="65">
        <f>VLOOKUP($A12,'Return Data'!$B$7:$R$2292,8,0)</f>
        <v>1.6032999999999999</v>
      </c>
      <c r="K12" s="66">
        <f t="shared" si="3"/>
        <v>5</v>
      </c>
      <c r="L12" s="65">
        <f>VLOOKUP($A12,'Return Data'!$B$7:$R$2292,9,0)</f>
        <v>1.8123</v>
      </c>
      <c r="M12" s="66">
        <f t="shared" si="4"/>
        <v>5</v>
      </c>
      <c r="N12" s="65">
        <f>VLOOKUP($A12,'Return Data'!$B$7:$R$2292,10,0)</f>
        <v>8.0327999999999999</v>
      </c>
      <c r="O12" s="66">
        <f t="shared" si="5"/>
        <v>2</v>
      </c>
      <c r="P12" s="65">
        <f>VLOOKUP($A12,'Return Data'!$B$7:$R$2292,11,0)</f>
        <v>7.8047000000000004</v>
      </c>
      <c r="Q12" s="66">
        <f t="shared" si="6"/>
        <v>1</v>
      </c>
      <c r="R12" s="65">
        <f>VLOOKUP($A12,'Return Data'!$B$7:$R$2292,12,0)</f>
        <v>4.6238999999999999</v>
      </c>
      <c r="S12" s="66">
        <f t="shared" si="7"/>
        <v>3</v>
      </c>
      <c r="T12" s="65">
        <f>VLOOKUP($A12,'Return Data'!$B$7:$R$2292,13,0)</f>
        <v>6.8722000000000003</v>
      </c>
      <c r="U12" s="66">
        <f t="shared" si="8"/>
        <v>2</v>
      </c>
      <c r="V12" s="65"/>
      <c r="W12" s="66"/>
      <c r="X12" s="65"/>
      <c r="Y12" s="66"/>
      <c r="Z12" s="65">
        <f>VLOOKUP($A12,'Return Data'!$B$7:$R$2292,16,0)</f>
        <v>8.1297999999999995</v>
      </c>
      <c r="AA12" s="67">
        <f t="shared" si="11"/>
        <v>5</v>
      </c>
    </row>
    <row r="13" spans="1:27" x14ac:dyDescent="0.3">
      <c r="A13" s="63" t="s">
        <v>814</v>
      </c>
      <c r="B13" s="64">
        <f>VLOOKUP($A13,'Return Data'!$B$7:$R$2292,3,0)</f>
        <v>44477</v>
      </c>
      <c r="C13" s="65">
        <f>VLOOKUP($A13,'Return Data'!$B$7:$R$2292,4,0)</f>
        <v>37.089100000000002</v>
      </c>
      <c r="D13" s="65">
        <f>VLOOKUP($A13,'Return Data'!$B$7:$R$2292,5,0)</f>
        <v>2.4605000000000001</v>
      </c>
      <c r="E13" s="66">
        <f t="shared" si="0"/>
        <v>7</v>
      </c>
      <c r="F13" s="65">
        <f>VLOOKUP($A13,'Return Data'!$B$7:$R$2292,6,0)</f>
        <v>0.42649999999999999</v>
      </c>
      <c r="G13" s="66">
        <f t="shared" si="1"/>
        <v>7</v>
      </c>
      <c r="H13" s="65">
        <f>VLOOKUP($A13,'Return Data'!$B$7:$R$2292,7,0)</f>
        <v>1.2093</v>
      </c>
      <c r="I13" s="66">
        <f t="shared" si="2"/>
        <v>6</v>
      </c>
      <c r="J13" s="65">
        <f>VLOOKUP($A13,'Return Data'!$B$7:$R$2292,8,0)</f>
        <v>-1.0399</v>
      </c>
      <c r="K13" s="66">
        <f t="shared" si="3"/>
        <v>7</v>
      </c>
      <c r="L13" s="65">
        <f>VLOOKUP($A13,'Return Data'!$B$7:$R$2292,9,0)</f>
        <v>9.8400000000000001E-2</v>
      </c>
      <c r="M13" s="66">
        <f t="shared" si="4"/>
        <v>7</v>
      </c>
      <c r="N13" s="65">
        <f>VLOOKUP($A13,'Return Data'!$B$7:$R$2292,10,0)</f>
        <v>5.2842000000000002</v>
      </c>
      <c r="O13" s="66">
        <f t="shared" si="5"/>
        <v>6</v>
      </c>
      <c r="P13" s="65">
        <f>VLOOKUP($A13,'Return Data'!$B$7:$R$2292,11,0)</f>
        <v>5.8139000000000003</v>
      </c>
      <c r="Q13" s="66">
        <f t="shared" si="6"/>
        <v>4</v>
      </c>
      <c r="R13" s="65">
        <f>VLOOKUP($A13,'Return Data'!$B$7:$R$2292,12,0)</f>
        <v>4.0960999999999999</v>
      </c>
      <c r="S13" s="66">
        <f t="shared" si="7"/>
        <v>6</v>
      </c>
      <c r="T13" s="65">
        <f>VLOOKUP($A13,'Return Data'!$B$7:$R$2292,13,0)</f>
        <v>5.8068</v>
      </c>
      <c r="U13" s="66">
        <f t="shared" si="8"/>
        <v>4</v>
      </c>
      <c r="V13" s="65">
        <f>VLOOKUP($A13,'Return Data'!$B$7:$R$2292,17,0)</f>
        <v>8.4330999999999996</v>
      </c>
      <c r="W13" s="66">
        <f t="shared" si="9"/>
        <v>2</v>
      </c>
      <c r="X13" s="65">
        <f>VLOOKUP($A13,'Return Data'!$B$7:$R$2292,14,0)</f>
        <v>9.0115999999999996</v>
      </c>
      <c r="Y13" s="66">
        <f t="shared" si="10"/>
        <v>1</v>
      </c>
      <c r="Z13" s="65">
        <f>VLOOKUP($A13,'Return Data'!$B$7:$R$2292,16,0)</f>
        <v>8.5007000000000001</v>
      </c>
      <c r="AA13" s="67">
        <f t="shared" si="11"/>
        <v>2</v>
      </c>
    </row>
    <row r="14" spans="1:27" x14ac:dyDescent="0.3">
      <c r="A14" s="63" t="s">
        <v>815</v>
      </c>
      <c r="B14" s="64">
        <f>VLOOKUP($A14,'Return Data'!$B$7:$R$2292,3,0)</f>
        <v>44477</v>
      </c>
      <c r="C14" s="65">
        <f>VLOOKUP($A14,'Return Data'!$B$7:$R$2292,4,0)</f>
        <v>1243.1298999999999</v>
      </c>
      <c r="D14" s="65">
        <f>VLOOKUP($A14,'Return Data'!$B$7:$R$2292,5,0)</f>
        <v>15.5329</v>
      </c>
      <c r="E14" s="66">
        <f t="shared" si="0"/>
        <v>2</v>
      </c>
      <c r="F14" s="65">
        <f>VLOOKUP($A14,'Return Data'!$B$7:$R$2292,6,0)</f>
        <v>6.1689999999999996</v>
      </c>
      <c r="G14" s="66">
        <f t="shared" si="1"/>
        <v>2</v>
      </c>
      <c r="H14" s="65">
        <f>VLOOKUP($A14,'Return Data'!$B$7:$R$2292,7,0)</f>
        <v>3.4912999999999998</v>
      </c>
      <c r="I14" s="66">
        <f t="shared" si="2"/>
        <v>2</v>
      </c>
      <c r="J14" s="65">
        <f>VLOOKUP($A14,'Return Data'!$B$7:$R$2292,8,0)</f>
        <v>5.0099</v>
      </c>
      <c r="K14" s="66">
        <f t="shared" si="3"/>
        <v>3</v>
      </c>
      <c r="L14" s="65">
        <f>VLOOKUP($A14,'Return Data'!$B$7:$R$2292,9,0)</f>
        <v>3.7372000000000001</v>
      </c>
      <c r="M14" s="66">
        <f t="shared" si="4"/>
        <v>3</v>
      </c>
      <c r="N14" s="65">
        <f>VLOOKUP($A14,'Return Data'!$B$7:$R$2292,10,0)</f>
        <v>5.569</v>
      </c>
      <c r="O14" s="66">
        <f t="shared" si="5"/>
        <v>5</v>
      </c>
      <c r="P14" s="65">
        <f>VLOOKUP($A14,'Return Data'!$B$7:$R$2292,11,0)</f>
        <v>5.2571000000000003</v>
      </c>
      <c r="Q14" s="66">
        <f t="shared" si="6"/>
        <v>6</v>
      </c>
      <c r="R14" s="65">
        <f>VLOOKUP($A14,'Return Data'!$B$7:$R$2292,12,0)</f>
        <v>4.4934000000000003</v>
      </c>
      <c r="S14" s="66">
        <f t="shared" si="7"/>
        <v>5</v>
      </c>
      <c r="T14" s="65">
        <f>VLOOKUP($A14,'Return Data'!$B$7:$R$2292,13,0)</f>
        <v>4.8540999999999999</v>
      </c>
      <c r="U14" s="66">
        <f t="shared" si="8"/>
        <v>6</v>
      </c>
      <c r="V14" s="65">
        <f>VLOOKUP($A14,'Return Data'!$B$7:$R$2292,17,0)</f>
        <v>6.7483000000000004</v>
      </c>
      <c r="W14" s="66">
        <f t="shared" ref="W14" si="12">RANK(V14,V$8:V$14,0)</f>
        <v>5</v>
      </c>
      <c r="X14" s="65"/>
      <c r="Y14" s="66"/>
      <c r="Z14" s="65">
        <f>VLOOKUP($A14,'Return Data'!$B$7:$R$2292,16,0)</f>
        <v>7.6765999999999996</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9.6858000000000004</v>
      </c>
      <c r="E16" s="74"/>
      <c r="F16" s="75">
        <f>AVERAGE(F8:F14)</f>
        <v>4.1709000000000005</v>
      </c>
      <c r="G16" s="74"/>
      <c r="H16" s="75">
        <f>AVERAGE(H8:H14)</f>
        <v>2.4453285714285715</v>
      </c>
      <c r="I16" s="74"/>
      <c r="J16" s="75">
        <f>AVERAGE(J8:J14)</f>
        <v>3.4172428571428575</v>
      </c>
      <c r="K16" s="74"/>
      <c r="L16" s="75">
        <f>AVERAGE(L8:L14)</f>
        <v>2.9117857142857146</v>
      </c>
      <c r="M16" s="74"/>
      <c r="N16" s="75">
        <f>AVERAGE(N8:N14)</f>
        <v>6.2681428571428572</v>
      </c>
      <c r="O16" s="74"/>
      <c r="P16" s="75">
        <f>AVERAGE(P8:P14)</f>
        <v>6.1149000000000004</v>
      </c>
      <c r="Q16" s="74"/>
      <c r="R16" s="75">
        <f>AVERAGE(R8:R14)</f>
        <v>4.5611285714285712</v>
      </c>
      <c r="S16" s="74"/>
      <c r="T16" s="75">
        <f>AVERAGE(T8:T14)</f>
        <v>5.7669428571428574</v>
      </c>
      <c r="U16" s="74"/>
      <c r="V16" s="75">
        <f>AVERAGE(V8:V14)</f>
        <v>7.3272166666666676</v>
      </c>
      <c r="W16" s="74"/>
      <c r="X16" s="75">
        <f>AVERAGE(X8:X14)</f>
        <v>8.0014599999999998</v>
      </c>
      <c r="Y16" s="74"/>
      <c r="Z16" s="75">
        <f>AVERAGE(Z8:Z14)</f>
        <v>8.1321285714285718</v>
      </c>
      <c r="AA16" s="76"/>
    </row>
    <row r="17" spans="1:27" x14ac:dyDescent="0.3">
      <c r="A17" s="73" t="s">
        <v>28</v>
      </c>
      <c r="B17" s="74"/>
      <c r="C17" s="74"/>
      <c r="D17" s="75">
        <f>MIN(D8:D14)</f>
        <v>2.4605000000000001</v>
      </c>
      <c r="E17" s="74"/>
      <c r="F17" s="75">
        <f>MIN(F8:F14)</f>
        <v>0.42649999999999999</v>
      </c>
      <c r="G17" s="74"/>
      <c r="H17" s="75">
        <f>MIN(H8:H14)</f>
        <v>0.68840000000000001</v>
      </c>
      <c r="I17" s="74"/>
      <c r="J17" s="75">
        <f>MIN(J8:J14)</f>
        <v>-1.0399</v>
      </c>
      <c r="K17" s="74"/>
      <c r="L17" s="75">
        <f>MIN(L8:L14)</f>
        <v>9.8400000000000001E-2</v>
      </c>
      <c r="M17" s="74"/>
      <c r="N17" s="75">
        <f>MIN(N8:N14)</f>
        <v>4.75</v>
      </c>
      <c r="O17" s="74"/>
      <c r="P17" s="75">
        <f>MIN(P8:P14)</f>
        <v>5.1185</v>
      </c>
      <c r="Q17" s="74"/>
      <c r="R17" s="75">
        <f>MIN(R8:R14)</f>
        <v>3.8624999999999998</v>
      </c>
      <c r="S17" s="74"/>
      <c r="T17" s="75">
        <f>MIN(T8:T14)</f>
        <v>4.8066000000000004</v>
      </c>
      <c r="U17" s="74"/>
      <c r="V17" s="75">
        <f>MIN(V8:V14)</f>
        <v>6.0159000000000002</v>
      </c>
      <c r="W17" s="74"/>
      <c r="X17" s="75">
        <f>MIN(X8:X14)</f>
        <v>6.6909999999999998</v>
      </c>
      <c r="Y17" s="74"/>
      <c r="Z17" s="75">
        <f>MIN(Z8:Z14)</f>
        <v>7.0552999999999999</v>
      </c>
      <c r="AA17" s="76"/>
    </row>
    <row r="18" spans="1:27" ht="15" thickBot="1" x14ac:dyDescent="0.35">
      <c r="A18" s="77" t="s">
        <v>29</v>
      </c>
      <c r="B18" s="78"/>
      <c r="C18" s="78"/>
      <c r="D18" s="79">
        <f>MAX(D8:D14)</f>
        <v>15.7149</v>
      </c>
      <c r="E18" s="78"/>
      <c r="F18" s="79">
        <f>MAX(F8:F14)</f>
        <v>7.3776999999999999</v>
      </c>
      <c r="G18" s="78"/>
      <c r="H18" s="79">
        <f>MAX(H8:H14)</f>
        <v>5.3483999999999998</v>
      </c>
      <c r="I18" s="78"/>
      <c r="J18" s="79">
        <f>MAX(J8:J14)</f>
        <v>6.9873000000000003</v>
      </c>
      <c r="K18" s="78"/>
      <c r="L18" s="79">
        <f>MAX(L8:L14)</f>
        <v>5.2390999999999996</v>
      </c>
      <c r="M18" s="78"/>
      <c r="N18" s="79">
        <f>MAX(N8:N14)</f>
        <v>8.3718000000000004</v>
      </c>
      <c r="O18" s="78"/>
      <c r="P18" s="79">
        <f>MAX(P8:P14)</f>
        <v>7.8047000000000004</v>
      </c>
      <c r="Q18" s="78"/>
      <c r="R18" s="79">
        <f>MAX(R8:R14)</f>
        <v>5.5772000000000004</v>
      </c>
      <c r="S18" s="78"/>
      <c r="T18" s="79">
        <f>MAX(T8:T14)</f>
        <v>6.9477000000000002</v>
      </c>
      <c r="U18" s="78"/>
      <c r="V18" s="79">
        <f>MAX(V8:V14)</f>
        <v>8.4476999999999993</v>
      </c>
      <c r="W18" s="78"/>
      <c r="X18" s="79">
        <f>MAX(X8:X14)</f>
        <v>9.0115999999999996</v>
      </c>
      <c r="Y18" s="78"/>
      <c r="Z18" s="79">
        <f>MAX(Z8:Z14)</f>
        <v>8.8171999999999997</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Data'!$B$7:$R$2292,3,0)</f>
        <v>44477</v>
      </c>
      <c r="C8" s="65">
        <f>VLOOKUP($A8,'Return Data'!$B$7:$R$2292,4,0)</f>
        <v>272.93040000000002</v>
      </c>
      <c r="D8" s="65">
        <f>VLOOKUP($A8,'Return Data'!$B$7:$R$2292,5,0)</f>
        <v>9.8588000000000005</v>
      </c>
      <c r="E8" s="66">
        <f>RANK(D8,D$8:D$14,0)</f>
        <v>4</v>
      </c>
      <c r="F8" s="65">
        <f>VLOOKUP($A8,'Return Data'!$B$7:$R$2292,6,0)</f>
        <v>2.1356999999999999</v>
      </c>
      <c r="G8" s="66">
        <f>RANK(F8,F$8:F$14,0)</f>
        <v>6</v>
      </c>
      <c r="H8" s="65">
        <f>VLOOKUP($A8,'Return Data'!$B$7:$R$2292,7,0)</f>
        <v>1.1083000000000001</v>
      </c>
      <c r="I8" s="66">
        <f>RANK(H8,H$8:H$14,0)</f>
        <v>4</v>
      </c>
      <c r="J8" s="65">
        <f>VLOOKUP($A8,'Return Data'!$B$7:$R$2292,8,0)</f>
        <v>0.88490000000000002</v>
      </c>
      <c r="K8" s="66">
        <f>RANK(J8,J$8:J$14,0)</f>
        <v>6</v>
      </c>
      <c r="L8" s="65">
        <f>VLOOKUP($A8,'Return Data'!$B$7:$R$2292,9,0)</f>
        <v>1.1761999999999999</v>
      </c>
      <c r="M8" s="66">
        <f>RANK(L8,L$8:L$14,0)</f>
        <v>6</v>
      </c>
      <c r="N8" s="65">
        <f>VLOOKUP($A8,'Return Data'!$B$7:$R$2292,10,0)</f>
        <v>4.5667999999999997</v>
      </c>
      <c r="O8" s="66">
        <f>RANK(N8,N$8:N$14,0)</f>
        <v>7</v>
      </c>
      <c r="P8" s="65">
        <f>VLOOKUP($A8,'Return Data'!$B$7:$R$2292,11,0)</f>
        <v>4.9482999999999997</v>
      </c>
      <c r="Q8" s="66">
        <f>RANK(P8,P$8:P$14,0)</f>
        <v>5</v>
      </c>
      <c r="R8" s="65">
        <f>VLOOKUP($A8,'Return Data'!$B$7:$R$2292,12,0)</f>
        <v>3.6972</v>
      </c>
      <c r="S8" s="66">
        <f>RANK(R8,R$8:R$14,0)</f>
        <v>6</v>
      </c>
      <c r="T8" s="65">
        <f>VLOOKUP($A8,'Return Data'!$B$7:$R$2292,13,0)</f>
        <v>4.6356000000000002</v>
      </c>
      <c r="U8" s="66">
        <f>RANK(T8,T$8:T$14,0)</f>
        <v>5</v>
      </c>
      <c r="V8" s="65">
        <f>VLOOKUP($A8,'Return Data'!$B$7:$R$2292,17,0)</f>
        <v>6.6585000000000001</v>
      </c>
      <c r="W8" s="66">
        <f>RANK(V8,V$8:V$14,0)</f>
        <v>4</v>
      </c>
      <c r="X8" s="65">
        <f>VLOOKUP($A8,'Return Data'!$B$7:$R$2292,14,0)</f>
        <v>7.4622000000000002</v>
      </c>
      <c r="Y8" s="66">
        <f>RANK(X8,X$8:X$14,0)</f>
        <v>4</v>
      </c>
      <c r="Z8" s="65">
        <f>VLOOKUP($A8,'Return Data'!$B$7:$R$2292,16,0)</f>
        <v>8.3286999999999995</v>
      </c>
      <c r="AA8" s="67">
        <f>RANK(Z8,Z$8:Z$14,0)</f>
        <v>1</v>
      </c>
    </row>
    <row r="9" spans="1:27" x14ac:dyDescent="0.3">
      <c r="A9" s="63" t="s">
        <v>805</v>
      </c>
      <c r="B9" s="64">
        <f>VLOOKUP($A9,'Return Data'!$B$7:$R$2292,3,0)</f>
        <v>44477</v>
      </c>
      <c r="C9" s="65">
        <f>VLOOKUP($A9,'Return Data'!$B$7:$R$2292,4,0)</f>
        <v>32.132399999999997</v>
      </c>
      <c r="D9" s="65">
        <f>VLOOKUP($A9,'Return Data'!$B$7:$R$2292,5,0)</f>
        <v>15.114100000000001</v>
      </c>
      <c r="E9" s="66">
        <f t="shared" ref="E9:E14" si="0">RANK(D9,D$8:D$14,0)</f>
        <v>1</v>
      </c>
      <c r="F9" s="65">
        <f>VLOOKUP($A9,'Return Data'!$B$7:$R$2292,6,0)</f>
        <v>6.7435999999999998</v>
      </c>
      <c r="G9" s="66">
        <f t="shared" ref="G9:G14" si="1">RANK(F9,F$8:F$14,0)</f>
        <v>1</v>
      </c>
      <c r="H9" s="65">
        <f>VLOOKUP($A9,'Return Data'!$B$7:$R$2292,7,0)</f>
        <v>4.6776999999999997</v>
      </c>
      <c r="I9" s="66">
        <f t="shared" ref="I9:I14" si="2">RANK(H9,H$8:H$14,0)</f>
        <v>1</v>
      </c>
      <c r="J9" s="65">
        <f>VLOOKUP($A9,'Return Data'!$B$7:$R$2292,8,0)</f>
        <v>6.3114999999999997</v>
      </c>
      <c r="K9" s="66">
        <f t="shared" ref="K9:K14" si="3">RANK(J9,J$8:J$14,0)</f>
        <v>1</v>
      </c>
      <c r="L9" s="65">
        <f>VLOOKUP($A9,'Return Data'!$B$7:$R$2292,9,0)</f>
        <v>4.1298000000000004</v>
      </c>
      <c r="M9" s="66">
        <f t="shared" ref="M9:M14" si="4">RANK(L9,L$8:L$14,0)</f>
        <v>2</v>
      </c>
      <c r="N9" s="65">
        <f>VLOOKUP($A9,'Return Data'!$B$7:$R$2292,10,0)</f>
        <v>5.2354000000000003</v>
      </c>
      <c r="O9" s="66">
        <f t="shared" ref="O9:O14" si="5">RANK(N9,N$8:N$14,0)</f>
        <v>4</v>
      </c>
      <c r="P9" s="65">
        <f>VLOOKUP($A9,'Return Data'!$B$7:$R$2292,11,0)</f>
        <v>4.6821000000000002</v>
      </c>
      <c r="Q9" s="66">
        <f t="shared" ref="Q9:Q14" si="6">RANK(P9,P$8:P$14,0)</f>
        <v>6</v>
      </c>
      <c r="R9" s="65">
        <f>VLOOKUP($A9,'Return Data'!$B$7:$R$2292,12,0)</f>
        <v>3.8620000000000001</v>
      </c>
      <c r="S9" s="66">
        <f t="shared" ref="S9:S14" si="7">RANK(R9,R$8:R$14,0)</f>
        <v>4</v>
      </c>
      <c r="T9" s="65">
        <f>VLOOKUP($A9,'Return Data'!$B$7:$R$2292,13,0)</f>
        <v>4.3985000000000003</v>
      </c>
      <c r="U9" s="66">
        <f t="shared" ref="U9:U14" si="8">RANK(T9,T$8:T$14,0)</f>
        <v>6</v>
      </c>
      <c r="V9" s="65">
        <f>VLOOKUP($A9,'Return Data'!$B$7:$R$2292,17,0)</f>
        <v>5.3113999999999999</v>
      </c>
      <c r="W9" s="66">
        <f t="shared" ref="W9:W11" si="9">RANK(V9,V$8:V$14,0)</f>
        <v>6</v>
      </c>
      <c r="X9" s="65">
        <f>VLOOKUP($A9,'Return Data'!$B$7:$R$2292,14,0)</f>
        <v>6.0361000000000002</v>
      </c>
      <c r="Y9" s="66">
        <f t="shared" ref="Y9:Y11" si="10">RANK(X9,X$8:X$14,0)</f>
        <v>5</v>
      </c>
      <c r="Z9" s="65">
        <f>VLOOKUP($A9,'Return Data'!$B$7:$R$2292,16,0)</f>
        <v>5.8669000000000002</v>
      </c>
      <c r="AA9" s="67">
        <f t="shared" ref="AA9:AA14" si="11">RANK(Z9,Z$8:Z$14,0)</f>
        <v>7</v>
      </c>
    </row>
    <row r="10" spans="1:27" x14ac:dyDescent="0.3">
      <c r="A10" s="63" t="s">
        <v>807</v>
      </c>
      <c r="B10" s="64">
        <f>VLOOKUP($A10,'Return Data'!$B$7:$R$2292,3,0)</f>
        <v>44477</v>
      </c>
      <c r="C10" s="65">
        <f>VLOOKUP($A10,'Return Data'!$B$7:$R$2292,4,0)</f>
        <v>39.049599999999998</v>
      </c>
      <c r="D10" s="65">
        <f>VLOOKUP($A10,'Return Data'!$B$7:$R$2292,5,0)</f>
        <v>11.0329</v>
      </c>
      <c r="E10" s="66">
        <f t="shared" si="0"/>
        <v>3</v>
      </c>
      <c r="F10" s="65">
        <f>VLOOKUP($A10,'Return Data'!$B$7:$R$2292,6,0)</f>
        <v>5.3613999999999997</v>
      </c>
      <c r="G10" s="66">
        <f t="shared" si="1"/>
        <v>3</v>
      </c>
      <c r="H10" s="65">
        <f>VLOOKUP($A10,'Return Data'!$B$7:$R$2292,7,0)</f>
        <v>3.1798999999999999</v>
      </c>
      <c r="I10" s="66">
        <f t="shared" si="2"/>
        <v>2</v>
      </c>
      <c r="J10" s="65">
        <f>VLOOKUP($A10,'Return Data'!$B$7:$R$2292,8,0)</f>
        <v>3.9584999999999999</v>
      </c>
      <c r="K10" s="66">
        <f t="shared" si="3"/>
        <v>4</v>
      </c>
      <c r="L10" s="65">
        <f>VLOOKUP($A10,'Return Data'!$B$7:$R$2292,9,0)</f>
        <v>3.0642</v>
      </c>
      <c r="M10" s="66">
        <f t="shared" si="4"/>
        <v>4</v>
      </c>
      <c r="N10" s="65">
        <f>VLOOKUP($A10,'Return Data'!$B$7:$R$2292,10,0)</f>
        <v>5.6855000000000002</v>
      </c>
      <c r="O10" s="66">
        <f t="shared" si="5"/>
        <v>3</v>
      </c>
      <c r="P10" s="65">
        <f>VLOOKUP($A10,'Return Data'!$B$7:$R$2292,11,0)</f>
        <v>5.6029999999999998</v>
      </c>
      <c r="Q10" s="66">
        <f t="shared" si="6"/>
        <v>3</v>
      </c>
      <c r="R10" s="65">
        <f>VLOOKUP($A10,'Return Data'!$B$7:$R$2292,12,0)</f>
        <v>4.4867999999999997</v>
      </c>
      <c r="S10" s="66">
        <f t="shared" si="7"/>
        <v>2</v>
      </c>
      <c r="T10" s="65">
        <f>VLOOKUP($A10,'Return Data'!$B$7:$R$2292,13,0)</f>
        <v>5.7358000000000002</v>
      </c>
      <c r="U10" s="66">
        <f t="shared" si="8"/>
        <v>3</v>
      </c>
      <c r="V10" s="65">
        <f>VLOOKUP($A10,'Return Data'!$B$7:$R$2292,17,0)</f>
        <v>7.2351999999999999</v>
      </c>
      <c r="W10" s="66">
        <f t="shared" si="9"/>
        <v>3</v>
      </c>
      <c r="X10" s="65">
        <f>VLOOKUP($A10,'Return Data'!$B$7:$R$2292,14,0)</f>
        <v>7.7685000000000004</v>
      </c>
      <c r="Y10" s="66">
        <f t="shared" si="10"/>
        <v>3</v>
      </c>
      <c r="Z10" s="65">
        <f>VLOOKUP($A10,'Return Data'!$B$7:$R$2292,16,0)</f>
        <v>8.0838000000000001</v>
      </c>
      <c r="AA10" s="67">
        <f t="shared" si="11"/>
        <v>2</v>
      </c>
    </row>
    <row r="11" spans="1:27" x14ac:dyDescent="0.3">
      <c r="A11" s="63" t="s">
        <v>809</v>
      </c>
      <c r="B11" s="64">
        <f>VLOOKUP($A11,'Return Data'!$B$7:$R$2292,3,0)</f>
        <v>44477</v>
      </c>
      <c r="C11" s="65">
        <f>VLOOKUP($A11,'Return Data'!$B$7:$R$2292,4,0)</f>
        <v>336.00139999999999</v>
      </c>
      <c r="D11" s="65">
        <f>VLOOKUP($A11,'Return Data'!$B$7:$R$2292,5,0)</f>
        <v>7.008</v>
      </c>
      <c r="E11" s="66">
        <f t="shared" si="0"/>
        <v>5</v>
      </c>
      <c r="F11" s="65">
        <f>VLOOKUP($A11,'Return Data'!$B$7:$R$2292,6,0)</f>
        <v>2.3069999999999999</v>
      </c>
      <c r="G11" s="66">
        <f t="shared" si="1"/>
        <v>5</v>
      </c>
      <c r="H11" s="65">
        <f>VLOOKUP($A11,'Return Data'!$B$7:$R$2292,7,0)</f>
        <v>0.90800000000000003</v>
      </c>
      <c r="I11" s="66">
        <f t="shared" si="2"/>
        <v>5</v>
      </c>
      <c r="J11" s="65">
        <f>VLOOKUP($A11,'Return Data'!$B$7:$R$2292,8,0)</f>
        <v>5.3501000000000003</v>
      </c>
      <c r="K11" s="66">
        <f t="shared" si="3"/>
        <v>2</v>
      </c>
      <c r="L11" s="65">
        <f>VLOOKUP($A11,'Return Data'!$B$7:$R$2292,9,0)</f>
        <v>4.5162000000000004</v>
      </c>
      <c r="M11" s="66">
        <f t="shared" si="4"/>
        <v>1</v>
      </c>
      <c r="N11" s="65">
        <f>VLOOKUP($A11,'Return Data'!$B$7:$R$2292,10,0)</f>
        <v>7.6371000000000002</v>
      </c>
      <c r="O11" s="66">
        <f t="shared" si="5"/>
        <v>1</v>
      </c>
      <c r="P11" s="65">
        <f>VLOOKUP($A11,'Return Data'!$B$7:$R$2292,11,0)</f>
        <v>6.8273000000000001</v>
      </c>
      <c r="Q11" s="66">
        <f t="shared" si="6"/>
        <v>2</v>
      </c>
      <c r="R11" s="65">
        <f>VLOOKUP($A11,'Return Data'!$B$7:$R$2292,12,0)</f>
        <v>4.8291000000000004</v>
      </c>
      <c r="S11" s="66">
        <f t="shared" si="7"/>
        <v>1</v>
      </c>
      <c r="T11" s="65">
        <f>VLOOKUP($A11,'Return Data'!$B$7:$R$2292,13,0)</f>
        <v>6.1805000000000003</v>
      </c>
      <c r="U11" s="66">
        <f t="shared" si="8"/>
        <v>2</v>
      </c>
      <c r="V11" s="65">
        <f>VLOOKUP($A11,'Return Data'!$B$7:$R$2292,17,0)</f>
        <v>7.6645000000000003</v>
      </c>
      <c r="W11" s="66">
        <f t="shared" si="9"/>
        <v>2</v>
      </c>
      <c r="X11" s="65">
        <f>VLOOKUP($A11,'Return Data'!$B$7:$R$2292,14,0)</f>
        <v>7.8506999999999998</v>
      </c>
      <c r="Y11" s="66">
        <f t="shared" si="10"/>
        <v>2</v>
      </c>
      <c r="Z11" s="65">
        <f>VLOOKUP($A11,'Return Data'!$B$7:$R$2292,16,0)</f>
        <v>7.9196</v>
      </c>
      <c r="AA11" s="67">
        <f t="shared" si="11"/>
        <v>3</v>
      </c>
    </row>
    <row r="12" spans="1:27" x14ac:dyDescent="0.3">
      <c r="A12" s="63" t="s">
        <v>812</v>
      </c>
      <c r="B12" s="64">
        <f>VLOOKUP($A12,'Return Data'!$B$7:$R$2292,3,0)</f>
        <v>44477</v>
      </c>
      <c r="C12" s="65">
        <f>VLOOKUP($A12,'Return Data'!$B$7:$R$2292,4,0)</f>
        <v>1196.8332</v>
      </c>
      <c r="D12" s="65">
        <f>VLOOKUP($A12,'Return Data'!$B$7:$R$2292,5,0)</f>
        <v>4.6056999999999997</v>
      </c>
      <c r="E12" s="66">
        <f t="shared" si="0"/>
        <v>6</v>
      </c>
      <c r="F12" s="65">
        <f>VLOOKUP($A12,'Return Data'!$B$7:$R$2292,6,0)</f>
        <v>3.8266</v>
      </c>
      <c r="G12" s="66">
        <f t="shared" si="1"/>
        <v>4</v>
      </c>
      <c r="H12" s="65">
        <f>VLOOKUP($A12,'Return Data'!$B$7:$R$2292,7,0)</f>
        <v>0.30930000000000002</v>
      </c>
      <c r="I12" s="66">
        <f t="shared" si="2"/>
        <v>7</v>
      </c>
      <c r="J12" s="65">
        <f>VLOOKUP($A12,'Return Data'!$B$7:$R$2292,8,0)</f>
        <v>1.2135</v>
      </c>
      <c r="K12" s="66">
        <f t="shared" si="3"/>
        <v>5</v>
      </c>
      <c r="L12" s="65">
        <f>VLOOKUP($A12,'Return Data'!$B$7:$R$2292,9,0)</f>
        <v>1.4167000000000001</v>
      </c>
      <c r="M12" s="66">
        <f t="shared" si="4"/>
        <v>5</v>
      </c>
      <c r="N12" s="65">
        <f>VLOOKUP($A12,'Return Data'!$B$7:$R$2292,10,0)</f>
        <v>7.6265000000000001</v>
      </c>
      <c r="O12" s="66">
        <f t="shared" si="5"/>
        <v>2</v>
      </c>
      <c r="P12" s="65">
        <f>VLOOKUP($A12,'Return Data'!$B$7:$R$2292,11,0)</f>
        <v>7.3902999999999999</v>
      </c>
      <c r="Q12" s="66">
        <f t="shared" si="6"/>
        <v>1</v>
      </c>
      <c r="R12" s="65">
        <f>VLOOKUP($A12,'Return Data'!$B$7:$R$2292,12,0)</f>
        <v>4.2111000000000001</v>
      </c>
      <c r="S12" s="66">
        <f t="shared" si="7"/>
        <v>3</v>
      </c>
      <c r="T12" s="65">
        <f>VLOOKUP($A12,'Return Data'!$B$7:$R$2292,13,0)</f>
        <v>6.4458000000000002</v>
      </c>
      <c r="U12" s="66">
        <f t="shared" si="8"/>
        <v>1</v>
      </c>
      <c r="V12" s="65"/>
      <c r="W12" s="66"/>
      <c r="X12" s="65"/>
      <c r="Y12" s="66"/>
      <c r="Z12" s="65">
        <f>VLOOKUP($A12,'Return Data'!$B$7:$R$2292,16,0)</f>
        <v>7.7556000000000003</v>
      </c>
      <c r="AA12" s="67">
        <f t="shared" si="11"/>
        <v>4</v>
      </c>
    </row>
    <row r="13" spans="1:27" x14ac:dyDescent="0.3">
      <c r="A13" s="63" t="s">
        <v>813</v>
      </c>
      <c r="B13" s="64">
        <f>VLOOKUP($A13,'Return Data'!$B$7:$R$2292,3,0)</f>
        <v>44477</v>
      </c>
      <c r="C13" s="65">
        <f>VLOOKUP($A13,'Return Data'!$B$7:$R$2292,4,0)</f>
        <v>35.6569</v>
      </c>
      <c r="D13" s="65">
        <f>VLOOKUP($A13,'Return Data'!$B$7:$R$2292,5,0)</f>
        <v>2.2522000000000002</v>
      </c>
      <c r="E13" s="66">
        <f t="shared" si="0"/>
        <v>7</v>
      </c>
      <c r="F13" s="65">
        <f>VLOOKUP($A13,'Return Data'!$B$7:$R$2292,6,0)</f>
        <v>0.13650000000000001</v>
      </c>
      <c r="G13" s="66">
        <f t="shared" si="1"/>
        <v>7</v>
      </c>
      <c r="H13" s="65">
        <f>VLOOKUP($A13,'Return Data'!$B$7:$R$2292,7,0)</f>
        <v>0.89219999999999999</v>
      </c>
      <c r="I13" s="66">
        <f t="shared" si="2"/>
        <v>6</v>
      </c>
      <c r="J13" s="65">
        <f>VLOOKUP($A13,'Return Data'!$B$7:$R$2292,8,0)</f>
        <v>-1.3593</v>
      </c>
      <c r="K13" s="66">
        <f t="shared" si="3"/>
        <v>7</v>
      </c>
      <c r="L13" s="65">
        <f>VLOOKUP($A13,'Return Data'!$B$7:$R$2292,9,0)</f>
        <v>-0.2286</v>
      </c>
      <c r="M13" s="66">
        <f t="shared" si="4"/>
        <v>7</v>
      </c>
      <c r="N13" s="65">
        <f>VLOOKUP($A13,'Return Data'!$B$7:$R$2292,10,0)</f>
        <v>4.95</v>
      </c>
      <c r="O13" s="66">
        <f t="shared" si="5"/>
        <v>5</v>
      </c>
      <c r="P13" s="65">
        <f>VLOOKUP($A13,'Return Data'!$B$7:$R$2292,11,0)</f>
        <v>5.4748000000000001</v>
      </c>
      <c r="Q13" s="66">
        <f t="shared" si="6"/>
        <v>4</v>
      </c>
      <c r="R13" s="65">
        <f>VLOOKUP($A13,'Return Data'!$B$7:$R$2292,12,0)</f>
        <v>3.7523</v>
      </c>
      <c r="S13" s="66">
        <f t="shared" si="7"/>
        <v>5</v>
      </c>
      <c r="T13" s="65">
        <f>VLOOKUP($A13,'Return Data'!$B$7:$R$2292,13,0)</f>
        <v>5.4497999999999998</v>
      </c>
      <c r="U13" s="66">
        <f t="shared" si="8"/>
        <v>4</v>
      </c>
      <c r="V13" s="65">
        <f>VLOOKUP($A13,'Return Data'!$B$7:$R$2292,17,0)</f>
        <v>8.0414999999999992</v>
      </c>
      <c r="W13" s="66">
        <f t="shared" ref="W13:W14" si="12">RANK(V13,V$8:V$14,0)</f>
        <v>1</v>
      </c>
      <c r="X13" s="65">
        <f>VLOOKUP($A13,'Return Data'!$B$7:$R$2292,14,0)</f>
        <v>8.5862999999999996</v>
      </c>
      <c r="Y13" s="66">
        <f t="shared" ref="Y13" si="13">RANK(X13,X$8:X$14,0)</f>
        <v>1</v>
      </c>
      <c r="Z13" s="65">
        <f>VLOOKUP($A13,'Return Data'!$B$7:$R$2292,16,0)</f>
        <v>7.7137000000000002</v>
      </c>
      <c r="AA13" s="67">
        <f t="shared" si="11"/>
        <v>5</v>
      </c>
    </row>
    <row r="14" spans="1:27" x14ac:dyDescent="0.3">
      <c r="A14" s="63" t="s">
        <v>816</v>
      </c>
      <c r="B14" s="64">
        <f>VLOOKUP($A14,'Return Data'!$B$7:$R$2292,3,0)</f>
        <v>44477</v>
      </c>
      <c r="C14" s="65">
        <f>VLOOKUP($A14,'Return Data'!$B$7:$R$2292,4,0)</f>
        <v>1209.3438000000001</v>
      </c>
      <c r="D14" s="65">
        <f>VLOOKUP($A14,'Return Data'!$B$7:$R$2292,5,0)</f>
        <v>15.0336</v>
      </c>
      <c r="E14" s="66">
        <f t="shared" si="0"/>
        <v>2</v>
      </c>
      <c r="F14" s="65">
        <f>VLOOKUP($A14,'Return Data'!$B$7:$R$2292,6,0)</f>
        <v>5.6687000000000003</v>
      </c>
      <c r="G14" s="66">
        <f t="shared" si="1"/>
        <v>2</v>
      </c>
      <c r="H14" s="65">
        <f>VLOOKUP($A14,'Return Data'!$B$7:$R$2292,7,0)</f>
        <v>2.9910000000000001</v>
      </c>
      <c r="I14" s="66">
        <f t="shared" si="2"/>
        <v>3</v>
      </c>
      <c r="J14" s="65">
        <f>VLOOKUP($A14,'Return Data'!$B$7:$R$2292,8,0)</f>
        <v>4.5088999999999997</v>
      </c>
      <c r="K14" s="66">
        <f t="shared" si="3"/>
        <v>3</v>
      </c>
      <c r="L14" s="65">
        <f>VLOOKUP($A14,'Return Data'!$B$7:$R$2292,9,0)</f>
        <v>3.2343999999999999</v>
      </c>
      <c r="M14" s="66">
        <f t="shared" si="4"/>
        <v>3</v>
      </c>
      <c r="N14" s="65">
        <f>VLOOKUP($A14,'Return Data'!$B$7:$R$2292,10,0)</f>
        <v>4.8621999999999996</v>
      </c>
      <c r="O14" s="66">
        <f t="shared" si="5"/>
        <v>6</v>
      </c>
      <c r="P14" s="65">
        <f>VLOOKUP($A14,'Return Data'!$B$7:$R$2292,11,0)</f>
        <v>4.4545000000000003</v>
      </c>
      <c r="Q14" s="66">
        <f t="shared" si="6"/>
        <v>7</v>
      </c>
      <c r="R14" s="65">
        <f>VLOOKUP($A14,'Return Data'!$B$7:$R$2292,12,0)</f>
        <v>3.6532</v>
      </c>
      <c r="S14" s="66">
        <f t="shared" si="7"/>
        <v>7</v>
      </c>
      <c r="T14" s="65">
        <f>VLOOKUP($A14,'Return Data'!$B$7:$R$2292,13,0)</f>
        <v>3.9777</v>
      </c>
      <c r="U14" s="66">
        <f t="shared" si="8"/>
        <v>7</v>
      </c>
      <c r="V14" s="65">
        <f>VLOOKUP($A14,'Return Data'!$B$7:$R$2292,17,0)</f>
        <v>5.7991999999999999</v>
      </c>
      <c r="W14" s="66">
        <f t="shared" si="12"/>
        <v>5</v>
      </c>
      <c r="X14" s="65"/>
      <c r="Y14" s="66"/>
      <c r="Z14" s="65">
        <f>VLOOKUP($A14,'Return Data'!$B$7:$R$2292,16,0)</f>
        <v>6.673</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9.2721857142857154</v>
      </c>
      <c r="E16" s="74"/>
      <c r="F16" s="75">
        <f>AVERAGE(F8:F14)</f>
        <v>3.7399285714285715</v>
      </c>
      <c r="G16" s="74"/>
      <c r="H16" s="75">
        <f>AVERAGE(H8:H14)</f>
        <v>2.0094857142857143</v>
      </c>
      <c r="I16" s="74"/>
      <c r="J16" s="75">
        <f>AVERAGE(J8:J14)</f>
        <v>2.9811571428571426</v>
      </c>
      <c r="K16" s="74"/>
      <c r="L16" s="75">
        <f>AVERAGE(L8:L14)</f>
        <v>2.4727000000000001</v>
      </c>
      <c r="M16" s="74"/>
      <c r="N16" s="75">
        <f>AVERAGE(N8:N14)</f>
        <v>5.7947857142857151</v>
      </c>
      <c r="O16" s="74"/>
      <c r="P16" s="75">
        <f>AVERAGE(P8:P14)</f>
        <v>5.625757142857144</v>
      </c>
      <c r="Q16" s="74"/>
      <c r="R16" s="75">
        <f>AVERAGE(R8:R14)</f>
        <v>4.0702428571428566</v>
      </c>
      <c r="S16" s="74"/>
      <c r="T16" s="75">
        <f>AVERAGE(T8:T14)</f>
        <v>5.2605285714285719</v>
      </c>
      <c r="U16" s="74"/>
      <c r="V16" s="75">
        <f>AVERAGE(V8:V14)</f>
        <v>6.7850499999999991</v>
      </c>
      <c r="W16" s="74"/>
      <c r="X16" s="75">
        <f>AVERAGE(X8:X14)</f>
        <v>7.5407600000000006</v>
      </c>
      <c r="Y16" s="74"/>
      <c r="Z16" s="75">
        <f>AVERAGE(Z8:Z14)</f>
        <v>7.477328571428572</v>
      </c>
      <c r="AA16" s="76"/>
    </row>
    <row r="17" spans="1:27" x14ac:dyDescent="0.3">
      <c r="A17" s="73" t="s">
        <v>28</v>
      </c>
      <c r="B17" s="74"/>
      <c r="C17" s="74"/>
      <c r="D17" s="75">
        <f>MIN(D8:D14)</f>
        <v>2.2522000000000002</v>
      </c>
      <c r="E17" s="74"/>
      <c r="F17" s="75">
        <f>MIN(F8:F14)</f>
        <v>0.13650000000000001</v>
      </c>
      <c r="G17" s="74"/>
      <c r="H17" s="75">
        <f>MIN(H8:H14)</f>
        <v>0.30930000000000002</v>
      </c>
      <c r="I17" s="74"/>
      <c r="J17" s="75">
        <f>MIN(J8:J14)</f>
        <v>-1.3593</v>
      </c>
      <c r="K17" s="74"/>
      <c r="L17" s="75">
        <f>MIN(L8:L14)</f>
        <v>-0.2286</v>
      </c>
      <c r="M17" s="74"/>
      <c r="N17" s="75">
        <f>MIN(N8:N14)</f>
        <v>4.5667999999999997</v>
      </c>
      <c r="O17" s="74"/>
      <c r="P17" s="75">
        <f>MIN(P8:P14)</f>
        <v>4.4545000000000003</v>
      </c>
      <c r="Q17" s="74"/>
      <c r="R17" s="75">
        <f>MIN(R8:R14)</f>
        <v>3.6532</v>
      </c>
      <c r="S17" s="74"/>
      <c r="T17" s="75">
        <f>MIN(T8:T14)</f>
        <v>3.9777</v>
      </c>
      <c r="U17" s="74"/>
      <c r="V17" s="75">
        <f>MIN(V8:V14)</f>
        <v>5.3113999999999999</v>
      </c>
      <c r="W17" s="74"/>
      <c r="X17" s="75">
        <f>MIN(X8:X14)</f>
        <v>6.0361000000000002</v>
      </c>
      <c r="Y17" s="74"/>
      <c r="Z17" s="75">
        <f>MIN(Z8:Z14)</f>
        <v>5.8669000000000002</v>
      </c>
      <c r="AA17" s="76"/>
    </row>
    <row r="18" spans="1:27" ht="15" thickBot="1" x14ac:dyDescent="0.35">
      <c r="A18" s="77" t="s">
        <v>29</v>
      </c>
      <c r="B18" s="78"/>
      <c r="C18" s="78"/>
      <c r="D18" s="79">
        <f>MAX(D8:D14)</f>
        <v>15.114100000000001</v>
      </c>
      <c r="E18" s="78"/>
      <c r="F18" s="79">
        <f>MAX(F8:F14)</f>
        <v>6.7435999999999998</v>
      </c>
      <c r="G18" s="78"/>
      <c r="H18" s="79">
        <f>MAX(H8:H14)</f>
        <v>4.6776999999999997</v>
      </c>
      <c r="I18" s="78"/>
      <c r="J18" s="79">
        <f>MAX(J8:J14)</f>
        <v>6.3114999999999997</v>
      </c>
      <c r="K18" s="78"/>
      <c r="L18" s="79">
        <f>MAX(L8:L14)</f>
        <v>4.5162000000000004</v>
      </c>
      <c r="M18" s="78"/>
      <c r="N18" s="79">
        <f>MAX(N8:N14)</f>
        <v>7.6371000000000002</v>
      </c>
      <c r="O18" s="78"/>
      <c r="P18" s="79">
        <f>MAX(P8:P14)</f>
        <v>7.3902999999999999</v>
      </c>
      <c r="Q18" s="78"/>
      <c r="R18" s="79">
        <f>MAX(R8:R14)</f>
        <v>4.8291000000000004</v>
      </c>
      <c r="S18" s="78"/>
      <c r="T18" s="79">
        <f>MAX(T8:T14)</f>
        <v>6.4458000000000002</v>
      </c>
      <c r="U18" s="78"/>
      <c r="V18" s="79">
        <f>MAX(V8:V14)</f>
        <v>8.0414999999999992</v>
      </c>
      <c r="W18" s="78"/>
      <c r="X18" s="79">
        <f>MAX(X8:X14)</f>
        <v>8.5862999999999996</v>
      </c>
      <c r="Y18" s="78"/>
      <c r="Z18" s="79">
        <f>MAX(Z8:Z14)</f>
        <v>8.3286999999999995</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Data'!$B$7:$R$2292,3,0)</f>
        <v>44477</v>
      </c>
      <c r="C8" s="65">
        <f>VLOOKUP($A8,'Return Data'!$B$7:$R$2292,4,0)</f>
        <v>337.33429999999998</v>
      </c>
      <c r="D8" s="65">
        <f>VLOOKUP($A8,'Return Data'!$B$7:$R$2292,5,0)</f>
        <v>5.7896999999999998</v>
      </c>
      <c r="E8" s="66">
        <f t="shared" ref="E8:E50" si="0">RANK(D8,D$8:D$50,0)</f>
        <v>1</v>
      </c>
      <c r="F8" s="65">
        <f>VLOOKUP($A8,'Return Data'!$B$7:$R$2292,6,0)</f>
        <v>4.3259999999999996</v>
      </c>
      <c r="G8" s="66">
        <f t="shared" ref="G8:G50" si="1">RANK(F8,F$8:F$50,0)</f>
        <v>4</v>
      </c>
      <c r="H8" s="65">
        <f>VLOOKUP($A8,'Return Data'!$B$7:$R$2292,7,0)</f>
        <v>3.8208000000000002</v>
      </c>
      <c r="I8" s="66">
        <f t="shared" ref="I8:I50" si="2">RANK(H8,H$8:H$50,0)</f>
        <v>5</v>
      </c>
      <c r="J8" s="65">
        <f>VLOOKUP($A8,'Return Data'!$B$7:$R$2292,8,0)</f>
        <v>3.3849</v>
      </c>
      <c r="K8" s="66">
        <f t="shared" ref="K8:K50" si="3">RANK(J8,J$8:J$50,0)</f>
        <v>9</v>
      </c>
      <c r="L8" s="65">
        <f>VLOOKUP($A8,'Return Data'!$B$7:$R$2292,9,0)</f>
        <v>3.1741999999999999</v>
      </c>
      <c r="M8" s="66">
        <f t="shared" ref="M8:M50" si="4">RANK(L8,L$8:L$50,0)</f>
        <v>21</v>
      </c>
      <c r="N8" s="65">
        <f>VLOOKUP($A8,'Return Data'!$B$7:$R$2292,10,0)</f>
        <v>3.3540999999999999</v>
      </c>
      <c r="O8" s="66">
        <f t="shared" ref="O8:O50" si="5">RANK(N8,N$8:N$50,0)</f>
        <v>11</v>
      </c>
      <c r="P8" s="65">
        <f>VLOOKUP($A8,'Return Data'!$B$7:$R$2292,11,0)</f>
        <v>3.3431000000000002</v>
      </c>
      <c r="Q8" s="66">
        <f t="shared" ref="Q8:Q50" si="6">RANK(P8,P$8:P$50,0)</f>
        <v>12</v>
      </c>
      <c r="R8" s="65">
        <f>VLOOKUP($A8,'Return Data'!$B$7:$R$2292,12,0)</f>
        <v>3.3368000000000002</v>
      </c>
      <c r="S8" s="66">
        <f t="shared" ref="S8:S50" si="7">RANK(R8,R$8:R$50,0)</f>
        <v>14</v>
      </c>
      <c r="T8" s="65">
        <f>VLOOKUP($A8,'Return Data'!$B$7:$R$2292,13,0)</f>
        <v>3.2959000000000001</v>
      </c>
      <c r="U8" s="66">
        <f t="shared" ref="U8:U23" si="8">RANK(T8,T$8:T$50,0)</f>
        <v>13</v>
      </c>
      <c r="V8" s="65">
        <f>VLOOKUP($A8,'Return Data'!$B$7:$R$2292,17,0)</f>
        <v>4.1012000000000004</v>
      </c>
      <c r="W8" s="66">
        <f t="shared" ref="W8:W23" si="9">RANK(V8,V$8:V$50,0)</f>
        <v>8</v>
      </c>
      <c r="X8" s="65">
        <f>VLOOKUP($A8,'Return Data'!$B$7:$R$2292,14,0)</f>
        <v>5.1692999999999998</v>
      </c>
      <c r="Y8" s="66">
        <f t="shared" ref="Y8:Y23" si="10">RANK(X8,X$8:X$50,0)</f>
        <v>6</v>
      </c>
      <c r="Z8" s="65">
        <f>VLOOKUP($A8,'Return Data'!$B$7:$R$2292,16,0)</f>
        <v>7.1534000000000004</v>
      </c>
      <c r="AA8" s="67">
        <f t="shared" ref="AA8:AA50" si="11">RANK(Z8,Z$8:Z$50,0)</f>
        <v>3</v>
      </c>
    </row>
    <row r="9" spans="1:27" x14ac:dyDescent="0.3">
      <c r="A9" s="63" t="s">
        <v>119</v>
      </c>
      <c r="B9" s="64">
        <f>VLOOKUP($A9,'Return Data'!$B$7:$R$2292,3,0)</f>
        <v>44479</v>
      </c>
      <c r="C9" s="65">
        <f>VLOOKUP($A9,'Return Data'!$B$7:$R$2292,4,0)</f>
        <v>2324.8114999999998</v>
      </c>
      <c r="D9" s="65">
        <f>VLOOKUP($A9,'Return Data'!$B$7:$R$2292,5,0)</f>
        <v>3.1606999999999998</v>
      </c>
      <c r="E9" s="66">
        <f t="shared" si="0"/>
        <v>32</v>
      </c>
      <c r="F9" s="65">
        <f>VLOOKUP($A9,'Return Data'!$B$7:$R$2292,6,0)</f>
        <v>3.5283000000000002</v>
      </c>
      <c r="G9" s="66">
        <f t="shared" si="1"/>
        <v>28</v>
      </c>
      <c r="H9" s="65">
        <f>VLOOKUP($A9,'Return Data'!$B$7:$R$2292,7,0)</f>
        <v>3.4251</v>
      </c>
      <c r="I9" s="66">
        <f t="shared" si="2"/>
        <v>25</v>
      </c>
      <c r="J9" s="65">
        <f>VLOOKUP($A9,'Return Data'!$B$7:$R$2292,8,0)</f>
        <v>3.2601</v>
      </c>
      <c r="K9" s="66">
        <f t="shared" si="3"/>
        <v>28</v>
      </c>
      <c r="L9" s="65">
        <f>VLOOKUP($A9,'Return Data'!$B$7:$R$2292,9,0)</f>
        <v>3.1391</v>
      </c>
      <c r="M9" s="66">
        <f t="shared" si="4"/>
        <v>30</v>
      </c>
      <c r="N9" s="65">
        <f>VLOOKUP($A9,'Return Data'!$B$7:$R$2292,10,0)</f>
        <v>3.3384999999999998</v>
      </c>
      <c r="O9" s="66">
        <f t="shared" si="5"/>
        <v>18</v>
      </c>
      <c r="P9" s="65">
        <f>VLOOKUP($A9,'Return Data'!$B$7:$R$2292,11,0)</f>
        <v>3.3129</v>
      </c>
      <c r="Q9" s="66">
        <f t="shared" si="6"/>
        <v>20</v>
      </c>
      <c r="R9" s="65">
        <f>VLOOKUP($A9,'Return Data'!$B$7:$R$2292,12,0)</f>
        <v>3.3142</v>
      </c>
      <c r="S9" s="66">
        <f t="shared" si="7"/>
        <v>16</v>
      </c>
      <c r="T9" s="65">
        <f>VLOOKUP($A9,'Return Data'!$B$7:$R$2292,13,0)</f>
        <v>3.2755999999999998</v>
      </c>
      <c r="U9" s="66">
        <f t="shared" si="8"/>
        <v>17</v>
      </c>
      <c r="V9" s="65">
        <f>VLOOKUP($A9,'Return Data'!$B$7:$R$2292,17,0)</f>
        <v>4.0597000000000003</v>
      </c>
      <c r="W9" s="66">
        <f t="shared" si="9"/>
        <v>14</v>
      </c>
      <c r="X9" s="65">
        <f>VLOOKUP($A9,'Return Data'!$B$7:$R$2292,14,0)</f>
        <v>5.1029999999999998</v>
      </c>
      <c r="Y9" s="66">
        <f t="shared" si="10"/>
        <v>13</v>
      </c>
      <c r="Z9" s="65">
        <f>VLOOKUP($A9,'Return Data'!$B$7:$R$2292,16,0)</f>
        <v>7.0998999999999999</v>
      </c>
      <c r="AA9" s="67">
        <f t="shared" si="11"/>
        <v>10</v>
      </c>
    </row>
    <row r="10" spans="1:27" x14ac:dyDescent="0.3">
      <c r="A10" s="63" t="s">
        <v>120</v>
      </c>
      <c r="B10" s="64">
        <f>VLOOKUP($A10,'Return Data'!$B$7:$R$2292,3,0)</f>
        <v>44479</v>
      </c>
      <c r="C10" s="65">
        <f>VLOOKUP($A10,'Return Data'!$B$7:$R$2292,4,0)</f>
        <v>2411.8490000000002</v>
      </c>
      <c r="D10" s="65">
        <f>VLOOKUP($A10,'Return Data'!$B$7:$R$2292,5,0)</f>
        <v>3.2827999999999999</v>
      </c>
      <c r="E10" s="66">
        <f t="shared" si="0"/>
        <v>16</v>
      </c>
      <c r="F10" s="65">
        <f>VLOOKUP($A10,'Return Data'!$B$7:$R$2292,6,0)</f>
        <v>3.9167999999999998</v>
      </c>
      <c r="G10" s="66">
        <f t="shared" si="1"/>
        <v>15</v>
      </c>
      <c r="H10" s="65">
        <f>VLOOKUP($A10,'Return Data'!$B$7:$R$2292,7,0)</f>
        <v>3.6757</v>
      </c>
      <c r="I10" s="66">
        <f t="shared" si="2"/>
        <v>11</v>
      </c>
      <c r="J10" s="65">
        <f>VLOOKUP($A10,'Return Data'!$B$7:$R$2292,8,0)</f>
        <v>3.4832999999999998</v>
      </c>
      <c r="K10" s="66">
        <f t="shared" si="3"/>
        <v>6</v>
      </c>
      <c r="L10" s="65">
        <f>VLOOKUP($A10,'Return Data'!$B$7:$R$2292,9,0)</f>
        <v>3.2881</v>
      </c>
      <c r="M10" s="66">
        <f t="shared" si="4"/>
        <v>5</v>
      </c>
      <c r="N10" s="65">
        <f>VLOOKUP($A10,'Return Data'!$B$7:$R$2292,10,0)</f>
        <v>3.4003999999999999</v>
      </c>
      <c r="O10" s="66">
        <f t="shared" si="5"/>
        <v>4</v>
      </c>
      <c r="P10" s="65">
        <f>VLOOKUP($A10,'Return Data'!$B$7:$R$2292,11,0)</f>
        <v>3.3887</v>
      </c>
      <c r="Q10" s="66">
        <f t="shared" si="6"/>
        <v>5</v>
      </c>
      <c r="R10" s="65">
        <f>VLOOKUP($A10,'Return Data'!$B$7:$R$2292,12,0)</f>
        <v>3.4026999999999998</v>
      </c>
      <c r="S10" s="66">
        <f t="shared" si="7"/>
        <v>4</v>
      </c>
      <c r="T10" s="65">
        <f>VLOOKUP($A10,'Return Data'!$B$7:$R$2292,13,0)</f>
        <v>3.3441000000000001</v>
      </c>
      <c r="U10" s="66">
        <f t="shared" si="8"/>
        <v>7</v>
      </c>
      <c r="V10" s="65">
        <f>VLOOKUP($A10,'Return Data'!$B$7:$R$2292,17,0)</f>
        <v>4.0475000000000003</v>
      </c>
      <c r="W10" s="66">
        <f t="shared" si="9"/>
        <v>16</v>
      </c>
      <c r="X10" s="65">
        <f>VLOOKUP($A10,'Return Data'!$B$7:$R$2292,14,0)</f>
        <v>5.1013000000000002</v>
      </c>
      <c r="Y10" s="66">
        <f t="shared" si="10"/>
        <v>14</v>
      </c>
      <c r="Z10" s="65">
        <f>VLOOKUP($A10,'Return Data'!$B$7:$R$2292,16,0)</f>
        <v>7.141</v>
      </c>
      <c r="AA10" s="67">
        <f t="shared" si="11"/>
        <v>4</v>
      </c>
    </row>
    <row r="11" spans="1:27" x14ac:dyDescent="0.3">
      <c r="A11" s="63" t="s">
        <v>121</v>
      </c>
      <c r="B11" s="64">
        <f>VLOOKUP($A11,'Return Data'!$B$7:$R$2292,3,0)</f>
        <v>44479</v>
      </c>
      <c r="C11" s="65">
        <f>VLOOKUP($A11,'Return Data'!$B$7:$R$2292,4,0)</f>
        <v>3223.2629999999999</v>
      </c>
      <c r="D11" s="65">
        <f>VLOOKUP($A11,'Return Data'!$B$7:$R$2292,5,0)</f>
        <v>3.1497000000000002</v>
      </c>
      <c r="E11" s="66">
        <f t="shared" si="0"/>
        <v>34</v>
      </c>
      <c r="F11" s="65">
        <f>VLOOKUP($A11,'Return Data'!$B$7:$R$2292,6,0)</f>
        <v>3.4622999999999999</v>
      </c>
      <c r="G11" s="66">
        <f t="shared" si="1"/>
        <v>30</v>
      </c>
      <c r="H11" s="65">
        <f>VLOOKUP($A11,'Return Data'!$B$7:$R$2292,7,0)</f>
        <v>3.3559999999999999</v>
      </c>
      <c r="I11" s="66">
        <f t="shared" si="2"/>
        <v>33</v>
      </c>
      <c r="J11" s="65">
        <f>VLOOKUP($A11,'Return Data'!$B$7:$R$2292,8,0)</f>
        <v>3.2648000000000001</v>
      </c>
      <c r="K11" s="66">
        <f t="shared" si="3"/>
        <v>25</v>
      </c>
      <c r="L11" s="65">
        <f>VLOOKUP($A11,'Return Data'!$B$7:$R$2292,9,0)</f>
        <v>3.2010999999999998</v>
      </c>
      <c r="M11" s="66">
        <f t="shared" si="4"/>
        <v>14</v>
      </c>
      <c r="N11" s="65">
        <f>VLOOKUP($A11,'Return Data'!$B$7:$R$2292,10,0)</f>
        <v>3.3536999999999999</v>
      </c>
      <c r="O11" s="66">
        <f t="shared" si="5"/>
        <v>12</v>
      </c>
      <c r="P11" s="65">
        <f>VLOOKUP($A11,'Return Data'!$B$7:$R$2292,11,0)</f>
        <v>3.3692000000000002</v>
      </c>
      <c r="Q11" s="66">
        <f t="shared" si="6"/>
        <v>6</v>
      </c>
      <c r="R11" s="65">
        <f>VLOOKUP($A11,'Return Data'!$B$7:$R$2292,12,0)</f>
        <v>3.3948</v>
      </c>
      <c r="S11" s="66">
        <f t="shared" si="7"/>
        <v>5</v>
      </c>
      <c r="T11" s="65">
        <f>VLOOKUP($A11,'Return Data'!$B$7:$R$2292,13,0)</f>
        <v>3.3580000000000001</v>
      </c>
      <c r="U11" s="66">
        <f t="shared" si="8"/>
        <v>6</v>
      </c>
      <c r="V11" s="65">
        <f>VLOOKUP($A11,'Return Data'!$B$7:$R$2292,17,0)</f>
        <v>4.0635000000000003</v>
      </c>
      <c r="W11" s="66">
        <f t="shared" si="9"/>
        <v>13</v>
      </c>
      <c r="X11" s="65">
        <f>VLOOKUP($A11,'Return Data'!$B$7:$R$2292,14,0)</f>
        <v>5.1315999999999997</v>
      </c>
      <c r="Y11" s="66">
        <f t="shared" si="10"/>
        <v>9</v>
      </c>
      <c r="Z11" s="65">
        <f>VLOOKUP($A11,'Return Data'!$B$7:$R$2292,16,0)</f>
        <v>7.0834000000000001</v>
      </c>
      <c r="AA11" s="67">
        <f t="shared" si="11"/>
        <v>15</v>
      </c>
    </row>
    <row r="12" spans="1:27" x14ac:dyDescent="0.3">
      <c r="A12" s="63" t="s">
        <v>122</v>
      </c>
      <c r="B12" s="64">
        <f>VLOOKUP($A12,'Return Data'!$B$7:$R$2292,3,0)</f>
        <v>44478</v>
      </c>
      <c r="C12" s="65">
        <f>VLOOKUP($A12,'Return Data'!$B$7:$R$2292,4,0)</f>
        <v>2407.7136999999998</v>
      </c>
      <c r="D12" s="65">
        <f>VLOOKUP($A12,'Return Data'!$B$7:$R$2292,5,0)</f>
        <v>3.2368999999999999</v>
      </c>
      <c r="E12" s="66">
        <f t="shared" si="0"/>
        <v>24</v>
      </c>
      <c r="F12" s="65">
        <f>VLOOKUP($A12,'Return Data'!$B$7:$R$2292,6,0)</f>
        <v>4.4095000000000004</v>
      </c>
      <c r="G12" s="66">
        <f t="shared" si="1"/>
        <v>3</v>
      </c>
      <c r="H12" s="65">
        <f>VLOOKUP($A12,'Return Data'!$B$7:$R$2292,7,0)</f>
        <v>3.8416999999999999</v>
      </c>
      <c r="I12" s="66">
        <f t="shared" si="2"/>
        <v>4</v>
      </c>
      <c r="J12" s="65">
        <f>VLOOKUP($A12,'Return Data'!$B$7:$R$2292,8,0)</f>
        <v>3.4399000000000002</v>
      </c>
      <c r="K12" s="66">
        <f t="shared" si="3"/>
        <v>7</v>
      </c>
      <c r="L12" s="65">
        <f>VLOOKUP($A12,'Return Data'!$B$7:$R$2292,9,0)</f>
        <v>3.2522000000000002</v>
      </c>
      <c r="M12" s="66">
        <f t="shared" si="4"/>
        <v>7</v>
      </c>
      <c r="N12" s="65">
        <f>VLOOKUP($A12,'Return Data'!$B$7:$R$2292,10,0)</f>
        <v>3.2827000000000002</v>
      </c>
      <c r="O12" s="66">
        <f t="shared" si="5"/>
        <v>28</v>
      </c>
      <c r="P12" s="65">
        <f>VLOOKUP($A12,'Return Data'!$B$7:$R$2292,11,0)</f>
        <v>3.2551999999999999</v>
      </c>
      <c r="Q12" s="66">
        <f t="shared" si="6"/>
        <v>28</v>
      </c>
      <c r="R12" s="65">
        <f>VLOOKUP($A12,'Return Data'!$B$7:$R$2292,12,0)</f>
        <v>3.2694000000000001</v>
      </c>
      <c r="S12" s="66">
        <f t="shared" si="7"/>
        <v>27</v>
      </c>
      <c r="T12" s="65">
        <f>VLOOKUP($A12,'Return Data'!$B$7:$R$2292,13,0)</f>
        <v>3.2456999999999998</v>
      </c>
      <c r="U12" s="66">
        <f t="shared" si="8"/>
        <v>25</v>
      </c>
      <c r="V12" s="65">
        <f>VLOOKUP($A12,'Return Data'!$B$7:$R$2292,17,0)</f>
        <v>3.9493</v>
      </c>
      <c r="W12" s="66">
        <f t="shared" si="9"/>
        <v>25</v>
      </c>
      <c r="X12" s="65">
        <f>VLOOKUP($A12,'Return Data'!$B$7:$R$2292,14,0)</f>
        <v>4.9824999999999999</v>
      </c>
      <c r="Y12" s="66">
        <f t="shared" si="10"/>
        <v>26</v>
      </c>
      <c r="Z12" s="65">
        <f>VLOOKUP($A12,'Return Data'!$B$7:$R$2292,16,0)</f>
        <v>7.0675999999999997</v>
      </c>
      <c r="AA12" s="67">
        <f t="shared" si="11"/>
        <v>16</v>
      </c>
    </row>
    <row r="13" spans="1:27" x14ac:dyDescent="0.3">
      <c r="A13" s="63" t="s">
        <v>123</v>
      </c>
      <c r="B13" s="64">
        <f>VLOOKUP($A13,'Return Data'!$B$7:$R$2292,3,0)</f>
        <v>44479</v>
      </c>
      <c r="C13" s="65">
        <f>VLOOKUP($A13,'Return Data'!$B$7:$R$2292,4,0)</f>
        <v>2508.9884000000002</v>
      </c>
      <c r="D13" s="65">
        <f>VLOOKUP($A13,'Return Data'!$B$7:$R$2292,5,0)</f>
        <v>3.2050999999999998</v>
      </c>
      <c r="E13" s="66">
        <f t="shared" si="0"/>
        <v>26</v>
      </c>
      <c r="F13" s="65">
        <f>VLOOKUP($A13,'Return Data'!$B$7:$R$2292,6,0)</f>
        <v>3.3925000000000001</v>
      </c>
      <c r="G13" s="66">
        <f t="shared" si="1"/>
        <v>32</v>
      </c>
      <c r="H13" s="65">
        <f>VLOOKUP($A13,'Return Data'!$B$7:$R$2292,7,0)</f>
        <v>3.3485</v>
      </c>
      <c r="I13" s="66">
        <f t="shared" si="2"/>
        <v>34</v>
      </c>
      <c r="J13" s="65">
        <f>VLOOKUP($A13,'Return Data'!$B$7:$R$2292,8,0)</f>
        <v>3.2867999999999999</v>
      </c>
      <c r="K13" s="66">
        <f t="shared" si="3"/>
        <v>23</v>
      </c>
      <c r="L13" s="65">
        <f>VLOOKUP($A13,'Return Data'!$B$7:$R$2292,9,0)</f>
        <v>3.1735000000000002</v>
      </c>
      <c r="M13" s="66">
        <f t="shared" si="4"/>
        <v>23</v>
      </c>
      <c r="N13" s="65">
        <f>VLOOKUP($A13,'Return Data'!$B$7:$R$2292,10,0)</f>
        <v>3.2361</v>
      </c>
      <c r="O13" s="66">
        <f t="shared" si="5"/>
        <v>30</v>
      </c>
      <c r="P13" s="65">
        <f>VLOOKUP($A13,'Return Data'!$B$7:$R$2292,11,0)</f>
        <v>3.2227000000000001</v>
      </c>
      <c r="Q13" s="66">
        <f t="shared" si="6"/>
        <v>31</v>
      </c>
      <c r="R13" s="65">
        <f>VLOOKUP($A13,'Return Data'!$B$7:$R$2292,12,0)</f>
        <v>3.2227000000000001</v>
      </c>
      <c r="S13" s="66">
        <f t="shared" si="7"/>
        <v>35</v>
      </c>
      <c r="T13" s="65">
        <f>VLOOKUP($A13,'Return Data'!$B$7:$R$2292,13,0)</f>
        <v>3.1882000000000001</v>
      </c>
      <c r="U13" s="66">
        <f t="shared" si="8"/>
        <v>32</v>
      </c>
      <c r="V13" s="65">
        <f>VLOOKUP($A13,'Return Data'!$B$7:$R$2292,17,0)</f>
        <v>3.6793</v>
      </c>
      <c r="W13" s="66">
        <f t="shared" si="9"/>
        <v>31</v>
      </c>
      <c r="X13" s="65">
        <f>VLOOKUP($A13,'Return Data'!$B$7:$R$2292,14,0)</f>
        <v>4.7477999999999998</v>
      </c>
      <c r="Y13" s="66">
        <f t="shared" si="10"/>
        <v>31</v>
      </c>
      <c r="Z13" s="65">
        <f>VLOOKUP($A13,'Return Data'!$B$7:$R$2292,16,0)</f>
        <v>6.8973000000000004</v>
      </c>
      <c r="AA13" s="67">
        <f t="shared" si="11"/>
        <v>29</v>
      </c>
    </row>
    <row r="14" spans="1:27" x14ac:dyDescent="0.3">
      <c r="A14" s="63" t="s">
        <v>124</v>
      </c>
      <c r="B14" s="64">
        <f>VLOOKUP($A14,'Return Data'!$B$7:$R$2292,3,0)</f>
        <v>44479</v>
      </c>
      <c r="C14" s="65">
        <f>VLOOKUP($A14,'Return Data'!$B$7:$R$2292,4,0)</f>
        <v>2992.6529999999998</v>
      </c>
      <c r="D14" s="65">
        <f>VLOOKUP($A14,'Return Data'!$B$7:$R$2292,5,0)</f>
        <v>3.2469999999999999</v>
      </c>
      <c r="E14" s="66">
        <f t="shared" si="0"/>
        <v>21</v>
      </c>
      <c r="F14" s="65">
        <f>VLOOKUP($A14,'Return Data'!$B$7:$R$2292,6,0)</f>
        <v>4.1722000000000001</v>
      </c>
      <c r="G14" s="66">
        <f t="shared" si="1"/>
        <v>6</v>
      </c>
      <c r="H14" s="65">
        <f>VLOOKUP($A14,'Return Data'!$B$7:$R$2292,7,0)</f>
        <v>3.8033999999999999</v>
      </c>
      <c r="I14" s="66">
        <f t="shared" si="2"/>
        <v>6</v>
      </c>
      <c r="J14" s="65">
        <f>VLOOKUP($A14,'Return Data'!$B$7:$R$2292,8,0)</f>
        <v>3.3551000000000002</v>
      </c>
      <c r="K14" s="66">
        <f t="shared" si="3"/>
        <v>14</v>
      </c>
      <c r="L14" s="65">
        <f>VLOOKUP($A14,'Return Data'!$B$7:$R$2292,9,0)</f>
        <v>3.2073</v>
      </c>
      <c r="M14" s="66">
        <f t="shared" si="4"/>
        <v>13</v>
      </c>
      <c r="N14" s="65">
        <f>VLOOKUP($A14,'Return Data'!$B$7:$R$2292,10,0)</f>
        <v>3.3155000000000001</v>
      </c>
      <c r="O14" s="66">
        <f t="shared" si="5"/>
        <v>26</v>
      </c>
      <c r="P14" s="65">
        <f>VLOOKUP($A14,'Return Data'!$B$7:$R$2292,11,0)</f>
        <v>3.3071999999999999</v>
      </c>
      <c r="Q14" s="66">
        <f t="shared" si="6"/>
        <v>24</v>
      </c>
      <c r="R14" s="65">
        <f>VLOOKUP($A14,'Return Data'!$B$7:$R$2292,12,0)</f>
        <v>3.3134999999999999</v>
      </c>
      <c r="S14" s="66">
        <f t="shared" si="7"/>
        <v>18</v>
      </c>
      <c r="T14" s="65">
        <f>VLOOKUP($A14,'Return Data'!$B$7:$R$2292,13,0)</f>
        <v>3.2711999999999999</v>
      </c>
      <c r="U14" s="66">
        <f t="shared" si="8"/>
        <v>18</v>
      </c>
      <c r="V14" s="65">
        <f>VLOOKUP($A14,'Return Data'!$B$7:$R$2292,17,0)</f>
        <v>3.9958</v>
      </c>
      <c r="W14" s="66">
        <f t="shared" si="9"/>
        <v>20</v>
      </c>
      <c r="X14" s="65">
        <f>VLOOKUP($A14,'Return Data'!$B$7:$R$2292,14,0)</f>
        <v>5.0408999999999997</v>
      </c>
      <c r="Y14" s="66">
        <f t="shared" si="10"/>
        <v>18</v>
      </c>
      <c r="Z14" s="65">
        <f>VLOOKUP($A14,'Return Data'!$B$7:$R$2292,16,0)</f>
        <v>7.0627000000000004</v>
      </c>
      <c r="AA14" s="67">
        <f t="shared" si="11"/>
        <v>19</v>
      </c>
    </row>
    <row r="15" spans="1:27" x14ac:dyDescent="0.3">
      <c r="A15" s="63" t="s">
        <v>125</v>
      </c>
      <c r="B15" s="64">
        <f>VLOOKUP($A15,'Return Data'!$B$7:$R$2292,3,0)</f>
        <v>44479</v>
      </c>
      <c r="C15" s="65">
        <f>VLOOKUP($A15,'Return Data'!$B$7:$R$2292,4,0)</f>
        <v>2702.1875</v>
      </c>
      <c r="D15" s="65">
        <f>VLOOKUP($A15,'Return Data'!$B$7:$R$2292,5,0)</f>
        <v>3.1840000000000002</v>
      </c>
      <c r="E15" s="66">
        <f t="shared" si="0"/>
        <v>30</v>
      </c>
      <c r="F15" s="65">
        <f>VLOOKUP($A15,'Return Data'!$B$7:$R$2292,6,0)</f>
        <v>3.431</v>
      </c>
      <c r="G15" s="66">
        <f t="shared" si="1"/>
        <v>31</v>
      </c>
      <c r="H15" s="65">
        <f>VLOOKUP($A15,'Return Data'!$B$7:$R$2292,7,0)</f>
        <v>3.3950999999999998</v>
      </c>
      <c r="I15" s="66">
        <f t="shared" si="2"/>
        <v>29</v>
      </c>
      <c r="J15" s="65">
        <f>VLOOKUP($A15,'Return Data'!$B$7:$R$2292,8,0)</f>
        <v>3.2507000000000001</v>
      </c>
      <c r="K15" s="66">
        <f t="shared" si="3"/>
        <v>30</v>
      </c>
      <c r="L15" s="65">
        <f>VLOOKUP($A15,'Return Data'!$B$7:$R$2292,9,0)</f>
        <v>3.1808999999999998</v>
      </c>
      <c r="M15" s="66">
        <f t="shared" si="4"/>
        <v>18</v>
      </c>
      <c r="N15" s="65">
        <f>VLOOKUP($A15,'Return Data'!$B$7:$R$2292,10,0)</f>
        <v>3.4243999999999999</v>
      </c>
      <c r="O15" s="66">
        <f t="shared" si="5"/>
        <v>3</v>
      </c>
      <c r="P15" s="65">
        <f>VLOOKUP($A15,'Return Data'!$B$7:$R$2292,11,0)</f>
        <v>3.4561999999999999</v>
      </c>
      <c r="Q15" s="66">
        <f t="shared" si="6"/>
        <v>2</v>
      </c>
      <c r="R15" s="65">
        <f>VLOOKUP($A15,'Return Data'!$B$7:$R$2292,12,0)</f>
        <v>3.4727000000000001</v>
      </c>
      <c r="S15" s="66">
        <f t="shared" si="7"/>
        <v>2</v>
      </c>
      <c r="T15" s="65">
        <f>VLOOKUP($A15,'Return Data'!$B$7:$R$2292,13,0)</f>
        <v>3.4214000000000002</v>
      </c>
      <c r="U15" s="66">
        <f t="shared" si="8"/>
        <v>2</v>
      </c>
      <c r="V15" s="65">
        <f>VLOOKUP($A15,'Return Data'!$B$7:$R$2292,17,0)</f>
        <v>4.1619999999999999</v>
      </c>
      <c r="W15" s="66">
        <f t="shared" si="9"/>
        <v>3</v>
      </c>
      <c r="X15" s="65">
        <f>VLOOKUP($A15,'Return Data'!$B$7:$R$2292,14,0)</f>
        <v>5.1970000000000001</v>
      </c>
      <c r="Y15" s="66">
        <f t="shared" si="10"/>
        <v>5</v>
      </c>
      <c r="Z15" s="65">
        <f>VLOOKUP($A15,'Return Data'!$B$7:$R$2292,16,0)</f>
        <v>7.0224000000000002</v>
      </c>
      <c r="AA15" s="67">
        <f t="shared" si="11"/>
        <v>26</v>
      </c>
    </row>
    <row r="16" spans="1:27" x14ac:dyDescent="0.3">
      <c r="A16" s="63" t="s">
        <v>127</v>
      </c>
      <c r="B16" s="64">
        <f>VLOOKUP($A16,'Return Data'!$B$7:$R$2292,3,0)</f>
        <v>44479</v>
      </c>
      <c r="C16" s="65">
        <f>VLOOKUP($A16,'Return Data'!$B$7:$R$2292,4,0)</f>
        <v>3145.9205000000002</v>
      </c>
      <c r="D16" s="65">
        <f>VLOOKUP($A16,'Return Data'!$B$7:$R$2292,5,0)</f>
        <v>3.2385000000000002</v>
      </c>
      <c r="E16" s="66">
        <f t="shared" si="0"/>
        <v>23</v>
      </c>
      <c r="F16" s="65">
        <f>VLOOKUP($A16,'Return Data'!$B$7:$R$2292,6,0)</f>
        <v>3.8803000000000001</v>
      </c>
      <c r="G16" s="66">
        <f t="shared" si="1"/>
        <v>16</v>
      </c>
      <c r="H16" s="65">
        <f>VLOOKUP($A16,'Return Data'!$B$7:$R$2292,7,0)</f>
        <v>3.6711</v>
      </c>
      <c r="I16" s="66">
        <f t="shared" si="2"/>
        <v>12</v>
      </c>
      <c r="J16" s="65">
        <f>VLOOKUP($A16,'Return Data'!$B$7:$R$2292,8,0)</f>
        <v>3.3778999999999999</v>
      </c>
      <c r="K16" s="66">
        <f t="shared" si="3"/>
        <v>10</v>
      </c>
      <c r="L16" s="65">
        <f>VLOOKUP($A16,'Return Data'!$B$7:$R$2292,9,0)</f>
        <v>3.1987999999999999</v>
      </c>
      <c r="M16" s="66">
        <f t="shared" si="4"/>
        <v>15</v>
      </c>
      <c r="N16" s="65">
        <f>VLOOKUP($A16,'Return Data'!$B$7:$R$2292,10,0)</f>
        <v>3.339</v>
      </c>
      <c r="O16" s="66">
        <f t="shared" si="5"/>
        <v>17</v>
      </c>
      <c r="P16" s="65">
        <f>VLOOKUP($A16,'Return Data'!$B$7:$R$2292,11,0)</f>
        <v>3.3157000000000001</v>
      </c>
      <c r="Q16" s="66">
        <f t="shared" si="6"/>
        <v>18</v>
      </c>
      <c r="R16" s="65">
        <f>VLOOKUP($A16,'Return Data'!$B$7:$R$2292,12,0)</f>
        <v>3.3005</v>
      </c>
      <c r="S16" s="66">
        <f t="shared" si="7"/>
        <v>23</v>
      </c>
      <c r="T16" s="65">
        <f>VLOOKUP($A16,'Return Data'!$B$7:$R$2292,13,0)</f>
        <v>3.2635000000000001</v>
      </c>
      <c r="U16" s="66">
        <f t="shared" si="8"/>
        <v>22</v>
      </c>
      <c r="V16" s="65">
        <f>VLOOKUP($A16,'Return Data'!$B$7:$R$2292,17,0)</f>
        <v>4.1371000000000002</v>
      </c>
      <c r="W16" s="66">
        <f t="shared" si="9"/>
        <v>5</v>
      </c>
      <c r="X16" s="65">
        <f>VLOOKUP($A16,'Return Data'!$B$7:$R$2292,14,0)</f>
        <v>5.2279999999999998</v>
      </c>
      <c r="Y16" s="66">
        <f t="shared" si="10"/>
        <v>3</v>
      </c>
      <c r="Z16" s="65">
        <f>VLOOKUP($A16,'Return Data'!$B$7:$R$2292,16,0)</f>
        <v>7.1927000000000003</v>
      </c>
      <c r="AA16" s="67">
        <f t="shared" si="11"/>
        <v>2</v>
      </c>
    </row>
    <row r="17" spans="1:27" x14ac:dyDescent="0.3">
      <c r="A17" s="63" t="s">
        <v>128</v>
      </c>
      <c r="B17" s="64">
        <f>VLOOKUP($A17,'Return Data'!$B$7:$R$2292,3,0)</f>
        <v>44479</v>
      </c>
      <c r="C17" s="65">
        <f>VLOOKUP($A17,'Return Data'!$B$7:$R$2292,4,0)</f>
        <v>4115.6859000000004</v>
      </c>
      <c r="D17" s="65">
        <f>VLOOKUP($A17,'Return Data'!$B$7:$R$2292,5,0)</f>
        <v>3.4333</v>
      </c>
      <c r="E17" s="66">
        <f t="shared" si="0"/>
        <v>11</v>
      </c>
      <c r="F17" s="65">
        <f>VLOOKUP($A17,'Return Data'!$B$7:$R$2292,6,0)</f>
        <v>3.5779999999999998</v>
      </c>
      <c r="G17" s="66">
        <f t="shared" si="1"/>
        <v>27</v>
      </c>
      <c r="H17" s="65">
        <f>VLOOKUP($A17,'Return Data'!$B$7:$R$2292,7,0)</f>
        <v>3.4152999999999998</v>
      </c>
      <c r="I17" s="66">
        <f t="shared" si="2"/>
        <v>28</v>
      </c>
      <c r="J17" s="65">
        <f>VLOOKUP($A17,'Return Data'!$B$7:$R$2292,8,0)</f>
        <v>3.2090000000000001</v>
      </c>
      <c r="K17" s="66">
        <f t="shared" si="3"/>
        <v>34</v>
      </c>
      <c r="L17" s="65">
        <f>VLOOKUP($A17,'Return Data'!$B$7:$R$2292,9,0)</f>
        <v>3.105</v>
      </c>
      <c r="M17" s="66">
        <f t="shared" si="4"/>
        <v>35</v>
      </c>
      <c r="N17" s="65">
        <f>VLOOKUP($A17,'Return Data'!$B$7:$R$2292,10,0)</f>
        <v>3.3174000000000001</v>
      </c>
      <c r="O17" s="66">
        <f t="shared" si="5"/>
        <v>25</v>
      </c>
      <c r="P17" s="65">
        <f>VLOOKUP($A17,'Return Data'!$B$7:$R$2292,11,0)</f>
        <v>3.2898999999999998</v>
      </c>
      <c r="Q17" s="66">
        <f t="shared" si="6"/>
        <v>26</v>
      </c>
      <c r="R17" s="65">
        <f>VLOOKUP($A17,'Return Data'!$B$7:$R$2292,12,0)</f>
        <v>3.2667000000000002</v>
      </c>
      <c r="S17" s="66">
        <f t="shared" si="7"/>
        <v>28</v>
      </c>
      <c r="T17" s="65">
        <f>VLOOKUP($A17,'Return Data'!$B$7:$R$2292,13,0)</f>
        <v>3.2244999999999999</v>
      </c>
      <c r="U17" s="66">
        <f t="shared" si="8"/>
        <v>27</v>
      </c>
      <c r="V17" s="65">
        <f>VLOOKUP($A17,'Return Data'!$B$7:$R$2292,17,0)</f>
        <v>3.9603999999999999</v>
      </c>
      <c r="W17" s="66">
        <f t="shared" si="9"/>
        <v>23</v>
      </c>
      <c r="X17" s="65">
        <f>VLOOKUP($A17,'Return Data'!$B$7:$R$2292,14,0)</f>
        <v>5.0174000000000003</v>
      </c>
      <c r="Y17" s="66">
        <f t="shared" si="10"/>
        <v>23</v>
      </c>
      <c r="Z17" s="65">
        <f>VLOOKUP($A17,'Return Data'!$B$7:$R$2292,16,0)</f>
        <v>7.0369999999999999</v>
      </c>
      <c r="AA17" s="67">
        <f t="shared" si="11"/>
        <v>23</v>
      </c>
    </row>
    <row r="18" spans="1:27" x14ac:dyDescent="0.3">
      <c r="A18" s="63" t="s">
        <v>129</v>
      </c>
      <c r="B18" s="64">
        <f>VLOOKUP($A18,'Return Data'!$B$7:$R$2292,3,0)</f>
        <v>44479</v>
      </c>
      <c r="C18" s="65">
        <f>VLOOKUP($A18,'Return Data'!$B$7:$R$2292,4,0)</f>
        <v>2084.7271999999998</v>
      </c>
      <c r="D18" s="65">
        <f>VLOOKUP($A18,'Return Data'!$B$7:$R$2292,5,0)</f>
        <v>3.2614999999999998</v>
      </c>
      <c r="E18" s="66">
        <f t="shared" si="0"/>
        <v>17</v>
      </c>
      <c r="F18" s="65">
        <f>VLOOKUP($A18,'Return Data'!$B$7:$R$2292,6,0)</f>
        <v>4.1801000000000004</v>
      </c>
      <c r="G18" s="66">
        <f t="shared" si="1"/>
        <v>5</v>
      </c>
      <c r="H18" s="65">
        <f>VLOOKUP($A18,'Return Data'!$B$7:$R$2292,7,0)</f>
        <v>3.7547000000000001</v>
      </c>
      <c r="I18" s="66">
        <f t="shared" si="2"/>
        <v>8</v>
      </c>
      <c r="J18" s="65">
        <f>VLOOKUP($A18,'Return Data'!$B$7:$R$2292,8,0)</f>
        <v>3.3673000000000002</v>
      </c>
      <c r="K18" s="66">
        <f t="shared" si="3"/>
        <v>13</v>
      </c>
      <c r="L18" s="65">
        <f>VLOOKUP($A18,'Return Data'!$B$7:$R$2292,9,0)</f>
        <v>3.1877</v>
      </c>
      <c r="M18" s="66">
        <f t="shared" si="4"/>
        <v>17</v>
      </c>
      <c r="N18" s="65">
        <f>VLOOKUP($A18,'Return Data'!$B$7:$R$2292,10,0)</f>
        <v>3.3319999999999999</v>
      </c>
      <c r="O18" s="66">
        <f t="shared" si="5"/>
        <v>19</v>
      </c>
      <c r="P18" s="65">
        <f>VLOOKUP($A18,'Return Data'!$B$7:$R$2292,11,0)</f>
        <v>3.3195000000000001</v>
      </c>
      <c r="Q18" s="66">
        <f t="shared" si="6"/>
        <v>16</v>
      </c>
      <c r="R18" s="65">
        <f>VLOOKUP($A18,'Return Data'!$B$7:$R$2292,12,0)</f>
        <v>3.3132999999999999</v>
      </c>
      <c r="S18" s="66">
        <f t="shared" si="7"/>
        <v>19</v>
      </c>
      <c r="T18" s="65">
        <f>VLOOKUP($A18,'Return Data'!$B$7:$R$2292,13,0)</f>
        <v>3.2694000000000001</v>
      </c>
      <c r="U18" s="66">
        <f t="shared" si="8"/>
        <v>20</v>
      </c>
      <c r="V18" s="65">
        <f>VLOOKUP($A18,'Return Data'!$B$7:$R$2292,17,0)</f>
        <v>3.9580000000000002</v>
      </c>
      <c r="W18" s="66">
        <f t="shared" si="9"/>
        <v>24</v>
      </c>
      <c r="X18" s="65">
        <f>VLOOKUP($A18,'Return Data'!$B$7:$R$2292,14,0)</f>
        <v>5.0401999999999996</v>
      </c>
      <c r="Y18" s="66">
        <f t="shared" si="10"/>
        <v>19</v>
      </c>
      <c r="Z18" s="65">
        <f>VLOOKUP($A18,'Return Data'!$B$7:$R$2292,16,0)</f>
        <v>7.0575000000000001</v>
      </c>
      <c r="AA18" s="67">
        <f t="shared" si="11"/>
        <v>21</v>
      </c>
    </row>
    <row r="19" spans="1:27" x14ac:dyDescent="0.3">
      <c r="A19" s="63" t="s">
        <v>130</v>
      </c>
      <c r="B19" s="64">
        <f>VLOOKUP($A19,'Return Data'!$B$7:$R$2292,3,0)</f>
        <v>44478</v>
      </c>
      <c r="C19" s="65">
        <f>VLOOKUP($A19,'Return Data'!$B$7:$R$2292,4,0)</f>
        <v>310.03859999999997</v>
      </c>
      <c r="D19" s="65">
        <f>VLOOKUP($A19,'Return Data'!$B$7:$R$2292,5,0)</f>
        <v>3.1789000000000001</v>
      </c>
      <c r="E19" s="66">
        <f t="shared" si="0"/>
        <v>31</v>
      </c>
      <c r="F19" s="65">
        <f>VLOOKUP($A19,'Return Data'!$B$7:$R$2292,6,0)</f>
        <v>3.8588</v>
      </c>
      <c r="G19" s="66">
        <f t="shared" si="1"/>
        <v>18</v>
      </c>
      <c r="H19" s="65">
        <f>VLOOKUP($A19,'Return Data'!$B$7:$R$2292,7,0)</f>
        <v>3.5072999999999999</v>
      </c>
      <c r="I19" s="66">
        <f t="shared" si="2"/>
        <v>21</v>
      </c>
      <c r="J19" s="65">
        <f>VLOOKUP($A19,'Return Data'!$B$7:$R$2292,8,0)</f>
        <v>3.2845</v>
      </c>
      <c r="K19" s="66">
        <f t="shared" si="3"/>
        <v>24</v>
      </c>
      <c r="L19" s="65">
        <f>VLOOKUP($A19,'Return Data'!$B$7:$R$2292,9,0)</f>
        <v>3.1444000000000001</v>
      </c>
      <c r="M19" s="66">
        <f t="shared" si="4"/>
        <v>29</v>
      </c>
      <c r="N19" s="65">
        <f>VLOOKUP($A19,'Return Data'!$B$7:$R$2292,10,0)</f>
        <v>3.3412999999999999</v>
      </c>
      <c r="O19" s="66">
        <f t="shared" si="5"/>
        <v>16</v>
      </c>
      <c r="P19" s="65">
        <f>VLOOKUP($A19,'Return Data'!$B$7:$R$2292,11,0)</f>
        <v>3.3125</v>
      </c>
      <c r="Q19" s="66">
        <f t="shared" si="6"/>
        <v>21</v>
      </c>
      <c r="R19" s="65">
        <f>VLOOKUP($A19,'Return Data'!$B$7:$R$2292,12,0)</f>
        <v>3.3138999999999998</v>
      </c>
      <c r="S19" s="66">
        <f t="shared" si="7"/>
        <v>17</v>
      </c>
      <c r="T19" s="65">
        <f>VLOOKUP($A19,'Return Data'!$B$7:$R$2292,13,0)</f>
        <v>3.2881999999999998</v>
      </c>
      <c r="U19" s="66">
        <f t="shared" si="8"/>
        <v>15</v>
      </c>
      <c r="V19" s="65">
        <f>VLOOKUP($A19,'Return Data'!$B$7:$R$2292,17,0)</f>
        <v>4.0846</v>
      </c>
      <c r="W19" s="66">
        <f t="shared" si="9"/>
        <v>11</v>
      </c>
      <c r="X19" s="65">
        <f>VLOOKUP($A19,'Return Data'!$B$7:$R$2292,14,0)</f>
        <v>5.1174999999999997</v>
      </c>
      <c r="Y19" s="66">
        <f t="shared" si="10"/>
        <v>12</v>
      </c>
      <c r="Z19" s="65">
        <f>VLOOKUP($A19,'Return Data'!$B$7:$R$2292,16,0)</f>
        <v>7.0948000000000002</v>
      </c>
      <c r="AA19" s="67">
        <f t="shared" si="11"/>
        <v>11</v>
      </c>
    </row>
    <row r="20" spans="1:27" x14ac:dyDescent="0.3">
      <c r="A20" s="63" t="s">
        <v>131</v>
      </c>
      <c r="B20" s="64">
        <f>VLOOKUP($A20,'Return Data'!$B$7:$R$2292,3,0)</f>
        <v>44479</v>
      </c>
      <c r="C20" s="65">
        <f>VLOOKUP($A20,'Return Data'!$B$7:$R$2292,4,0)</f>
        <v>2253.0518999999999</v>
      </c>
      <c r="D20" s="65">
        <f>VLOOKUP($A20,'Return Data'!$B$7:$R$2292,5,0)</f>
        <v>3.2987000000000002</v>
      </c>
      <c r="E20" s="66">
        <f t="shared" si="0"/>
        <v>13</v>
      </c>
      <c r="F20" s="65">
        <f>VLOOKUP($A20,'Return Data'!$B$7:$R$2292,6,0)</f>
        <v>4.4112999999999998</v>
      </c>
      <c r="G20" s="66">
        <f t="shared" si="1"/>
        <v>2</v>
      </c>
      <c r="H20" s="65">
        <f>VLOOKUP($A20,'Return Data'!$B$7:$R$2292,7,0)</f>
        <v>4.0052000000000003</v>
      </c>
      <c r="I20" s="66">
        <f t="shared" si="2"/>
        <v>3</v>
      </c>
      <c r="J20" s="65">
        <f>VLOOKUP($A20,'Return Data'!$B$7:$R$2292,8,0)</f>
        <v>3.5261</v>
      </c>
      <c r="K20" s="66">
        <f t="shared" si="3"/>
        <v>5</v>
      </c>
      <c r="L20" s="65">
        <f>VLOOKUP($A20,'Return Data'!$B$7:$R$2292,9,0)</f>
        <v>3.2917999999999998</v>
      </c>
      <c r="M20" s="66">
        <f t="shared" si="4"/>
        <v>4</v>
      </c>
      <c r="N20" s="65">
        <f>VLOOKUP($A20,'Return Data'!$B$7:$R$2292,10,0)</f>
        <v>3.3551000000000002</v>
      </c>
      <c r="O20" s="66">
        <f t="shared" si="5"/>
        <v>10</v>
      </c>
      <c r="P20" s="65">
        <f>VLOOKUP($A20,'Return Data'!$B$7:$R$2292,11,0)</f>
        <v>3.3932000000000002</v>
      </c>
      <c r="Q20" s="66">
        <f t="shared" si="6"/>
        <v>4</v>
      </c>
      <c r="R20" s="65">
        <f>VLOOKUP($A20,'Return Data'!$B$7:$R$2292,12,0)</f>
        <v>3.4035000000000002</v>
      </c>
      <c r="S20" s="66">
        <f t="shared" si="7"/>
        <v>3</v>
      </c>
      <c r="T20" s="65">
        <f>VLOOKUP($A20,'Return Data'!$B$7:$R$2292,13,0)</f>
        <v>3.3887</v>
      </c>
      <c r="U20" s="66">
        <f t="shared" si="8"/>
        <v>3</v>
      </c>
      <c r="V20" s="65">
        <f>VLOOKUP($A20,'Return Data'!$B$7:$R$2292,17,0)</f>
        <v>4.2271000000000001</v>
      </c>
      <c r="W20" s="66">
        <f t="shared" si="9"/>
        <v>2</v>
      </c>
      <c r="X20" s="65">
        <f>VLOOKUP($A20,'Return Data'!$B$7:$R$2292,14,0)</f>
        <v>5.2316000000000003</v>
      </c>
      <c r="Y20" s="66">
        <f t="shared" si="10"/>
        <v>2</v>
      </c>
      <c r="Z20" s="65">
        <f>VLOOKUP($A20,'Return Data'!$B$7:$R$2292,16,0)</f>
        <v>7.1096000000000004</v>
      </c>
      <c r="AA20" s="67">
        <f t="shared" si="11"/>
        <v>9</v>
      </c>
    </row>
    <row r="21" spans="1:27" x14ac:dyDescent="0.3">
      <c r="A21" s="63" t="s">
        <v>132</v>
      </c>
      <c r="B21" s="64">
        <f>VLOOKUP($A21,'Return Data'!$B$7:$R$2292,3,0)</f>
        <v>44477</v>
      </c>
      <c r="C21" s="65">
        <f>VLOOKUP($A21,'Return Data'!$B$7:$R$2292,4,0)</f>
        <v>2528.5846000000001</v>
      </c>
      <c r="D21" s="65">
        <f>VLOOKUP($A21,'Return Data'!$B$7:$R$2292,5,0)</f>
        <v>5.0876000000000001</v>
      </c>
      <c r="E21" s="66">
        <f t="shared" si="0"/>
        <v>2</v>
      </c>
      <c r="F21" s="65">
        <f>VLOOKUP($A21,'Return Data'!$B$7:$R$2292,6,0)</f>
        <v>4.0292000000000003</v>
      </c>
      <c r="G21" s="66">
        <f t="shared" si="1"/>
        <v>12</v>
      </c>
      <c r="H21" s="65">
        <f>VLOOKUP($A21,'Return Data'!$B$7:$R$2292,7,0)</f>
        <v>3.6211000000000002</v>
      </c>
      <c r="I21" s="66">
        <f t="shared" si="2"/>
        <v>15</v>
      </c>
      <c r="J21" s="65">
        <f>VLOOKUP($A21,'Return Data'!$B$7:$R$2292,8,0)</f>
        <v>3.2976000000000001</v>
      </c>
      <c r="K21" s="66">
        <f t="shared" si="3"/>
        <v>19</v>
      </c>
      <c r="L21" s="65">
        <f>VLOOKUP($A21,'Return Data'!$B$7:$R$2292,9,0)</f>
        <v>3.1509</v>
      </c>
      <c r="M21" s="66">
        <f t="shared" si="4"/>
        <v>28</v>
      </c>
      <c r="N21" s="65">
        <f>VLOOKUP($A21,'Return Data'!$B$7:$R$2292,10,0)</f>
        <v>3.2885</v>
      </c>
      <c r="O21" s="66">
        <f t="shared" si="5"/>
        <v>27</v>
      </c>
      <c r="P21" s="65">
        <f>VLOOKUP($A21,'Return Data'!$B$7:$R$2292,11,0)</f>
        <v>3.2715999999999998</v>
      </c>
      <c r="Q21" s="66">
        <f t="shared" si="6"/>
        <v>27</v>
      </c>
      <c r="R21" s="65">
        <f>VLOOKUP($A21,'Return Data'!$B$7:$R$2292,12,0)</f>
        <v>3.2587999999999999</v>
      </c>
      <c r="S21" s="66">
        <f t="shared" si="7"/>
        <v>29</v>
      </c>
      <c r="T21" s="65">
        <f>VLOOKUP($A21,'Return Data'!$B$7:$R$2292,13,0)</f>
        <v>3.2235999999999998</v>
      </c>
      <c r="U21" s="66">
        <f t="shared" si="8"/>
        <v>28</v>
      </c>
      <c r="V21" s="65">
        <f>VLOOKUP($A21,'Return Data'!$B$7:$R$2292,17,0)</f>
        <v>3.8881000000000001</v>
      </c>
      <c r="W21" s="66">
        <f t="shared" si="9"/>
        <v>28</v>
      </c>
      <c r="X21" s="65">
        <f>VLOOKUP($A21,'Return Data'!$B$7:$R$2292,14,0)</f>
        <v>4.8940999999999999</v>
      </c>
      <c r="Y21" s="66">
        <f t="shared" si="10"/>
        <v>29</v>
      </c>
      <c r="Z21" s="65">
        <f>VLOOKUP($A21,'Return Data'!$B$7:$R$2292,16,0)</f>
        <v>6.9995000000000003</v>
      </c>
      <c r="AA21" s="67">
        <f t="shared" si="11"/>
        <v>27</v>
      </c>
    </row>
    <row r="22" spans="1:27" x14ac:dyDescent="0.3">
      <c r="A22" s="63" t="s">
        <v>133</v>
      </c>
      <c r="B22" s="64">
        <f>VLOOKUP($A22,'Return Data'!$B$7:$R$2292,3,0)</f>
        <v>44479</v>
      </c>
      <c r="C22" s="65">
        <f>VLOOKUP($A22,'Return Data'!$B$7:$R$2292,4,0)</f>
        <v>1615.579</v>
      </c>
      <c r="D22" s="65">
        <f>VLOOKUP($A22,'Return Data'!$B$7:$R$2292,5,0)</f>
        <v>3.1432000000000002</v>
      </c>
      <c r="E22" s="66">
        <f t="shared" si="0"/>
        <v>35</v>
      </c>
      <c r="F22" s="65">
        <f>VLOOKUP($A22,'Return Data'!$B$7:$R$2292,6,0)</f>
        <v>3.2097000000000002</v>
      </c>
      <c r="G22" s="66">
        <f t="shared" si="1"/>
        <v>40</v>
      </c>
      <c r="H22" s="65">
        <f>VLOOKUP($A22,'Return Data'!$B$7:$R$2292,7,0)</f>
        <v>3.1474000000000002</v>
      </c>
      <c r="I22" s="66">
        <f t="shared" si="2"/>
        <v>41</v>
      </c>
      <c r="J22" s="65">
        <f>VLOOKUP($A22,'Return Data'!$B$7:$R$2292,8,0)</f>
        <v>3.7019000000000002</v>
      </c>
      <c r="K22" s="66">
        <f t="shared" si="3"/>
        <v>3</v>
      </c>
      <c r="L22" s="65">
        <f>VLOOKUP($A22,'Return Data'!$B$7:$R$2292,9,0)</f>
        <v>3.2787000000000002</v>
      </c>
      <c r="M22" s="66">
        <f t="shared" si="4"/>
        <v>6</v>
      </c>
      <c r="N22" s="65">
        <f>VLOOKUP($A22,'Return Data'!$B$7:$R$2292,10,0)</f>
        <v>3.1181999999999999</v>
      </c>
      <c r="O22" s="66">
        <f t="shared" si="5"/>
        <v>35</v>
      </c>
      <c r="P22" s="65">
        <f>VLOOKUP($A22,'Return Data'!$B$7:$R$2292,11,0)</f>
        <v>3.0434000000000001</v>
      </c>
      <c r="Q22" s="66">
        <f t="shared" si="6"/>
        <v>37</v>
      </c>
      <c r="R22" s="65">
        <f>VLOOKUP($A22,'Return Data'!$B$7:$R$2292,12,0)</f>
        <v>2.9929000000000001</v>
      </c>
      <c r="S22" s="66">
        <f t="shared" si="7"/>
        <v>41</v>
      </c>
      <c r="T22" s="65">
        <f>VLOOKUP($A22,'Return Data'!$B$7:$R$2292,13,0)</f>
        <v>2.9304000000000001</v>
      </c>
      <c r="U22" s="66">
        <f t="shared" si="8"/>
        <v>38</v>
      </c>
      <c r="V22" s="65">
        <f>VLOOKUP($A22,'Return Data'!$B$7:$R$2292,17,0)</f>
        <v>3.4375</v>
      </c>
      <c r="W22" s="66">
        <f t="shared" si="9"/>
        <v>35</v>
      </c>
      <c r="X22" s="65">
        <f>VLOOKUP($A22,'Return Data'!$B$7:$R$2292,14,0)</f>
        <v>4.4149000000000003</v>
      </c>
      <c r="Y22" s="66">
        <f t="shared" si="10"/>
        <v>34</v>
      </c>
      <c r="Z22" s="65">
        <f>VLOOKUP($A22,'Return Data'!$B$7:$R$2292,16,0)</f>
        <v>6.2469999999999999</v>
      </c>
      <c r="AA22" s="67">
        <f t="shared" si="11"/>
        <v>32</v>
      </c>
    </row>
    <row r="23" spans="1:27" x14ac:dyDescent="0.3">
      <c r="A23" s="63" t="s">
        <v>134</v>
      </c>
      <c r="B23" s="64">
        <f>VLOOKUP($A23,'Return Data'!$B$7:$R$2292,3,0)</f>
        <v>44479</v>
      </c>
      <c r="C23" s="65">
        <f>VLOOKUP($A23,'Return Data'!$B$7:$R$2292,4,0)</f>
        <v>2038.1493</v>
      </c>
      <c r="D23" s="65">
        <f>VLOOKUP($A23,'Return Data'!$B$7:$R$2292,5,0)</f>
        <v>3.4620000000000002</v>
      </c>
      <c r="E23" s="66">
        <f t="shared" si="0"/>
        <v>9</v>
      </c>
      <c r="F23" s="65">
        <f>VLOOKUP($A23,'Return Data'!$B$7:$R$2292,6,0)</f>
        <v>3.2572000000000001</v>
      </c>
      <c r="G23" s="66">
        <f t="shared" si="1"/>
        <v>36</v>
      </c>
      <c r="H23" s="65">
        <f>VLOOKUP($A23,'Return Data'!$B$7:$R$2292,7,0)</f>
        <v>3.3361999999999998</v>
      </c>
      <c r="I23" s="66">
        <f t="shared" si="2"/>
        <v>35</v>
      </c>
      <c r="J23" s="65">
        <f>VLOOKUP($A23,'Return Data'!$B$7:$R$2292,8,0)</f>
        <v>3.0596999999999999</v>
      </c>
      <c r="K23" s="66">
        <f t="shared" si="3"/>
        <v>39</v>
      </c>
      <c r="L23" s="65">
        <f>VLOOKUP($A23,'Return Data'!$B$7:$R$2292,9,0)</f>
        <v>2.9786000000000001</v>
      </c>
      <c r="M23" s="66">
        <f t="shared" si="4"/>
        <v>40</v>
      </c>
      <c r="N23" s="65">
        <f>VLOOKUP($A23,'Return Data'!$B$7:$R$2292,10,0)</f>
        <v>3.0411999999999999</v>
      </c>
      <c r="O23" s="66">
        <f t="shared" si="5"/>
        <v>40</v>
      </c>
      <c r="P23" s="65">
        <f>VLOOKUP($A23,'Return Data'!$B$7:$R$2292,11,0)</f>
        <v>3.0089999999999999</v>
      </c>
      <c r="Q23" s="66">
        <f t="shared" si="6"/>
        <v>39</v>
      </c>
      <c r="R23" s="65">
        <f>VLOOKUP($A23,'Return Data'!$B$7:$R$2292,12,0)</f>
        <v>3.2483</v>
      </c>
      <c r="S23" s="66">
        <f t="shared" si="7"/>
        <v>32</v>
      </c>
      <c r="T23" s="65">
        <f>VLOOKUP($A23,'Return Data'!$B$7:$R$2292,13,0)</f>
        <v>3.1960999999999999</v>
      </c>
      <c r="U23" s="66">
        <f t="shared" si="8"/>
        <v>30</v>
      </c>
      <c r="V23" s="65">
        <f>VLOOKUP($A23,'Return Data'!$B$7:$R$2292,17,0)</f>
        <v>3.8466999999999998</v>
      </c>
      <c r="W23" s="66">
        <f t="shared" si="9"/>
        <v>29</v>
      </c>
      <c r="X23" s="65">
        <f>VLOOKUP($A23,'Return Data'!$B$7:$R$2292,14,0)</f>
        <v>4.9378000000000002</v>
      </c>
      <c r="Y23" s="66">
        <f t="shared" si="10"/>
        <v>28</v>
      </c>
      <c r="Z23" s="65">
        <f>VLOOKUP($A23,'Return Data'!$B$7:$R$2292,16,0)</f>
        <v>7.0876000000000001</v>
      </c>
      <c r="AA23" s="67">
        <f t="shared" si="11"/>
        <v>12</v>
      </c>
    </row>
    <row r="24" spans="1:27" x14ac:dyDescent="0.3">
      <c r="A24" s="63" t="s">
        <v>135</v>
      </c>
      <c r="B24" s="64">
        <f>VLOOKUP($A24,'Return Data'!$B$7:$R$2292,3,0)</f>
        <v>44479</v>
      </c>
      <c r="C24" s="65">
        <f>VLOOKUP($A24,'Return Data'!$B$7:$R$2292,4,0)</f>
        <v>2027.3684000000001</v>
      </c>
      <c r="D24" s="65">
        <f>VLOOKUP($A24,'Return Data'!$B$7:$R$2292,5,0)</f>
        <v>2.7079</v>
      </c>
      <c r="E24" s="66">
        <f t="shared" si="0"/>
        <v>42</v>
      </c>
      <c r="F24" s="65">
        <f>VLOOKUP($A24,'Return Data'!$B$7:$R$2292,6,0)</f>
        <v>2.7077</v>
      </c>
      <c r="G24" s="66">
        <f t="shared" si="1"/>
        <v>42</v>
      </c>
      <c r="H24" s="65">
        <f>VLOOKUP($A24,'Return Data'!$B$7:$R$2292,7,0)</f>
        <v>2.9022999999999999</v>
      </c>
      <c r="I24" s="66">
        <f t="shared" si="2"/>
        <v>42</v>
      </c>
      <c r="J24" s="65">
        <f>VLOOKUP($A24,'Return Data'!$B$7:$R$2292,8,0)</f>
        <v>3.5823999999999998</v>
      </c>
      <c r="K24" s="66">
        <f t="shared" si="3"/>
        <v>4</v>
      </c>
      <c r="L24" s="65">
        <f>VLOOKUP($A24,'Return Data'!$B$7:$R$2292,9,0)</f>
        <v>3.3936000000000002</v>
      </c>
      <c r="M24" s="66">
        <f t="shared" si="4"/>
        <v>3</v>
      </c>
      <c r="N24" s="65">
        <f>VLOOKUP($A24,'Return Data'!$B$7:$R$2292,10,0)</f>
        <v>3.0543</v>
      </c>
      <c r="O24" s="66">
        <f t="shared" si="5"/>
        <v>39</v>
      </c>
      <c r="P24" s="65">
        <f>VLOOKUP($A24,'Return Data'!$B$7:$R$2292,11,0)</f>
        <v>2.8891</v>
      </c>
      <c r="Q24" s="66">
        <f t="shared" si="6"/>
        <v>42</v>
      </c>
      <c r="R24" s="65">
        <f>VLOOKUP($A24,'Return Data'!$B$7:$R$2292,12,0)</f>
        <v>3.0531000000000001</v>
      </c>
      <c r="S24" s="66">
        <f t="shared" si="7"/>
        <v>39</v>
      </c>
      <c r="T24" s="65"/>
      <c r="U24" s="66"/>
      <c r="V24" s="65"/>
      <c r="W24" s="66"/>
      <c r="X24" s="65"/>
      <c r="Y24" s="66"/>
      <c r="Z24" s="65">
        <f>VLOOKUP($A24,'Return Data'!$B$7:$R$2292,16,0)</f>
        <v>3.2706</v>
      </c>
      <c r="AA24" s="67">
        <f t="shared" si="11"/>
        <v>42</v>
      </c>
    </row>
    <row r="25" spans="1:27" x14ac:dyDescent="0.3">
      <c r="A25" s="63" t="s">
        <v>136</v>
      </c>
      <c r="B25" s="64">
        <f>VLOOKUP($A25,'Return Data'!$B$7:$R$2292,3,0)</f>
        <v>44479</v>
      </c>
      <c r="C25" s="65">
        <f>VLOOKUP($A25,'Return Data'!$B$7:$R$2292,4,0)</f>
        <v>2038.4657</v>
      </c>
      <c r="D25" s="65">
        <f>VLOOKUP($A25,'Return Data'!$B$7:$R$2292,5,0)</f>
        <v>3.4954999999999998</v>
      </c>
      <c r="E25" s="66">
        <f t="shared" si="0"/>
        <v>8</v>
      </c>
      <c r="F25" s="65">
        <f>VLOOKUP($A25,'Return Data'!$B$7:$R$2292,6,0)</f>
        <v>3.2942999999999998</v>
      </c>
      <c r="G25" s="66">
        <f t="shared" si="1"/>
        <v>34</v>
      </c>
      <c r="H25" s="65">
        <f>VLOOKUP($A25,'Return Data'!$B$7:$R$2292,7,0)</f>
        <v>3.359</v>
      </c>
      <c r="I25" s="66">
        <f t="shared" si="2"/>
        <v>32</v>
      </c>
      <c r="J25" s="65">
        <f>VLOOKUP($A25,'Return Data'!$B$7:$R$2292,8,0)</f>
        <v>3.0417000000000001</v>
      </c>
      <c r="K25" s="66">
        <f t="shared" si="3"/>
        <v>41</v>
      </c>
      <c r="L25" s="65">
        <f>VLOOKUP($A25,'Return Data'!$B$7:$R$2292,9,0)</f>
        <v>2.9956</v>
      </c>
      <c r="M25" s="66">
        <f t="shared" si="4"/>
        <v>38</v>
      </c>
      <c r="N25" s="65">
        <f>VLOOKUP($A25,'Return Data'!$B$7:$R$2292,10,0)</f>
        <v>3.0647000000000002</v>
      </c>
      <c r="O25" s="66">
        <f t="shared" si="5"/>
        <v>38</v>
      </c>
      <c r="P25" s="65">
        <f>VLOOKUP($A25,'Return Data'!$B$7:$R$2292,11,0)</f>
        <v>3.0036</v>
      </c>
      <c r="Q25" s="66">
        <f t="shared" si="6"/>
        <v>40</v>
      </c>
      <c r="R25" s="65">
        <f>VLOOKUP($A25,'Return Data'!$B$7:$R$2292,12,0)</f>
        <v>3.2442000000000002</v>
      </c>
      <c r="S25" s="66">
        <f t="shared" si="7"/>
        <v>34</v>
      </c>
      <c r="T25" s="65"/>
      <c r="U25" s="66"/>
      <c r="V25" s="65"/>
      <c r="W25" s="66"/>
      <c r="X25" s="65"/>
      <c r="Y25" s="66"/>
      <c r="Z25" s="65">
        <f>VLOOKUP($A25,'Return Data'!$B$7:$R$2292,16,0)</f>
        <v>3.5882999999999998</v>
      </c>
      <c r="AA25" s="67">
        <f t="shared" si="11"/>
        <v>41</v>
      </c>
    </row>
    <row r="26" spans="1:27" x14ac:dyDescent="0.3">
      <c r="A26" s="63" t="s">
        <v>137</v>
      </c>
      <c r="B26" s="64">
        <f>VLOOKUP($A26,'Return Data'!$B$7:$R$2292,3,0)</f>
        <v>44479</v>
      </c>
      <c r="C26" s="65">
        <f>VLOOKUP($A26,'Return Data'!$B$7:$R$2292,4,0)</f>
        <v>2038.5681999999999</v>
      </c>
      <c r="D26" s="65">
        <f>VLOOKUP($A26,'Return Data'!$B$7:$R$2292,5,0)</f>
        <v>3.4594999999999998</v>
      </c>
      <c r="E26" s="66">
        <f t="shared" si="0"/>
        <v>10</v>
      </c>
      <c r="F26" s="65">
        <f>VLOOKUP($A26,'Return Data'!$B$7:$R$2292,6,0)</f>
        <v>3.2553999999999998</v>
      </c>
      <c r="G26" s="66">
        <f t="shared" si="1"/>
        <v>37</v>
      </c>
      <c r="H26" s="65">
        <f>VLOOKUP($A26,'Return Data'!$B$7:$R$2292,7,0)</f>
        <v>3.3351999999999999</v>
      </c>
      <c r="I26" s="66">
        <f t="shared" si="2"/>
        <v>36</v>
      </c>
      <c r="J26" s="65">
        <f>VLOOKUP($A26,'Return Data'!$B$7:$R$2292,8,0)</f>
        <v>3.0592999999999999</v>
      </c>
      <c r="K26" s="66">
        <f t="shared" si="3"/>
        <v>40</v>
      </c>
      <c r="L26" s="65">
        <f>VLOOKUP($A26,'Return Data'!$B$7:$R$2292,9,0)</f>
        <v>2.9786999999999999</v>
      </c>
      <c r="M26" s="66">
        <f t="shared" si="4"/>
        <v>39</v>
      </c>
      <c r="N26" s="65">
        <f>VLOOKUP($A26,'Return Data'!$B$7:$R$2292,10,0)</f>
        <v>3.0407999999999999</v>
      </c>
      <c r="O26" s="66">
        <f t="shared" si="5"/>
        <v>41</v>
      </c>
      <c r="P26" s="65">
        <f>VLOOKUP($A26,'Return Data'!$B$7:$R$2292,11,0)</f>
        <v>3.0124</v>
      </c>
      <c r="Q26" s="66">
        <f t="shared" si="6"/>
        <v>38</v>
      </c>
      <c r="R26" s="65">
        <f>VLOOKUP($A26,'Return Data'!$B$7:$R$2292,12,0)</f>
        <v>3.2507000000000001</v>
      </c>
      <c r="S26" s="66">
        <f t="shared" si="7"/>
        <v>31</v>
      </c>
      <c r="T26" s="65"/>
      <c r="U26" s="66"/>
      <c r="V26" s="65"/>
      <c r="W26" s="66"/>
      <c r="X26" s="65"/>
      <c r="Y26" s="66"/>
      <c r="Z26" s="65">
        <f>VLOOKUP($A26,'Return Data'!$B$7:$R$2292,16,0)</f>
        <v>3.5924999999999998</v>
      </c>
      <c r="AA26" s="67">
        <f t="shared" si="11"/>
        <v>39</v>
      </c>
    </row>
    <row r="27" spans="1:27" x14ac:dyDescent="0.3">
      <c r="A27" s="63" t="s">
        <v>138</v>
      </c>
      <c r="B27" s="64">
        <f>VLOOKUP($A27,'Return Data'!$B$7:$R$2292,3,0)</f>
        <v>44479</v>
      </c>
      <c r="C27" s="65">
        <f>VLOOKUP($A27,'Return Data'!$B$7:$R$2292,4,0)</f>
        <v>2038.5857000000001</v>
      </c>
      <c r="D27" s="65">
        <f>VLOOKUP($A27,'Return Data'!$B$7:$R$2292,5,0)</f>
        <v>3.5758999999999999</v>
      </c>
      <c r="E27" s="66">
        <f t="shared" si="0"/>
        <v>7</v>
      </c>
      <c r="F27" s="65">
        <f>VLOOKUP($A27,'Return Data'!$B$7:$R$2292,6,0)</f>
        <v>3.3771</v>
      </c>
      <c r="G27" s="66">
        <f t="shared" si="1"/>
        <v>33</v>
      </c>
      <c r="H27" s="65">
        <f>VLOOKUP($A27,'Return Data'!$B$7:$R$2292,7,0)</f>
        <v>3.3856000000000002</v>
      </c>
      <c r="I27" s="66">
        <f t="shared" si="2"/>
        <v>31</v>
      </c>
      <c r="J27" s="65">
        <f>VLOOKUP($A27,'Return Data'!$B$7:$R$2292,8,0)</f>
        <v>3.1212</v>
      </c>
      <c r="K27" s="66">
        <f t="shared" si="3"/>
        <v>37</v>
      </c>
      <c r="L27" s="65">
        <f>VLOOKUP($A27,'Return Data'!$B$7:$R$2292,9,0)</f>
        <v>3.0512999999999999</v>
      </c>
      <c r="M27" s="66">
        <f t="shared" si="4"/>
        <v>37</v>
      </c>
      <c r="N27" s="65">
        <f>VLOOKUP($A27,'Return Data'!$B$7:$R$2292,10,0)</f>
        <v>3.12</v>
      </c>
      <c r="O27" s="66">
        <f t="shared" si="5"/>
        <v>34</v>
      </c>
      <c r="P27" s="65">
        <f>VLOOKUP($A27,'Return Data'!$B$7:$R$2292,11,0)</f>
        <v>3.0545</v>
      </c>
      <c r="Q27" s="66">
        <f t="shared" si="6"/>
        <v>36</v>
      </c>
      <c r="R27" s="65">
        <f>VLOOKUP($A27,'Return Data'!$B$7:$R$2292,12,0)</f>
        <v>3.2791999999999999</v>
      </c>
      <c r="S27" s="66">
        <f t="shared" si="7"/>
        <v>26</v>
      </c>
      <c r="T27" s="65"/>
      <c r="U27" s="66"/>
      <c r="V27" s="65"/>
      <c r="W27" s="66"/>
      <c r="X27" s="65"/>
      <c r="Y27" s="66"/>
      <c r="Z27" s="65">
        <f>VLOOKUP($A27,'Return Data'!$B$7:$R$2292,16,0)</f>
        <v>3.5910000000000002</v>
      </c>
      <c r="AA27" s="67">
        <f t="shared" si="11"/>
        <v>40</v>
      </c>
    </row>
    <row r="28" spans="1:27" x14ac:dyDescent="0.3">
      <c r="A28" s="63" t="s">
        <v>139</v>
      </c>
      <c r="B28" s="64">
        <f>VLOOKUP($A28,'Return Data'!$B$7:$R$2292,3,0)</f>
        <v>44479</v>
      </c>
      <c r="C28" s="65">
        <f>VLOOKUP($A28,'Return Data'!$B$7:$R$2292,4,0)</f>
        <v>2875.2698999999998</v>
      </c>
      <c r="D28" s="65">
        <f>VLOOKUP($A28,'Return Data'!$B$7:$R$2292,5,0)</f>
        <v>3.1993</v>
      </c>
      <c r="E28" s="66">
        <f t="shared" si="0"/>
        <v>27</v>
      </c>
      <c r="F28" s="65">
        <f>VLOOKUP($A28,'Return Data'!$B$7:$R$2292,6,0)</f>
        <v>3.5977999999999999</v>
      </c>
      <c r="G28" s="66">
        <f t="shared" si="1"/>
        <v>26</v>
      </c>
      <c r="H28" s="65">
        <f>VLOOKUP($A28,'Return Data'!$B$7:$R$2292,7,0)</f>
        <v>3.4226999999999999</v>
      </c>
      <c r="I28" s="66">
        <f t="shared" si="2"/>
        <v>26</v>
      </c>
      <c r="J28" s="65">
        <f>VLOOKUP($A28,'Return Data'!$B$7:$R$2292,8,0)</f>
        <v>3.2642000000000002</v>
      </c>
      <c r="K28" s="66">
        <f t="shared" si="3"/>
        <v>26</v>
      </c>
      <c r="L28" s="65">
        <f>VLOOKUP($A28,'Return Data'!$B$7:$R$2292,9,0)</f>
        <v>3.1516000000000002</v>
      </c>
      <c r="M28" s="66">
        <f t="shared" si="4"/>
        <v>26</v>
      </c>
      <c r="N28" s="65">
        <f>VLOOKUP($A28,'Return Data'!$B$7:$R$2292,10,0)</f>
        <v>3.3227000000000002</v>
      </c>
      <c r="O28" s="66">
        <f t="shared" si="5"/>
        <v>23</v>
      </c>
      <c r="P28" s="65">
        <f>VLOOKUP($A28,'Return Data'!$B$7:$R$2292,11,0)</f>
        <v>3.2984</v>
      </c>
      <c r="Q28" s="66">
        <f t="shared" si="6"/>
        <v>25</v>
      </c>
      <c r="R28" s="65">
        <f>VLOOKUP($A28,'Return Data'!$B$7:$R$2292,12,0)</f>
        <v>3.2896999999999998</v>
      </c>
      <c r="S28" s="66">
        <f t="shared" si="7"/>
        <v>24</v>
      </c>
      <c r="T28" s="65">
        <f>VLOOKUP($A28,'Return Data'!$B$7:$R$2292,13,0)</f>
        <v>3.2591999999999999</v>
      </c>
      <c r="U28" s="66">
        <f t="shared" ref="U28:U50" si="12">RANK(T28,T$8:T$50,0)</f>
        <v>24</v>
      </c>
      <c r="V28" s="65">
        <f>VLOOKUP($A28,'Return Data'!$B$7:$R$2292,17,0)</f>
        <v>3.9437000000000002</v>
      </c>
      <c r="W28" s="66">
        <f>RANK(V28,V$8:V$50,0)</f>
        <v>26</v>
      </c>
      <c r="X28" s="65">
        <f>VLOOKUP($A28,'Return Data'!$B$7:$R$2292,14,0)</f>
        <v>4.9824000000000002</v>
      </c>
      <c r="Y28" s="66">
        <f>RANK(X28,X$8:X$50,0)</f>
        <v>27</v>
      </c>
      <c r="Z28" s="65">
        <f>VLOOKUP($A28,'Return Data'!$B$7:$R$2292,16,0)</f>
        <v>7.0632000000000001</v>
      </c>
      <c r="AA28" s="67">
        <f t="shared" si="11"/>
        <v>18</v>
      </c>
    </row>
    <row r="29" spans="1:27" x14ac:dyDescent="0.3">
      <c r="A29" s="63" t="s">
        <v>140</v>
      </c>
      <c r="B29" s="64">
        <f>VLOOKUP($A29,'Return Data'!$B$7:$R$2292,3,0)</f>
        <v>44478</v>
      </c>
      <c r="C29" s="65">
        <f>VLOOKUP($A29,'Return Data'!$B$7:$R$2292,4,0)</f>
        <v>1097.6643999999999</v>
      </c>
      <c r="D29" s="65">
        <f>VLOOKUP($A29,'Return Data'!$B$7:$R$2292,5,0)</f>
        <v>2.7235999999999998</v>
      </c>
      <c r="E29" s="66">
        <f t="shared" si="0"/>
        <v>41</v>
      </c>
      <c r="F29" s="65">
        <f>VLOOKUP($A29,'Return Data'!$B$7:$R$2292,6,0)</f>
        <v>3.1065999999999998</v>
      </c>
      <c r="G29" s="66">
        <f t="shared" si="1"/>
        <v>41</v>
      </c>
      <c r="H29" s="65">
        <f>VLOOKUP($A29,'Return Data'!$B$7:$R$2292,7,0)</f>
        <v>3.1566000000000001</v>
      </c>
      <c r="I29" s="66">
        <f t="shared" si="2"/>
        <v>40</v>
      </c>
      <c r="J29" s="65">
        <f>VLOOKUP($A29,'Return Data'!$B$7:$R$2292,8,0)</f>
        <v>3.1345000000000001</v>
      </c>
      <c r="K29" s="66">
        <f t="shared" si="3"/>
        <v>36</v>
      </c>
      <c r="L29" s="65">
        <f>VLOOKUP($A29,'Return Data'!$B$7:$R$2292,9,0)</f>
        <v>3.1297999999999999</v>
      </c>
      <c r="M29" s="66">
        <f t="shared" si="4"/>
        <v>31</v>
      </c>
      <c r="N29" s="65">
        <f>VLOOKUP($A29,'Return Data'!$B$7:$R$2292,10,0)</f>
        <v>3.08</v>
      </c>
      <c r="O29" s="66">
        <f t="shared" si="5"/>
        <v>36</v>
      </c>
      <c r="P29" s="65">
        <f>VLOOKUP($A29,'Return Data'!$B$7:$R$2292,11,0)</f>
        <v>3.1143999999999998</v>
      </c>
      <c r="Q29" s="66">
        <f t="shared" si="6"/>
        <v>34</v>
      </c>
      <c r="R29" s="65">
        <f>VLOOKUP($A29,'Return Data'!$B$7:$R$2292,12,0)</f>
        <v>3.0882999999999998</v>
      </c>
      <c r="S29" s="66">
        <f t="shared" si="7"/>
        <v>38</v>
      </c>
      <c r="T29" s="65">
        <f>VLOOKUP($A29,'Return Data'!$B$7:$R$2292,13,0)</f>
        <v>3.0514999999999999</v>
      </c>
      <c r="U29" s="66">
        <f t="shared" si="12"/>
        <v>35</v>
      </c>
      <c r="V29" s="65"/>
      <c r="W29" s="66"/>
      <c r="X29" s="65"/>
      <c r="Y29" s="66"/>
      <c r="Z29" s="65">
        <f>VLOOKUP($A29,'Return Data'!$B$7:$R$2292,16,0)</f>
        <v>3.8521999999999998</v>
      </c>
      <c r="AA29" s="67">
        <f t="shared" si="11"/>
        <v>38</v>
      </c>
    </row>
    <row r="30" spans="1:27" x14ac:dyDescent="0.3">
      <c r="A30" s="63" t="s">
        <v>141</v>
      </c>
      <c r="B30" s="64">
        <f>VLOOKUP($A30,'Return Data'!$B$7:$R$2292,3,0)</f>
        <v>44479</v>
      </c>
      <c r="C30" s="65">
        <f>VLOOKUP($A30,'Return Data'!$B$7:$R$2292,4,0)</f>
        <v>57.241</v>
      </c>
      <c r="D30" s="65">
        <f>VLOOKUP($A30,'Return Data'!$B$7:$R$2292,5,0)</f>
        <v>3.2523</v>
      </c>
      <c r="E30" s="66">
        <f t="shared" si="0"/>
        <v>19</v>
      </c>
      <c r="F30" s="65">
        <f>VLOOKUP($A30,'Return Data'!$B$7:$R$2292,6,0)</f>
        <v>4.0823999999999998</v>
      </c>
      <c r="G30" s="66">
        <f t="shared" si="1"/>
        <v>9</v>
      </c>
      <c r="H30" s="65">
        <f>VLOOKUP($A30,'Return Data'!$B$7:$R$2292,7,0)</f>
        <v>3.7193000000000001</v>
      </c>
      <c r="I30" s="66">
        <f t="shared" si="2"/>
        <v>10</v>
      </c>
      <c r="J30" s="65">
        <f>VLOOKUP($A30,'Return Data'!$B$7:$R$2292,8,0)</f>
        <v>3.4205000000000001</v>
      </c>
      <c r="K30" s="66">
        <f t="shared" si="3"/>
        <v>8</v>
      </c>
      <c r="L30" s="65">
        <f>VLOOKUP($A30,'Return Data'!$B$7:$R$2292,9,0)</f>
        <v>3.2351000000000001</v>
      </c>
      <c r="M30" s="66">
        <f t="shared" si="4"/>
        <v>8</v>
      </c>
      <c r="N30" s="65">
        <f>VLOOKUP($A30,'Return Data'!$B$7:$R$2292,10,0)</f>
        <v>3.3712</v>
      </c>
      <c r="O30" s="66">
        <f t="shared" si="5"/>
        <v>7</v>
      </c>
      <c r="P30" s="65">
        <f>VLOOKUP($A30,'Return Data'!$B$7:$R$2292,11,0)</f>
        <v>3.3513000000000002</v>
      </c>
      <c r="Q30" s="66">
        <f t="shared" si="6"/>
        <v>11</v>
      </c>
      <c r="R30" s="65">
        <f>VLOOKUP($A30,'Return Data'!$B$7:$R$2292,12,0)</f>
        <v>3.35</v>
      </c>
      <c r="S30" s="66">
        <f t="shared" si="7"/>
        <v>11</v>
      </c>
      <c r="T30" s="65">
        <f>VLOOKUP($A30,'Return Data'!$B$7:$R$2292,13,0)</f>
        <v>3.2909999999999999</v>
      </c>
      <c r="U30" s="66">
        <f t="shared" si="12"/>
        <v>14</v>
      </c>
      <c r="V30" s="65">
        <f>VLOOKUP($A30,'Return Data'!$B$7:$R$2292,17,0)</f>
        <v>3.9146000000000001</v>
      </c>
      <c r="W30" s="66">
        <f t="shared" ref="W30:W35" si="13">RANK(V30,V$8:V$50,0)</f>
        <v>27</v>
      </c>
      <c r="X30" s="65">
        <f>VLOOKUP($A30,'Return Data'!$B$7:$R$2292,14,0)</f>
        <v>5.0110000000000001</v>
      </c>
      <c r="Y30" s="66">
        <f t="shared" ref="Y30:Y35" si="14">RANK(X30,X$8:X$50,0)</f>
        <v>24</v>
      </c>
      <c r="Z30" s="65">
        <f>VLOOKUP($A30,'Return Data'!$B$7:$R$2292,16,0)</f>
        <v>7.1113</v>
      </c>
      <c r="AA30" s="67">
        <f t="shared" si="11"/>
        <v>7</v>
      </c>
    </row>
    <row r="31" spans="1:27" x14ac:dyDescent="0.3">
      <c r="A31" s="63" t="s">
        <v>142</v>
      </c>
      <c r="B31" s="64">
        <f>VLOOKUP($A31,'Return Data'!$B$7:$R$2292,3,0)</f>
        <v>44479</v>
      </c>
      <c r="C31" s="65">
        <f>VLOOKUP($A31,'Return Data'!$B$7:$R$2292,4,0)</f>
        <v>4231.9391999999998</v>
      </c>
      <c r="D31" s="65">
        <f>VLOOKUP($A31,'Return Data'!$B$7:$R$2292,5,0)</f>
        <v>3.2509000000000001</v>
      </c>
      <c r="E31" s="66">
        <f t="shared" si="0"/>
        <v>20</v>
      </c>
      <c r="F31" s="65">
        <f>VLOOKUP($A31,'Return Data'!$B$7:$R$2292,6,0)</f>
        <v>3.7159</v>
      </c>
      <c r="G31" s="66">
        <f t="shared" si="1"/>
        <v>22</v>
      </c>
      <c r="H31" s="65">
        <f>VLOOKUP($A31,'Return Data'!$B$7:$R$2292,7,0)</f>
        <v>3.5211000000000001</v>
      </c>
      <c r="I31" s="66">
        <f t="shared" si="2"/>
        <v>20</v>
      </c>
      <c r="J31" s="65">
        <f>VLOOKUP($A31,'Return Data'!$B$7:$R$2292,8,0)</f>
        <v>3.2608999999999999</v>
      </c>
      <c r="K31" s="66">
        <f t="shared" si="3"/>
        <v>27</v>
      </c>
      <c r="L31" s="65">
        <f>VLOOKUP($A31,'Return Data'!$B$7:$R$2292,9,0)</f>
        <v>3.1219000000000001</v>
      </c>
      <c r="M31" s="66">
        <f t="shared" si="4"/>
        <v>33</v>
      </c>
      <c r="N31" s="65">
        <f>VLOOKUP($A31,'Return Data'!$B$7:$R$2292,10,0)</f>
        <v>3.3283999999999998</v>
      </c>
      <c r="O31" s="66">
        <f t="shared" si="5"/>
        <v>21</v>
      </c>
      <c r="P31" s="65">
        <f>VLOOKUP($A31,'Return Data'!$B$7:$R$2292,11,0)</f>
        <v>3.3170000000000002</v>
      </c>
      <c r="Q31" s="66">
        <f t="shared" si="6"/>
        <v>17</v>
      </c>
      <c r="R31" s="65">
        <f>VLOOKUP($A31,'Return Data'!$B$7:$R$2292,12,0)</f>
        <v>3.3077999999999999</v>
      </c>
      <c r="S31" s="66">
        <f t="shared" si="7"/>
        <v>21</v>
      </c>
      <c r="T31" s="65">
        <f>VLOOKUP($A31,'Return Data'!$B$7:$R$2292,13,0)</f>
        <v>3.2633999999999999</v>
      </c>
      <c r="U31" s="66">
        <f t="shared" si="12"/>
        <v>23</v>
      </c>
      <c r="V31" s="65">
        <f>VLOOKUP($A31,'Return Data'!$B$7:$R$2292,17,0)</f>
        <v>3.9689999999999999</v>
      </c>
      <c r="W31" s="66">
        <f t="shared" si="13"/>
        <v>22</v>
      </c>
      <c r="X31" s="65">
        <f>VLOOKUP($A31,'Return Data'!$B$7:$R$2292,14,0)</f>
        <v>4.9881000000000002</v>
      </c>
      <c r="Y31" s="66">
        <f t="shared" si="14"/>
        <v>25</v>
      </c>
      <c r="Z31" s="65">
        <f>VLOOKUP($A31,'Return Data'!$B$7:$R$2292,16,0)</f>
        <v>7.0330000000000004</v>
      </c>
      <c r="AA31" s="67">
        <f t="shared" si="11"/>
        <v>24</v>
      </c>
    </row>
    <row r="32" spans="1:27" x14ac:dyDescent="0.3">
      <c r="A32" s="63" t="s">
        <v>143</v>
      </c>
      <c r="B32" s="64">
        <f>VLOOKUP($A32,'Return Data'!$B$7:$R$2292,3,0)</f>
        <v>44479</v>
      </c>
      <c r="C32" s="65">
        <f>VLOOKUP($A32,'Return Data'!$B$7:$R$2292,4,0)</f>
        <v>2867.3865999999998</v>
      </c>
      <c r="D32" s="65">
        <f>VLOOKUP($A32,'Return Data'!$B$7:$R$2292,5,0)</f>
        <v>3.2883</v>
      </c>
      <c r="E32" s="66">
        <f t="shared" si="0"/>
        <v>15</v>
      </c>
      <c r="F32" s="65">
        <f>VLOOKUP($A32,'Return Data'!$B$7:$R$2292,6,0)</f>
        <v>3.6242999999999999</v>
      </c>
      <c r="G32" s="66">
        <f t="shared" si="1"/>
        <v>25</v>
      </c>
      <c r="H32" s="65">
        <f>VLOOKUP($A32,'Return Data'!$B$7:$R$2292,7,0)</f>
        <v>3.4763000000000002</v>
      </c>
      <c r="I32" s="66">
        <f t="shared" si="2"/>
        <v>23</v>
      </c>
      <c r="J32" s="65">
        <f>VLOOKUP($A32,'Return Data'!$B$7:$R$2292,8,0)</f>
        <v>3.2921999999999998</v>
      </c>
      <c r="K32" s="66">
        <f t="shared" si="3"/>
        <v>21</v>
      </c>
      <c r="L32" s="65">
        <f>VLOOKUP($A32,'Return Data'!$B$7:$R$2292,9,0)</f>
        <v>3.1623999999999999</v>
      </c>
      <c r="M32" s="66">
        <f t="shared" si="4"/>
        <v>25</v>
      </c>
      <c r="N32" s="65">
        <f>VLOOKUP($A32,'Return Data'!$B$7:$R$2292,10,0)</f>
        <v>3.2624</v>
      </c>
      <c r="O32" s="66">
        <f t="shared" si="5"/>
        <v>29</v>
      </c>
      <c r="P32" s="65">
        <f>VLOOKUP($A32,'Return Data'!$B$7:$R$2292,11,0)</f>
        <v>3.2526000000000002</v>
      </c>
      <c r="Q32" s="66">
        <f t="shared" si="6"/>
        <v>29</v>
      </c>
      <c r="R32" s="65">
        <f>VLOOKUP($A32,'Return Data'!$B$7:$R$2292,12,0)</f>
        <v>3.2509000000000001</v>
      </c>
      <c r="S32" s="66">
        <f t="shared" si="7"/>
        <v>30</v>
      </c>
      <c r="T32" s="65">
        <f>VLOOKUP($A32,'Return Data'!$B$7:$R$2292,13,0)</f>
        <v>3.2277999999999998</v>
      </c>
      <c r="U32" s="66">
        <f t="shared" si="12"/>
        <v>26</v>
      </c>
      <c r="V32" s="65">
        <f>VLOOKUP($A32,'Return Data'!$B$7:$R$2292,17,0)</f>
        <v>3.9946999999999999</v>
      </c>
      <c r="W32" s="66">
        <f t="shared" si="13"/>
        <v>21</v>
      </c>
      <c r="X32" s="65">
        <f>VLOOKUP($A32,'Return Data'!$B$7:$R$2292,14,0)</f>
        <v>5.0209000000000001</v>
      </c>
      <c r="Y32" s="66">
        <f t="shared" si="14"/>
        <v>22</v>
      </c>
      <c r="Z32" s="65">
        <f>VLOOKUP($A32,'Return Data'!$B$7:$R$2292,16,0)</f>
        <v>7.0568999999999997</v>
      </c>
      <c r="AA32" s="67">
        <f t="shared" si="11"/>
        <v>22</v>
      </c>
    </row>
    <row r="33" spans="1:27" x14ac:dyDescent="0.3">
      <c r="A33" s="63" t="s">
        <v>144</v>
      </c>
      <c r="B33" s="64">
        <f>VLOOKUP($A33,'Return Data'!$B$7:$R$2292,3,0)</f>
        <v>44479</v>
      </c>
      <c r="C33" s="65">
        <f>VLOOKUP($A33,'Return Data'!$B$7:$R$2292,4,0)</f>
        <v>3803.212</v>
      </c>
      <c r="D33" s="65">
        <f>VLOOKUP($A33,'Return Data'!$B$7:$R$2292,5,0)</f>
        <v>3.1232000000000002</v>
      </c>
      <c r="E33" s="66">
        <f t="shared" si="0"/>
        <v>36</v>
      </c>
      <c r="F33" s="65">
        <f>VLOOKUP($A33,'Return Data'!$B$7:$R$2292,6,0)</f>
        <v>3.2507999999999999</v>
      </c>
      <c r="G33" s="66">
        <f t="shared" si="1"/>
        <v>39</v>
      </c>
      <c r="H33" s="65">
        <f>VLOOKUP($A33,'Return Data'!$B$7:$R$2292,7,0)</f>
        <v>3.2437999999999998</v>
      </c>
      <c r="I33" s="66">
        <f t="shared" si="2"/>
        <v>39</v>
      </c>
      <c r="J33" s="65">
        <f>VLOOKUP($A33,'Return Data'!$B$7:$R$2292,8,0)</f>
        <v>3.2189000000000001</v>
      </c>
      <c r="K33" s="66">
        <f t="shared" si="3"/>
        <v>32</v>
      </c>
      <c r="L33" s="65">
        <f>VLOOKUP($A33,'Return Data'!$B$7:$R$2292,9,0)</f>
        <v>3.1880000000000002</v>
      </c>
      <c r="M33" s="66">
        <f t="shared" si="4"/>
        <v>16</v>
      </c>
      <c r="N33" s="65">
        <f>VLOOKUP($A33,'Return Data'!$B$7:$R$2292,10,0)</f>
        <v>3.3815</v>
      </c>
      <c r="O33" s="66">
        <f t="shared" si="5"/>
        <v>6</v>
      </c>
      <c r="P33" s="65">
        <f>VLOOKUP($A33,'Return Data'!$B$7:$R$2292,11,0)</f>
        <v>3.3614999999999999</v>
      </c>
      <c r="Q33" s="66">
        <f t="shared" si="6"/>
        <v>7</v>
      </c>
      <c r="R33" s="65">
        <f>VLOOKUP($A33,'Return Data'!$B$7:$R$2292,12,0)</f>
        <v>3.3708999999999998</v>
      </c>
      <c r="S33" s="66">
        <f t="shared" si="7"/>
        <v>8</v>
      </c>
      <c r="T33" s="65">
        <f>VLOOKUP($A33,'Return Data'!$B$7:$R$2292,13,0)</f>
        <v>3.3317000000000001</v>
      </c>
      <c r="U33" s="66">
        <f t="shared" si="12"/>
        <v>8</v>
      </c>
      <c r="V33" s="65">
        <f>VLOOKUP($A33,'Return Data'!$B$7:$R$2292,17,0)</f>
        <v>4.1265000000000001</v>
      </c>
      <c r="W33" s="66">
        <f t="shared" si="13"/>
        <v>6</v>
      </c>
      <c r="X33" s="65">
        <f>VLOOKUP($A33,'Return Data'!$B$7:$R$2292,14,0)</f>
        <v>5.1295999999999999</v>
      </c>
      <c r="Y33" s="66">
        <f t="shared" si="14"/>
        <v>10</v>
      </c>
      <c r="Z33" s="65">
        <f>VLOOKUP($A33,'Return Data'!$B$7:$R$2292,16,0)</f>
        <v>7.0858999999999996</v>
      </c>
      <c r="AA33" s="67">
        <f t="shared" si="11"/>
        <v>13</v>
      </c>
    </row>
    <row r="34" spans="1:27" x14ac:dyDescent="0.3">
      <c r="A34" s="63" t="s">
        <v>436</v>
      </c>
      <c r="B34" s="64">
        <f>VLOOKUP($A34,'Return Data'!$B$7:$R$2292,3,0)</f>
        <v>44479</v>
      </c>
      <c r="C34" s="65">
        <f>VLOOKUP($A34,'Return Data'!$B$7:$R$2292,4,0)</f>
        <v>1361.172</v>
      </c>
      <c r="D34" s="65">
        <f>VLOOKUP($A34,'Return Data'!$B$7:$R$2292,5,0)</f>
        <v>3.2583000000000002</v>
      </c>
      <c r="E34" s="66">
        <f t="shared" si="0"/>
        <v>18</v>
      </c>
      <c r="F34" s="65">
        <f>VLOOKUP($A34,'Return Data'!$B$7:$R$2292,6,0)</f>
        <v>4.0987</v>
      </c>
      <c r="G34" s="66">
        <f t="shared" si="1"/>
        <v>7</v>
      </c>
      <c r="H34" s="65">
        <f>VLOOKUP($A34,'Return Data'!$B$7:$R$2292,7,0)</f>
        <v>3.7820999999999998</v>
      </c>
      <c r="I34" s="66">
        <f t="shared" si="2"/>
        <v>7</v>
      </c>
      <c r="J34" s="65">
        <f>VLOOKUP($A34,'Return Data'!$B$7:$R$2292,8,0)</f>
        <v>3.3357000000000001</v>
      </c>
      <c r="K34" s="66">
        <f t="shared" si="3"/>
        <v>16</v>
      </c>
      <c r="L34" s="65">
        <f>VLOOKUP($A34,'Return Data'!$B$7:$R$2292,9,0)</f>
        <v>3.2105999999999999</v>
      </c>
      <c r="M34" s="66">
        <f t="shared" si="4"/>
        <v>12</v>
      </c>
      <c r="N34" s="65">
        <f>VLOOKUP($A34,'Return Data'!$B$7:$R$2292,10,0)</f>
        <v>3.3673999999999999</v>
      </c>
      <c r="O34" s="66">
        <f t="shared" si="5"/>
        <v>9</v>
      </c>
      <c r="P34" s="65">
        <f>VLOOKUP($A34,'Return Data'!$B$7:$R$2292,11,0)</f>
        <v>3.3938999999999999</v>
      </c>
      <c r="Q34" s="66">
        <f t="shared" si="6"/>
        <v>3</v>
      </c>
      <c r="R34" s="65">
        <f>VLOOKUP($A34,'Return Data'!$B$7:$R$2292,12,0)</f>
        <v>3.3875999999999999</v>
      </c>
      <c r="S34" s="66">
        <f t="shared" si="7"/>
        <v>6</v>
      </c>
      <c r="T34" s="65">
        <f>VLOOKUP($A34,'Return Data'!$B$7:$R$2292,13,0)</f>
        <v>3.3671000000000002</v>
      </c>
      <c r="U34" s="66">
        <f t="shared" si="12"/>
        <v>4</v>
      </c>
      <c r="V34" s="65">
        <f>VLOOKUP($A34,'Return Data'!$B$7:$R$2292,17,0)</f>
        <v>4.1428000000000003</v>
      </c>
      <c r="W34" s="66">
        <f t="shared" si="13"/>
        <v>4</v>
      </c>
      <c r="X34" s="65">
        <f>VLOOKUP($A34,'Return Data'!$B$7:$R$2292,14,0)</f>
        <v>5.1980000000000004</v>
      </c>
      <c r="Y34" s="66">
        <f t="shared" si="14"/>
        <v>4</v>
      </c>
      <c r="Z34" s="65">
        <f>VLOOKUP($A34,'Return Data'!$B$7:$R$2292,16,0)</f>
        <v>6.0209000000000001</v>
      </c>
      <c r="AA34" s="67">
        <f t="shared" si="11"/>
        <v>33</v>
      </c>
    </row>
    <row r="35" spans="1:27" x14ac:dyDescent="0.3">
      <c r="A35" s="63" t="s">
        <v>146</v>
      </c>
      <c r="B35" s="64">
        <f>VLOOKUP($A35,'Return Data'!$B$7:$R$2292,3,0)</f>
        <v>44479</v>
      </c>
      <c r="C35" s="65">
        <f>VLOOKUP($A35,'Return Data'!$B$7:$R$2292,4,0)</f>
        <v>2210.0273999999999</v>
      </c>
      <c r="D35" s="65">
        <f>VLOOKUP($A35,'Return Data'!$B$7:$R$2292,5,0)</f>
        <v>3.2128999999999999</v>
      </c>
      <c r="E35" s="66">
        <f t="shared" si="0"/>
        <v>25</v>
      </c>
      <c r="F35" s="65">
        <f>VLOOKUP($A35,'Return Data'!$B$7:$R$2292,6,0)</f>
        <v>3.6924000000000001</v>
      </c>
      <c r="G35" s="66">
        <f t="shared" si="1"/>
        <v>23</v>
      </c>
      <c r="H35" s="65">
        <f>VLOOKUP($A35,'Return Data'!$B$7:$R$2292,7,0)</f>
        <v>3.4809999999999999</v>
      </c>
      <c r="I35" s="66">
        <f t="shared" si="2"/>
        <v>22</v>
      </c>
      <c r="J35" s="65">
        <f>VLOOKUP($A35,'Return Data'!$B$7:$R$2292,8,0)</f>
        <v>3.3090999999999999</v>
      </c>
      <c r="K35" s="66">
        <f t="shared" si="3"/>
        <v>17</v>
      </c>
      <c r="L35" s="65">
        <f>VLOOKUP($A35,'Return Data'!$B$7:$R$2292,9,0)</f>
        <v>3.1798999999999999</v>
      </c>
      <c r="M35" s="66">
        <f t="shared" si="4"/>
        <v>19</v>
      </c>
      <c r="N35" s="65">
        <f>VLOOKUP($A35,'Return Data'!$B$7:$R$2292,10,0)</f>
        <v>3.3431000000000002</v>
      </c>
      <c r="O35" s="66">
        <f t="shared" si="5"/>
        <v>14</v>
      </c>
      <c r="P35" s="65">
        <f>VLOOKUP($A35,'Return Data'!$B$7:$R$2292,11,0)</f>
        <v>3.3611</v>
      </c>
      <c r="Q35" s="66">
        <f t="shared" si="6"/>
        <v>9</v>
      </c>
      <c r="R35" s="65">
        <f>VLOOKUP($A35,'Return Data'!$B$7:$R$2292,12,0)</f>
        <v>3.3803999999999998</v>
      </c>
      <c r="S35" s="66">
        <f t="shared" si="7"/>
        <v>7</v>
      </c>
      <c r="T35" s="65">
        <f>VLOOKUP($A35,'Return Data'!$B$7:$R$2292,13,0)</f>
        <v>3.3586</v>
      </c>
      <c r="U35" s="66">
        <f t="shared" si="12"/>
        <v>5</v>
      </c>
      <c r="V35" s="65">
        <f>VLOOKUP($A35,'Return Data'!$B$7:$R$2292,17,0)</f>
        <v>4.0578000000000003</v>
      </c>
      <c r="W35" s="66">
        <f t="shared" si="13"/>
        <v>15</v>
      </c>
      <c r="X35" s="65">
        <f>VLOOKUP($A35,'Return Data'!$B$7:$R$2292,14,0)</f>
        <v>5.0800999999999998</v>
      </c>
      <c r="Y35" s="66">
        <f t="shared" si="14"/>
        <v>17</v>
      </c>
      <c r="Z35" s="65">
        <f>VLOOKUP($A35,'Return Data'!$B$7:$R$2292,16,0)</f>
        <v>6.8803999999999998</v>
      </c>
      <c r="AA35" s="67">
        <f t="shared" si="11"/>
        <v>30</v>
      </c>
    </row>
    <row r="36" spans="1:27" x14ac:dyDescent="0.3">
      <c r="A36" s="63" t="s">
        <v>147</v>
      </c>
      <c r="B36" s="64">
        <f>VLOOKUP($A36,'Return Data'!$B$7:$R$2292,3,0)</f>
        <v>44479</v>
      </c>
      <c r="C36" s="65">
        <f>VLOOKUP($A36,'Return Data'!$B$7:$R$2292,4,0)</f>
        <v>11.215199999999999</v>
      </c>
      <c r="D36" s="65">
        <f>VLOOKUP($A36,'Return Data'!$B$7:$R$2292,5,0)</f>
        <v>3.0922999999999998</v>
      </c>
      <c r="E36" s="66">
        <f t="shared" si="0"/>
        <v>39</v>
      </c>
      <c r="F36" s="65">
        <f>VLOOKUP($A36,'Return Data'!$B$7:$R$2292,6,0)</f>
        <v>3.2553999999999998</v>
      </c>
      <c r="G36" s="66">
        <f t="shared" si="1"/>
        <v>37</v>
      </c>
      <c r="H36" s="65">
        <f>VLOOKUP($A36,'Return Data'!$B$7:$R$2292,7,0)</f>
        <v>3.2565</v>
      </c>
      <c r="I36" s="66">
        <f t="shared" si="2"/>
        <v>37</v>
      </c>
      <c r="J36" s="65">
        <f>VLOOKUP($A36,'Return Data'!$B$7:$R$2292,8,0)</f>
        <v>2.9790000000000001</v>
      </c>
      <c r="K36" s="66">
        <f t="shared" si="3"/>
        <v>42</v>
      </c>
      <c r="L36" s="65">
        <f>VLOOKUP($A36,'Return Data'!$B$7:$R$2292,9,0)</f>
        <v>2.8942000000000001</v>
      </c>
      <c r="M36" s="66">
        <f t="shared" si="4"/>
        <v>41</v>
      </c>
      <c r="N36" s="65">
        <f>VLOOKUP($A36,'Return Data'!$B$7:$R$2292,10,0)</f>
        <v>3.0718999999999999</v>
      </c>
      <c r="O36" s="66">
        <f t="shared" si="5"/>
        <v>37</v>
      </c>
      <c r="P36" s="65">
        <f>VLOOKUP($A36,'Return Data'!$B$7:$R$2292,11,0)</f>
        <v>3.0804999999999998</v>
      </c>
      <c r="Q36" s="66">
        <f t="shared" si="6"/>
        <v>35</v>
      </c>
      <c r="R36" s="65">
        <f>VLOOKUP($A36,'Return Data'!$B$7:$R$2292,12,0)</f>
        <v>3.0495000000000001</v>
      </c>
      <c r="S36" s="66">
        <f t="shared" si="7"/>
        <v>40</v>
      </c>
      <c r="T36" s="65">
        <f>VLOOKUP($A36,'Return Data'!$B$7:$R$2292,13,0)</f>
        <v>3.0234000000000001</v>
      </c>
      <c r="U36" s="66">
        <f t="shared" si="12"/>
        <v>36</v>
      </c>
      <c r="V36" s="65"/>
      <c r="W36" s="66"/>
      <c r="X36" s="65"/>
      <c r="Y36" s="66"/>
      <c r="Z36" s="65">
        <f>VLOOKUP($A36,'Return Data'!$B$7:$R$2292,16,0)</f>
        <v>4.1642999999999999</v>
      </c>
      <c r="AA36" s="67">
        <f t="shared" si="11"/>
        <v>37</v>
      </c>
    </row>
    <row r="37" spans="1:27" x14ac:dyDescent="0.3">
      <c r="A37" s="63" t="s">
        <v>2021</v>
      </c>
      <c r="B37" s="64">
        <f>VLOOKUP($A37,'Return Data'!$B$7:$R$2292,3,0)</f>
        <v>44479</v>
      </c>
      <c r="C37" s="65">
        <f>VLOOKUP($A37,'Return Data'!$B$7:$R$2292,4,0)</f>
        <v>2288.1192999999998</v>
      </c>
      <c r="D37" s="65">
        <f>VLOOKUP($A37,'Return Data'!$B$7:$R$2292,5,0)</f>
        <v>3.7526999999999999</v>
      </c>
      <c r="E37" s="66">
        <f t="shared" si="0"/>
        <v>6</v>
      </c>
      <c r="F37" s="65">
        <f>VLOOKUP($A37,'Return Data'!$B$7:$R$2292,6,0)</f>
        <v>4.0372000000000003</v>
      </c>
      <c r="G37" s="66">
        <f t="shared" si="1"/>
        <v>11</v>
      </c>
      <c r="H37" s="65">
        <f>VLOOKUP($A37,'Return Data'!$B$7:$R$2292,7,0)</f>
        <v>4.0252999999999997</v>
      </c>
      <c r="I37" s="66">
        <f t="shared" si="2"/>
        <v>2</v>
      </c>
      <c r="J37" s="65">
        <f>VLOOKUP($A37,'Return Data'!$B$7:$R$2292,8,0)</f>
        <v>3.9443000000000001</v>
      </c>
      <c r="K37" s="66">
        <f t="shared" si="3"/>
        <v>2</v>
      </c>
      <c r="L37" s="65">
        <f>VLOOKUP($A37,'Return Data'!$B$7:$R$2292,9,0)</f>
        <v>3.6453000000000002</v>
      </c>
      <c r="M37" s="66">
        <f t="shared" si="4"/>
        <v>2</v>
      </c>
      <c r="N37" s="65">
        <f>VLOOKUP($A37,'Return Data'!$B$7:$R$2292,10,0)</f>
        <v>3.4803000000000002</v>
      </c>
      <c r="O37" s="66">
        <f t="shared" si="5"/>
        <v>2</v>
      </c>
      <c r="P37" s="65">
        <f>VLOOKUP($A37,'Return Data'!$B$7:$R$2292,11,0)</f>
        <v>3.3266</v>
      </c>
      <c r="Q37" s="66">
        <f t="shared" si="6"/>
        <v>15</v>
      </c>
      <c r="R37" s="65">
        <f>VLOOKUP($A37,'Return Data'!$B$7:$R$2292,12,0)</f>
        <v>3.2867000000000002</v>
      </c>
      <c r="S37" s="66">
        <f t="shared" si="7"/>
        <v>25</v>
      </c>
      <c r="T37" s="65">
        <f>VLOOKUP($A37,'Return Data'!$B$7:$R$2292,13,0)</f>
        <v>3.1956000000000002</v>
      </c>
      <c r="U37" s="66">
        <f t="shared" si="12"/>
        <v>31</v>
      </c>
      <c r="V37" s="65">
        <f>VLOOKUP($A37,'Return Data'!$B$7:$R$2292,17,0)</f>
        <v>3.6684999999999999</v>
      </c>
      <c r="W37" s="66">
        <f t="shared" ref="W37:W49" si="15">RANK(V37,V$8:V$50,0)</f>
        <v>32</v>
      </c>
      <c r="X37" s="65">
        <f>VLOOKUP($A37,'Return Data'!$B$7:$R$2292,14,0)</f>
        <v>4.7697000000000003</v>
      </c>
      <c r="Y37" s="66">
        <f>RANK(X37,X$8:X$50,0)</f>
        <v>30</v>
      </c>
      <c r="Z37" s="65">
        <f>VLOOKUP($A37,'Return Data'!$B$7:$R$2292,16,0)</f>
        <v>7.0659000000000001</v>
      </c>
      <c r="AA37" s="67">
        <f t="shared" si="11"/>
        <v>17</v>
      </c>
    </row>
    <row r="38" spans="1:27" x14ac:dyDescent="0.3">
      <c r="A38" s="63" t="s">
        <v>148</v>
      </c>
      <c r="B38" s="64">
        <f>VLOOKUP($A38,'Return Data'!$B$7:$R$2292,3,0)</f>
        <v>44479</v>
      </c>
      <c r="C38" s="65">
        <f>VLOOKUP($A38,'Return Data'!$B$7:$R$2292,4,0)</f>
        <v>5120.7483000000002</v>
      </c>
      <c r="D38" s="65">
        <f>VLOOKUP($A38,'Return Data'!$B$7:$R$2292,5,0)</f>
        <v>3.1558000000000002</v>
      </c>
      <c r="E38" s="66">
        <f t="shared" si="0"/>
        <v>33</v>
      </c>
      <c r="F38" s="65">
        <f>VLOOKUP($A38,'Return Data'!$B$7:$R$2292,6,0)</f>
        <v>3.5063</v>
      </c>
      <c r="G38" s="66">
        <f t="shared" si="1"/>
        <v>29</v>
      </c>
      <c r="H38" s="65">
        <f>VLOOKUP($A38,'Return Data'!$B$7:$R$2292,7,0)</f>
        <v>3.4167999999999998</v>
      </c>
      <c r="I38" s="66">
        <f t="shared" si="2"/>
        <v>27</v>
      </c>
      <c r="J38" s="65">
        <f>VLOOKUP($A38,'Return Data'!$B$7:$R$2292,8,0)</f>
        <v>3.2256999999999998</v>
      </c>
      <c r="K38" s="66">
        <f t="shared" si="3"/>
        <v>31</v>
      </c>
      <c r="L38" s="65">
        <f>VLOOKUP($A38,'Return Data'!$B$7:$R$2292,9,0)</f>
        <v>3.1255999999999999</v>
      </c>
      <c r="M38" s="66">
        <f t="shared" si="4"/>
        <v>32</v>
      </c>
      <c r="N38" s="65">
        <f>VLOOKUP($A38,'Return Data'!$B$7:$R$2292,10,0)</f>
        <v>3.3319000000000001</v>
      </c>
      <c r="O38" s="66">
        <f t="shared" si="5"/>
        <v>20</v>
      </c>
      <c r="P38" s="65">
        <f>VLOOKUP($A38,'Return Data'!$B$7:$R$2292,11,0)</f>
        <v>3.3132999999999999</v>
      </c>
      <c r="Q38" s="66">
        <f t="shared" si="6"/>
        <v>19</v>
      </c>
      <c r="R38" s="65">
        <f>VLOOKUP($A38,'Return Data'!$B$7:$R$2292,12,0)</f>
        <v>3.3302</v>
      </c>
      <c r="S38" s="66">
        <f t="shared" si="7"/>
        <v>15</v>
      </c>
      <c r="T38" s="65">
        <f>VLOOKUP($A38,'Return Data'!$B$7:$R$2292,13,0)</f>
        <v>3.2839</v>
      </c>
      <c r="U38" s="66">
        <f t="shared" si="12"/>
        <v>16</v>
      </c>
      <c r="V38" s="65">
        <f>VLOOKUP($A38,'Return Data'!$B$7:$R$2292,17,0)</f>
        <v>4.0761000000000003</v>
      </c>
      <c r="W38" s="66">
        <f t="shared" si="15"/>
        <v>12</v>
      </c>
      <c r="X38" s="65">
        <f>VLOOKUP($A38,'Return Data'!$B$7:$R$2292,14,0)</f>
        <v>5.1516999999999999</v>
      </c>
      <c r="Y38" s="66">
        <f>RANK(X38,X$8:X$50,0)</f>
        <v>8</v>
      </c>
      <c r="Z38" s="65">
        <f>VLOOKUP($A38,'Return Data'!$B$7:$R$2292,16,0)</f>
        <v>7.1273</v>
      </c>
      <c r="AA38" s="67">
        <f t="shared" si="11"/>
        <v>5</v>
      </c>
    </row>
    <row r="39" spans="1:27" x14ac:dyDescent="0.3">
      <c r="A39" s="63" t="s">
        <v>149</v>
      </c>
      <c r="B39" s="64">
        <f>VLOOKUP($A39,'Return Data'!$B$7:$R$2292,3,0)</f>
        <v>44479</v>
      </c>
      <c r="C39" s="65">
        <f>VLOOKUP($A39,'Return Data'!$B$7:$R$2292,4,0)</f>
        <v>1172.5852</v>
      </c>
      <c r="D39" s="65">
        <f>VLOOKUP($A39,'Return Data'!$B$7:$R$2292,5,0)</f>
        <v>3.1227</v>
      </c>
      <c r="E39" s="66">
        <f t="shared" si="0"/>
        <v>37</v>
      </c>
      <c r="F39" s="65">
        <f>VLOOKUP($A39,'Return Data'!$B$7:$R$2292,6,0)</f>
        <v>3.9514</v>
      </c>
      <c r="G39" s="66">
        <f t="shared" si="1"/>
        <v>13</v>
      </c>
      <c r="H39" s="65">
        <f>VLOOKUP($A39,'Return Data'!$B$7:$R$2292,7,0)</f>
        <v>3.5718999999999999</v>
      </c>
      <c r="I39" s="66">
        <f t="shared" si="2"/>
        <v>17</v>
      </c>
      <c r="J39" s="65">
        <f>VLOOKUP($A39,'Return Data'!$B$7:$R$2292,8,0)</f>
        <v>3.2134999999999998</v>
      </c>
      <c r="K39" s="66">
        <f t="shared" si="3"/>
        <v>33</v>
      </c>
      <c r="L39" s="65">
        <f>VLOOKUP($A39,'Return Data'!$B$7:$R$2292,9,0)</f>
        <v>3.1147999999999998</v>
      </c>
      <c r="M39" s="66">
        <f t="shared" si="4"/>
        <v>34</v>
      </c>
      <c r="N39" s="65">
        <f>VLOOKUP($A39,'Return Data'!$B$7:$R$2292,10,0)</f>
        <v>3.2199</v>
      </c>
      <c r="O39" s="66">
        <f t="shared" si="5"/>
        <v>32</v>
      </c>
      <c r="P39" s="65">
        <f>VLOOKUP($A39,'Return Data'!$B$7:$R$2292,11,0)</f>
        <v>3.2155</v>
      </c>
      <c r="Q39" s="66">
        <f t="shared" si="6"/>
        <v>32</v>
      </c>
      <c r="R39" s="65">
        <f>VLOOKUP($A39,'Return Data'!$B$7:$R$2292,12,0)</f>
        <v>3.177</v>
      </c>
      <c r="S39" s="66">
        <f t="shared" si="7"/>
        <v>36</v>
      </c>
      <c r="T39" s="65">
        <f>VLOOKUP($A39,'Return Data'!$B$7:$R$2292,13,0)</f>
        <v>3.1476000000000002</v>
      </c>
      <c r="U39" s="66">
        <f t="shared" si="12"/>
        <v>33</v>
      </c>
      <c r="V39" s="65">
        <f>VLOOKUP($A39,'Return Data'!$B$7:$R$2292,17,0)</f>
        <v>3.6551999999999998</v>
      </c>
      <c r="W39" s="66">
        <f t="shared" si="15"/>
        <v>33</v>
      </c>
      <c r="X39" s="65"/>
      <c r="Y39" s="66"/>
      <c r="Z39" s="65">
        <f>VLOOKUP($A39,'Return Data'!$B$7:$R$2292,16,0)</f>
        <v>4.7664999999999997</v>
      </c>
      <c r="AA39" s="67">
        <f t="shared" si="11"/>
        <v>35</v>
      </c>
    </row>
    <row r="40" spans="1:27" x14ac:dyDescent="0.3">
      <c r="A40" s="63" t="s">
        <v>150</v>
      </c>
      <c r="B40" s="64">
        <f>VLOOKUP($A40,'Return Data'!$B$7:$R$2292,3,0)</f>
        <v>44478</v>
      </c>
      <c r="C40" s="65">
        <f>VLOOKUP($A40,'Return Data'!$B$7:$R$2292,4,0)</f>
        <v>272.80309999999997</v>
      </c>
      <c r="D40" s="65">
        <f>VLOOKUP($A40,'Return Data'!$B$7:$R$2292,5,0)</f>
        <v>3.7601</v>
      </c>
      <c r="E40" s="66">
        <f t="shared" si="0"/>
        <v>5</v>
      </c>
      <c r="F40" s="65">
        <f>VLOOKUP($A40,'Return Data'!$B$7:$R$2292,6,0)</f>
        <v>4.0688000000000004</v>
      </c>
      <c r="G40" s="66">
        <f t="shared" si="1"/>
        <v>10</v>
      </c>
      <c r="H40" s="65">
        <f>VLOOKUP($A40,'Return Data'!$B$7:$R$2292,7,0)</f>
        <v>3.7374999999999998</v>
      </c>
      <c r="I40" s="66">
        <f t="shared" si="2"/>
        <v>9</v>
      </c>
      <c r="J40" s="65">
        <f>VLOOKUP($A40,'Return Data'!$B$7:$R$2292,8,0)</f>
        <v>3.3702999999999999</v>
      </c>
      <c r="K40" s="66">
        <f t="shared" si="3"/>
        <v>12</v>
      </c>
      <c r="L40" s="65">
        <f>VLOOKUP($A40,'Return Data'!$B$7:$R$2292,9,0)</f>
        <v>3.2223000000000002</v>
      </c>
      <c r="M40" s="66">
        <f t="shared" si="4"/>
        <v>11</v>
      </c>
      <c r="N40" s="65">
        <f>VLOOKUP($A40,'Return Data'!$B$7:$R$2292,10,0)</f>
        <v>3.3441999999999998</v>
      </c>
      <c r="O40" s="66">
        <f t="shared" si="5"/>
        <v>13</v>
      </c>
      <c r="P40" s="65">
        <f>VLOOKUP($A40,'Return Data'!$B$7:$R$2292,11,0)</f>
        <v>3.3613</v>
      </c>
      <c r="Q40" s="66">
        <f t="shared" si="6"/>
        <v>8</v>
      </c>
      <c r="R40" s="65">
        <f>VLOOKUP($A40,'Return Data'!$B$7:$R$2292,12,0)</f>
        <v>3.3614999999999999</v>
      </c>
      <c r="S40" s="66">
        <f t="shared" si="7"/>
        <v>10</v>
      </c>
      <c r="T40" s="65">
        <f>VLOOKUP($A40,'Return Data'!$B$7:$R$2292,13,0)</f>
        <v>3.3241999999999998</v>
      </c>
      <c r="U40" s="66">
        <f t="shared" si="12"/>
        <v>10</v>
      </c>
      <c r="V40" s="65">
        <f>VLOOKUP($A40,'Return Data'!$B$7:$R$2292,17,0)</f>
        <v>4.1105999999999998</v>
      </c>
      <c r="W40" s="66">
        <f t="shared" si="15"/>
        <v>7</v>
      </c>
      <c r="X40" s="65">
        <f>VLOOKUP($A40,'Return Data'!$B$7:$R$2292,14,0)</f>
        <v>5.1665999999999999</v>
      </c>
      <c r="Y40" s="66">
        <f t="shared" ref="Y40:Y49" si="16">RANK(X40,X$8:X$50,0)</f>
        <v>7</v>
      </c>
      <c r="Z40" s="65">
        <f>VLOOKUP($A40,'Return Data'!$B$7:$R$2292,16,0)</f>
        <v>7.1112000000000002</v>
      </c>
      <c r="AA40" s="67">
        <f t="shared" si="11"/>
        <v>8</v>
      </c>
    </row>
    <row r="41" spans="1:27" x14ac:dyDescent="0.3">
      <c r="A41" s="63" t="s">
        <v>151</v>
      </c>
      <c r="B41" s="64">
        <f>VLOOKUP($A41,'Return Data'!$B$7:$R$2292,3,0)</f>
        <v>44479</v>
      </c>
      <c r="C41" s="65">
        <f>VLOOKUP($A41,'Return Data'!$B$7:$R$2292,4,0)</f>
        <v>2957.6055999999999</v>
      </c>
      <c r="D41" s="65">
        <f>VLOOKUP($A41,'Return Data'!$B$7:$R$2292,5,0)</f>
        <v>3.1932</v>
      </c>
      <c r="E41" s="66">
        <f t="shared" si="0"/>
        <v>28</v>
      </c>
      <c r="F41" s="65">
        <f>VLOOKUP($A41,'Return Data'!$B$7:$R$2292,6,0)</f>
        <v>3.7639999999999998</v>
      </c>
      <c r="G41" s="66">
        <f t="shared" si="1"/>
        <v>20</v>
      </c>
      <c r="H41" s="65">
        <f>VLOOKUP($A41,'Return Data'!$B$7:$R$2292,7,0)</f>
        <v>3.3883000000000001</v>
      </c>
      <c r="I41" s="66">
        <f t="shared" si="2"/>
        <v>30</v>
      </c>
      <c r="J41" s="65">
        <f>VLOOKUP($A41,'Return Data'!$B$7:$R$2292,8,0)</f>
        <v>3.2905000000000002</v>
      </c>
      <c r="K41" s="66">
        <f t="shared" si="3"/>
        <v>22</v>
      </c>
      <c r="L41" s="65">
        <f>VLOOKUP($A41,'Return Data'!$B$7:$R$2292,9,0)</f>
        <v>3.1775000000000002</v>
      </c>
      <c r="M41" s="66">
        <f t="shared" si="4"/>
        <v>20</v>
      </c>
      <c r="N41" s="65">
        <f>VLOOKUP($A41,'Return Data'!$B$7:$R$2292,10,0)</f>
        <v>3.2349000000000001</v>
      </c>
      <c r="O41" s="66">
        <f t="shared" si="5"/>
        <v>31</v>
      </c>
      <c r="P41" s="65">
        <f>VLOOKUP($A41,'Return Data'!$B$7:$R$2292,11,0)</f>
        <v>3.2427999999999999</v>
      </c>
      <c r="Q41" s="66">
        <f t="shared" si="6"/>
        <v>30</v>
      </c>
      <c r="R41" s="65">
        <f>VLOOKUP($A41,'Return Data'!$B$7:$R$2292,12,0)</f>
        <v>3.2448000000000001</v>
      </c>
      <c r="S41" s="66">
        <f t="shared" si="7"/>
        <v>33</v>
      </c>
      <c r="T41" s="65">
        <f>VLOOKUP($A41,'Return Data'!$B$7:$R$2292,13,0)</f>
        <v>3.1995</v>
      </c>
      <c r="U41" s="66">
        <f t="shared" si="12"/>
        <v>29</v>
      </c>
      <c r="V41" s="65">
        <f>VLOOKUP($A41,'Return Data'!$B$7:$R$2292,17,0)</f>
        <v>3.7591000000000001</v>
      </c>
      <c r="W41" s="66">
        <f t="shared" si="15"/>
        <v>30</v>
      </c>
      <c r="X41" s="65">
        <f>VLOOKUP($A41,'Return Data'!$B$7:$R$2292,14,0)</f>
        <v>4.6929999999999996</v>
      </c>
      <c r="Y41" s="66">
        <f t="shared" si="16"/>
        <v>32</v>
      </c>
      <c r="Z41" s="65">
        <f>VLOOKUP($A41,'Return Data'!$B$7:$R$2292,16,0)</f>
        <v>5.9069000000000003</v>
      </c>
      <c r="AA41" s="67">
        <f t="shared" si="11"/>
        <v>34</v>
      </c>
    </row>
    <row r="42" spans="1:27" x14ac:dyDescent="0.3">
      <c r="A42" s="63" t="s">
        <v>152</v>
      </c>
      <c r="B42" s="64">
        <f>VLOOKUP($A42,'Return Data'!$B$7:$R$2292,3,0)</f>
        <v>44479</v>
      </c>
      <c r="C42" s="65">
        <f>VLOOKUP($A42,'Return Data'!$B$7:$R$2292,4,0)</f>
        <v>33.6327</v>
      </c>
      <c r="D42" s="65">
        <f>VLOOKUP($A42,'Return Data'!$B$7:$R$2292,5,0)</f>
        <v>4.1249000000000002</v>
      </c>
      <c r="E42" s="66">
        <f t="shared" si="0"/>
        <v>4</v>
      </c>
      <c r="F42" s="65">
        <f>VLOOKUP($A42,'Return Data'!$B$7:$R$2292,6,0)</f>
        <v>4.7408000000000001</v>
      </c>
      <c r="G42" s="66">
        <f t="shared" si="1"/>
        <v>1</v>
      </c>
      <c r="H42" s="65">
        <f>VLOOKUP($A42,'Return Data'!$B$7:$R$2292,7,0)</f>
        <v>4.5465</v>
      </c>
      <c r="I42" s="66">
        <f t="shared" si="2"/>
        <v>1</v>
      </c>
      <c r="J42" s="65">
        <f>VLOOKUP($A42,'Return Data'!$B$7:$R$2292,8,0)</f>
        <v>4.2705000000000002</v>
      </c>
      <c r="K42" s="66">
        <f t="shared" si="3"/>
        <v>1</v>
      </c>
      <c r="L42" s="65">
        <f>VLOOKUP($A42,'Return Data'!$B$7:$R$2292,9,0)</f>
        <v>3.9199000000000002</v>
      </c>
      <c r="M42" s="66">
        <f t="shared" si="4"/>
        <v>1</v>
      </c>
      <c r="N42" s="65">
        <f>VLOOKUP($A42,'Return Data'!$B$7:$R$2292,10,0)</f>
        <v>3.7700999999999998</v>
      </c>
      <c r="O42" s="66">
        <f t="shared" si="5"/>
        <v>1</v>
      </c>
      <c r="P42" s="65">
        <f>VLOOKUP($A42,'Return Data'!$B$7:$R$2292,11,0)</f>
        <v>4.0536000000000003</v>
      </c>
      <c r="Q42" s="66">
        <f t="shared" si="6"/>
        <v>1</v>
      </c>
      <c r="R42" s="65">
        <f>VLOOKUP($A42,'Return Data'!$B$7:$R$2292,12,0)</f>
        <v>4.2424999999999997</v>
      </c>
      <c r="S42" s="66">
        <f t="shared" si="7"/>
        <v>1</v>
      </c>
      <c r="T42" s="65">
        <f>VLOOKUP($A42,'Return Data'!$B$7:$R$2292,13,0)</f>
        <v>4.3635000000000002</v>
      </c>
      <c r="U42" s="66">
        <f t="shared" si="12"/>
        <v>1</v>
      </c>
      <c r="V42" s="65">
        <f>VLOOKUP($A42,'Return Data'!$B$7:$R$2292,17,0)</f>
        <v>5.0637999999999996</v>
      </c>
      <c r="W42" s="66">
        <f t="shared" si="15"/>
        <v>1</v>
      </c>
      <c r="X42" s="65">
        <f>VLOOKUP($A42,'Return Data'!$B$7:$R$2292,14,0)</f>
        <v>5.9375999999999998</v>
      </c>
      <c r="Y42" s="66">
        <f t="shared" si="16"/>
        <v>1</v>
      </c>
      <c r="Z42" s="65">
        <f>VLOOKUP($A42,'Return Data'!$B$7:$R$2292,16,0)</f>
        <v>7.5823999999999998</v>
      </c>
      <c r="AA42" s="67">
        <f t="shared" si="11"/>
        <v>1</v>
      </c>
    </row>
    <row r="43" spans="1:27" x14ac:dyDescent="0.3">
      <c r="A43" s="63" t="s">
        <v>153</v>
      </c>
      <c r="B43" s="64">
        <f>VLOOKUP($A43,'Return Data'!$B$7:$R$2292,3,0)</f>
        <v>44479</v>
      </c>
      <c r="C43" s="65">
        <f>VLOOKUP($A43,'Return Data'!$B$7:$R$2292,4,0)</f>
        <v>28.254200000000001</v>
      </c>
      <c r="D43" s="65">
        <f>VLOOKUP($A43,'Return Data'!$B$7:$R$2292,5,0)</f>
        <v>3.1006999999999998</v>
      </c>
      <c r="E43" s="66">
        <f t="shared" si="0"/>
        <v>38</v>
      </c>
      <c r="F43" s="65">
        <f>VLOOKUP($A43,'Return Data'!$B$7:$R$2292,6,0)</f>
        <v>3.9199000000000002</v>
      </c>
      <c r="G43" s="66">
        <f t="shared" si="1"/>
        <v>14</v>
      </c>
      <c r="H43" s="65">
        <f>VLOOKUP($A43,'Return Data'!$B$7:$R$2292,7,0)</f>
        <v>3.5827</v>
      </c>
      <c r="I43" s="66">
        <f t="shared" si="2"/>
        <v>16</v>
      </c>
      <c r="J43" s="65">
        <f>VLOOKUP($A43,'Return Data'!$B$7:$R$2292,8,0)</f>
        <v>3.1966000000000001</v>
      </c>
      <c r="K43" s="66">
        <f t="shared" si="3"/>
        <v>35</v>
      </c>
      <c r="L43" s="65">
        <f>VLOOKUP($A43,'Return Data'!$B$7:$R$2292,9,0)</f>
        <v>3.0520999999999998</v>
      </c>
      <c r="M43" s="66">
        <f t="shared" si="4"/>
        <v>36</v>
      </c>
      <c r="N43" s="65">
        <f>VLOOKUP($A43,'Return Data'!$B$7:$R$2292,10,0)</f>
        <v>3.2147000000000001</v>
      </c>
      <c r="O43" s="66">
        <f t="shared" si="5"/>
        <v>33</v>
      </c>
      <c r="P43" s="65">
        <f>VLOOKUP($A43,'Return Data'!$B$7:$R$2292,11,0)</f>
        <v>3.1945999999999999</v>
      </c>
      <c r="Q43" s="66">
        <f t="shared" si="6"/>
        <v>33</v>
      </c>
      <c r="R43" s="65">
        <f>VLOOKUP($A43,'Return Data'!$B$7:$R$2292,12,0)</f>
        <v>3.1715</v>
      </c>
      <c r="S43" s="66">
        <f t="shared" si="7"/>
        <v>37</v>
      </c>
      <c r="T43" s="65">
        <f>VLOOKUP($A43,'Return Data'!$B$7:$R$2292,13,0)</f>
        <v>3.1431</v>
      </c>
      <c r="U43" s="66">
        <f t="shared" si="12"/>
        <v>34</v>
      </c>
      <c r="V43" s="65">
        <f>VLOOKUP($A43,'Return Data'!$B$7:$R$2292,17,0)</f>
        <v>3.6219000000000001</v>
      </c>
      <c r="W43" s="66">
        <f t="shared" si="15"/>
        <v>34</v>
      </c>
      <c r="X43" s="65">
        <f>VLOOKUP($A43,'Return Data'!$B$7:$R$2292,14,0)</f>
        <v>4.5804999999999998</v>
      </c>
      <c r="Y43" s="66">
        <f t="shared" si="16"/>
        <v>33</v>
      </c>
      <c r="Z43" s="65">
        <f>VLOOKUP($A43,'Return Data'!$B$7:$R$2292,16,0)</f>
        <v>6.9211</v>
      </c>
      <c r="AA43" s="67">
        <f t="shared" si="11"/>
        <v>28</v>
      </c>
    </row>
    <row r="44" spans="1:27" x14ac:dyDescent="0.3">
      <c r="A44" s="63" t="s">
        <v>156</v>
      </c>
      <c r="B44" s="64">
        <f>VLOOKUP($A44,'Return Data'!$B$7:$R$2292,3,0)</f>
        <v>44479</v>
      </c>
      <c r="C44" s="65">
        <f>VLOOKUP($A44,'Return Data'!$B$7:$R$2292,4,0)</f>
        <v>3277.9391999999998</v>
      </c>
      <c r="D44" s="65">
        <f>VLOOKUP($A44,'Return Data'!$B$7:$R$2292,5,0)</f>
        <v>3.2917999999999998</v>
      </c>
      <c r="E44" s="66">
        <f t="shared" si="0"/>
        <v>14</v>
      </c>
      <c r="F44" s="65">
        <f>VLOOKUP($A44,'Return Data'!$B$7:$R$2292,6,0)</f>
        <v>3.6644999999999999</v>
      </c>
      <c r="G44" s="66">
        <f t="shared" si="1"/>
        <v>24</v>
      </c>
      <c r="H44" s="65">
        <f>VLOOKUP($A44,'Return Data'!$B$7:$R$2292,7,0)</f>
        <v>3.4756999999999998</v>
      </c>
      <c r="I44" s="66">
        <f t="shared" si="2"/>
        <v>24</v>
      </c>
      <c r="J44" s="65">
        <f>VLOOKUP($A44,'Return Data'!$B$7:$R$2292,8,0)</f>
        <v>3.2517999999999998</v>
      </c>
      <c r="K44" s="66">
        <f t="shared" si="3"/>
        <v>29</v>
      </c>
      <c r="L44" s="65">
        <f>VLOOKUP($A44,'Return Data'!$B$7:$R$2292,9,0)</f>
        <v>3.1509999999999998</v>
      </c>
      <c r="M44" s="66">
        <f t="shared" si="4"/>
        <v>27</v>
      </c>
      <c r="N44" s="65">
        <f>VLOOKUP($A44,'Return Data'!$B$7:$R$2292,10,0)</f>
        <v>3.3416000000000001</v>
      </c>
      <c r="O44" s="66">
        <f t="shared" si="5"/>
        <v>15</v>
      </c>
      <c r="P44" s="65">
        <f>VLOOKUP($A44,'Return Data'!$B$7:$R$2292,11,0)</f>
        <v>3.3083999999999998</v>
      </c>
      <c r="Q44" s="66">
        <f t="shared" si="6"/>
        <v>23</v>
      </c>
      <c r="R44" s="65">
        <f>VLOOKUP($A44,'Return Data'!$B$7:$R$2292,12,0)</f>
        <v>3.3123999999999998</v>
      </c>
      <c r="S44" s="66">
        <f t="shared" si="7"/>
        <v>20</v>
      </c>
      <c r="T44" s="65">
        <f>VLOOKUP($A44,'Return Data'!$B$7:$R$2292,13,0)</f>
        <v>3.2698</v>
      </c>
      <c r="U44" s="66">
        <f t="shared" si="12"/>
        <v>19</v>
      </c>
      <c r="V44" s="65">
        <f>VLOOKUP($A44,'Return Data'!$B$7:$R$2292,17,0)</f>
        <v>4.0076000000000001</v>
      </c>
      <c r="W44" s="66">
        <f t="shared" si="15"/>
        <v>19</v>
      </c>
      <c r="X44" s="65">
        <f>VLOOKUP($A44,'Return Data'!$B$7:$R$2292,14,0)</f>
        <v>5.0293999999999999</v>
      </c>
      <c r="Y44" s="66">
        <f t="shared" si="16"/>
        <v>21</v>
      </c>
      <c r="Z44" s="65">
        <f>VLOOKUP($A44,'Return Data'!$B$7:$R$2292,16,0)</f>
        <v>7.0278999999999998</v>
      </c>
      <c r="AA44" s="67">
        <f t="shared" si="11"/>
        <v>25</v>
      </c>
    </row>
    <row r="45" spans="1:27" x14ac:dyDescent="0.3">
      <c r="A45" s="63" t="s">
        <v>157</v>
      </c>
      <c r="B45" s="64">
        <f>VLOOKUP($A45,'Return Data'!$B$7:$R$2292,3,0)</f>
        <v>44477</v>
      </c>
      <c r="C45" s="65">
        <f>VLOOKUP($A45,'Return Data'!$B$7:$R$2292,4,0)</f>
        <v>44.158499999999997</v>
      </c>
      <c r="D45" s="65">
        <f>VLOOKUP($A45,'Return Data'!$B$7:$R$2292,5,0)</f>
        <v>4.7119999999999997</v>
      </c>
      <c r="E45" s="66">
        <f t="shared" si="0"/>
        <v>3</v>
      </c>
      <c r="F45" s="65">
        <f>VLOOKUP($A45,'Return Data'!$B$7:$R$2292,6,0)</f>
        <v>3.7206999999999999</v>
      </c>
      <c r="G45" s="66">
        <f t="shared" si="1"/>
        <v>21</v>
      </c>
      <c r="H45" s="65">
        <f>VLOOKUP($A45,'Return Data'!$B$7:$R$2292,7,0)</f>
        <v>3.5211999999999999</v>
      </c>
      <c r="I45" s="66">
        <f t="shared" si="2"/>
        <v>19</v>
      </c>
      <c r="J45" s="65">
        <f>VLOOKUP($A45,'Return Data'!$B$7:$R$2292,8,0)</f>
        <v>3.2927</v>
      </c>
      <c r="K45" s="66">
        <f t="shared" si="3"/>
        <v>20</v>
      </c>
      <c r="L45" s="65">
        <f>VLOOKUP($A45,'Return Data'!$B$7:$R$2292,9,0)</f>
        <v>3.1739999999999999</v>
      </c>
      <c r="M45" s="66">
        <f t="shared" si="4"/>
        <v>22</v>
      </c>
      <c r="N45" s="65">
        <f>VLOOKUP($A45,'Return Data'!$B$7:$R$2292,10,0)</f>
        <v>3.3824999999999998</v>
      </c>
      <c r="O45" s="66">
        <f t="shared" si="5"/>
        <v>5</v>
      </c>
      <c r="P45" s="65">
        <f>VLOOKUP($A45,'Return Data'!$B$7:$R$2292,11,0)</f>
        <v>3.3517000000000001</v>
      </c>
      <c r="Q45" s="66">
        <f t="shared" si="6"/>
        <v>10</v>
      </c>
      <c r="R45" s="65">
        <f>VLOOKUP($A45,'Return Data'!$B$7:$R$2292,12,0)</f>
        <v>3.3656000000000001</v>
      </c>
      <c r="S45" s="66">
        <f t="shared" si="7"/>
        <v>9</v>
      </c>
      <c r="T45" s="65">
        <f>VLOOKUP($A45,'Return Data'!$B$7:$R$2292,13,0)</f>
        <v>3.3304999999999998</v>
      </c>
      <c r="U45" s="66">
        <f t="shared" si="12"/>
        <v>9</v>
      </c>
      <c r="V45" s="65">
        <f>VLOOKUP($A45,'Return Data'!$B$7:$R$2292,17,0)</f>
        <v>4.0457000000000001</v>
      </c>
      <c r="W45" s="66">
        <f t="shared" si="15"/>
        <v>17</v>
      </c>
      <c r="X45" s="65">
        <f>VLOOKUP($A45,'Return Data'!$B$7:$R$2292,14,0)</f>
        <v>5.0979999999999999</v>
      </c>
      <c r="Y45" s="66">
        <f t="shared" si="16"/>
        <v>15</v>
      </c>
      <c r="Z45" s="65">
        <f>VLOOKUP($A45,'Return Data'!$B$7:$R$2292,16,0)</f>
        <v>7.0846999999999998</v>
      </c>
      <c r="AA45" s="67">
        <f t="shared" si="11"/>
        <v>14</v>
      </c>
    </row>
    <row r="46" spans="1:27" x14ac:dyDescent="0.3">
      <c r="A46" s="63" t="s">
        <v>158</v>
      </c>
      <c r="B46" s="64">
        <f>VLOOKUP($A46,'Return Data'!$B$7:$R$2292,3,0)</f>
        <v>44479</v>
      </c>
      <c r="C46" s="65">
        <f>VLOOKUP($A46,'Return Data'!$B$7:$R$2292,4,0)</f>
        <v>3304.4690000000001</v>
      </c>
      <c r="D46" s="65">
        <f>VLOOKUP($A46,'Return Data'!$B$7:$R$2292,5,0)</f>
        <v>3.24</v>
      </c>
      <c r="E46" s="66">
        <f t="shared" si="0"/>
        <v>22</v>
      </c>
      <c r="F46" s="65">
        <f>VLOOKUP($A46,'Return Data'!$B$7:$R$2292,6,0)</f>
        <v>3.802</v>
      </c>
      <c r="G46" s="66">
        <f t="shared" si="1"/>
        <v>19</v>
      </c>
      <c r="H46" s="65">
        <f>VLOOKUP($A46,'Return Data'!$B$7:$R$2292,7,0)</f>
        <v>3.6503000000000001</v>
      </c>
      <c r="I46" s="66">
        <f t="shared" si="2"/>
        <v>14</v>
      </c>
      <c r="J46" s="65">
        <f>VLOOKUP($A46,'Return Data'!$B$7:$R$2292,8,0)</f>
        <v>3.3391999999999999</v>
      </c>
      <c r="K46" s="66">
        <f t="shared" si="3"/>
        <v>15</v>
      </c>
      <c r="L46" s="65">
        <f>VLOOKUP($A46,'Return Data'!$B$7:$R$2292,9,0)</f>
        <v>3.165</v>
      </c>
      <c r="M46" s="66">
        <f t="shared" si="4"/>
        <v>24</v>
      </c>
      <c r="N46" s="65">
        <f>VLOOKUP($A46,'Return Data'!$B$7:$R$2292,10,0)</f>
        <v>3.3220000000000001</v>
      </c>
      <c r="O46" s="66">
        <f t="shared" si="5"/>
        <v>24</v>
      </c>
      <c r="P46" s="65">
        <f>VLOOKUP($A46,'Return Data'!$B$7:$R$2292,11,0)</f>
        <v>3.3090999999999999</v>
      </c>
      <c r="Q46" s="66">
        <f t="shared" si="6"/>
        <v>22</v>
      </c>
      <c r="R46" s="65">
        <f>VLOOKUP($A46,'Return Data'!$B$7:$R$2292,12,0)</f>
        <v>3.3024</v>
      </c>
      <c r="S46" s="66">
        <f t="shared" si="7"/>
        <v>22</v>
      </c>
      <c r="T46" s="65">
        <f>VLOOKUP($A46,'Return Data'!$B$7:$R$2292,13,0)</f>
        <v>3.2682000000000002</v>
      </c>
      <c r="U46" s="66">
        <f t="shared" si="12"/>
        <v>21</v>
      </c>
      <c r="V46" s="65">
        <f>VLOOKUP($A46,'Return Data'!$B$7:$R$2292,17,0)</f>
        <v>4.0974000000000004</v>
      </c>
      <c r="W46" s="66">
        <f t="shared" si="15"/>
        <v>9</v>
      </c>
      <c r="X46" s="65">
        <f>VLOOKUP($A46,'Return Data'!$B$7:$R$2292,14,0)</f>
        <v>5.1227999999999998</v>
      </c>
      <c r="Y46" s="66">
        <f t="shared" si="16"/>
        <v>11</v>
      </c>
      <c r="Z46" s="65">
        <f>VLOOKUP($A46,'Return Data'!$B$7:$R$2292,16,0)</f>
        <v>7.1265000000000001</v>
      </c>
      <c r="AA46" s="67">
        <f t="shared" si="11"/>
        <v>6</v>
      </c>
    </row>
    <row r="47" spans="1:27" x14ac:dyDescent="0.3">
      <c r="A47" s="63" t="s">
        <v>159</v>
      </c>
      <c r="B47" s="64">
        <f>VLOOKUP($A47,'Return Data'!$B$7:$R$2292,3,0)</f>
        <v>0</v>
      </c>
      <c r="C47" s="65">
        <f>VLOOKUP($A47,'Return Data'!$B$7:$R$2292,4,0)</f>
        <v>0</v>
      </c>
      <c r="D47" s="65">
        <f>VLOOKUP($A47,'Return Data'!$B$7:$R$2292,5,0)</f>
        <v>0</v>
      </c>
      <c r="E47" s="66">
        <f t="shared" si="0"/>
        <v>43</v>
      </c>
      <c r="F47" s="65">
        <f>VLOOKUP($A47,'Return Data'!$B$7:$R$2292,6,0)</f>
        <v>0</v>
      </c>
      <c r="G47" s="66">
        <f t="shared" si="1"/>
        <v>43</v>
      </c>
      <c r="H47" s="65">
        <f>VLOOKUP($A47,'Return Data'!$B$7:$R$2292,7,0)</f>
        <v>0</v>
      </c>
      <c r="I47" s="66">
        <f t="shared" si="2"/>
        <v>43</v>
      </c>
      <c r="J47" s="65">
        <f>VLOOKUP($A47,'Return Data'!$B$7:$R$2292,8,0)</f>
        <v>0</v>
      </c>
      <c r="K47" s="66">
        <f t="shared" si="3"/>
        <v>43</v>
      </c>
      <c r="L47" s="65">
        <f>VLOOKUP($A47,'Return Data'!$B$7:$R$2292,9,0)</f>
        <v>0</v>
      </c>
      <c r="M47" s="66">
        <f t="shared" si="4"/>
        <v>43</v>
      </c>
      <c r="N47" s="65">
        <f>VLOOKUP($A47,'Return Data'!$B$7:$R$2292,10,0)</f>
        <v>0</v>
      </c>
      <c r="O47" s="66">
        <f t="shared" si="5"/>
        <v>43</v>
      </c>
      <c r="P47" s="65">
        <f>VLOOKUP($A47,'Return Data'!$B$7:$R$2292,11,0)</f>
        <v>0</v>
      </c>
      <c r="Q47" s="66">
        <f t="shared" si="6"/>
        <v>43</v>
      </c>
      <c r="R47" s="65">
        <f>VLOOKUP($A47,'Return Data'!$B$7:$R$2292,12,0)</f>
        <v>0</v>
      </c>
      <c r="S47" s="66">
        <f t="shared" si="7"/>
        <v>43</v>
      </c>
      <c r="T47" s="65">
        <f>VLOOKUP($A47,'Return Data'!$B$7:$R$2292,13,0)</f>
        <v>0</v>
      </c>
      <c r="U47" s="66">
        <f t="shared" si="12"/>
        <v>39</v>
      </c>
      <c r="V47" s="65">
        <f>VLOOKUP($A47,'Return Data'!$B$7:$R$2292,17,0)</f>
        <v>0</v>
      </c>
      <c r="W47" s="66">
        <f t="shared" si="15"/>
        <v>36</v>
      </c>
      <c r="X47" s="65">
        <f>VLOOKUP($A47,'Return Data'!$B$7:$R$2292,14,0)</f>
        <v>0</v>
      </c>
      <c r="Y47" s="66">
        <f t="shared" si="16"/>
        <v>35</v>
      </c>
      <c r="Z47" s="65">
        <f>VLOOKUP($A47,'Return Data'!$B$7:$R$2292,16,0)</f>
        <v>0</v>
      </c>
      <c r="AA47" s="67">
        <f t="shared" si="11"/>
        <v>43</v>
      </c>
    </row>
    <row r="48" spans="1:27" x14ac:dyDescent="0.3">
      <c r="A48" s="63" t="s">
        <v>160</v>
      </c>
      <c r="B48" s="64">
        <f>VLOOKUP($A48,'Return Data'!$B$7:$R$2292,3,0)</f>
        <v>44479</v>
      </c>
      <c r="C48" s="65">
        <f>VLOOKUP($A48,'Return Data'!$B$7:$R$2292,4,0)</f>
        <v>2017.0159000000001</v>
      </c>
      <c r="D48" s="65">
        <f>VLOOKUP($A48,'Return Data'!$B$7:$R$2292,5,0)</f>
        <v>3.1869999999999998</v>
      </c>
      <c r="E48" s="66">
        <f t="shared" si="0"/>
        <v>29</v>
      </c>
      <c r="F48" s="65">
        <f>VLOOKUP($A48,'Return Data'!$B$7:$R$2292,6,0)</f>
        <v>3.2787000000000002</v>
      </c>
      <c r="G48" s="66">
        <f t="shared" si="1"/>
        <v>35</v>
      </c>
      <c r="H48" s="65">
        <f>VLOOKUP($A48,'Return Data'!$B$7:$R$2292,7,0)</f>
        <v>3.2490000000000001</v>
      </c>
      <c r="I48" s="66">
        <f t="shared" si="2"/>
        <v>38</v>
      </c>
      <c r="J48" s="65">
        <f>VLOOKUP($A48,'Return Data'!$B$7:$R$2292,8,0)</f>
        <v>3.3022999999999998</v>
      </c>
      <c r="K48" s="66">
        <f t="shared" si="3"/>
        <v>18</v>
      </c>
      <c r="L48" s="65">
        <f>VLOOKUP($A48,'Return Data'!$B$7:$R$2292,9,0)</f>
        <v>3.2309000000000001</v>
      </c>
      <c r="M48" s="66">
        <f t="shared" si="4"/>
        <v>10</v>
      </c>
      <c r="N48" s="65">
        <f>VLOOKUP($A48,'Return Data'!$B$7:$R$2292,10,0)</f>
        <v>3.3273000000000001</v>
      </c>
      <c r="O48" s="66">
        <f t="shared" si="5"/>
        <v>22</v>
      </c>
      <c r="P48" s="65">
        <f>VLOOKUP($A48,'Return Data'!$B$7:$R$2292,11,0)</f>
        <v>3.3327</v>
      </c>
      <c r="Q48" s="66">
        <f t="shared" si="6"/>
        <v>14</v>
      </c>
      <c r="R48" s="65">
        <f>VLOOKUP($A48,'Return Data'!$B$7:$R$2292,12,0)</f>
        <v>3.3458999999999999</v>
      </c>
      <c r="S48" s="66">
        <f t="shared" si="7"/>
        <v>12</v>
      </c>
      <c r="T48" s="65">
        <f>VLOOKUP($A48,'Return Data'!$B$7:$R$2292,13,0)</f>
        <v>3.3098000000000001</v>
      </c>
      <c r="U48" s="66">
        <f t="shared" si="12"/>
        <v>11</v>
      </c>
      <c r="V48" s="65">
        <f>VLOOKUP($A48,'Return Data'!$B$7:$R$2292,17,0)</f>
        <v>4.0964999999999998</v>
      </c>
      <c r="W48" s="66">
        <f t="shared" si="15"/>
        <v>10</v>
      </c>
      <c r="X48" s="65">
        <f>VLOOKUP($A48,'Return Data'!$B$7:$R$2292,14,0)</f>
        <v>5.0323000000000002</v>
      </c>
      <c r="Y48" s="66">
        <f t="shared" si="16"/>
        <v>20</v>
      </c>
      <c r="Z48" s="65">
        <f>VLOOKUP($A48,'Return Data'!$B$7:$R$2292,16,0)</f>
        <v>6.6006</v>
      </c>
      <c r="AA48" s="67">
        <f t="shared" si="11"/>
        <v>31</v>
      </c>
    </row>
    <row r="49" spans="1:27" x14ac:dyDescent="0.3">
      <c r="A49" s="63" t="s">
        <v>161</v>
      </c>
      <c r="B49" s="64">
        <f>VLOOKUP($A49,'Return Data'!$B$7:$R$2292,3,0)</f>
        <v>44479</v>
      </c>
      <c r="C49" s="65">
        <f>VLOOKUP($A49,'Return Data'!$B$7:$R$2292,4,0)</f>
        <v>3430.0362</v>
      </c>
      <c r="D49" s="65">
        <f>VLOOKUP($A49,'Return Data'!$B$7:$R$2292,5,0)</f>
        <v>3.3660999999999999</v>
      </c>
      <c r="E49" s="66">
        <f t="shared" si="0"/>
        <v>12</v>
      </c>
      <c r="F49" s="65">
        <f>VLOOKUP($A49,'Return Data'!$B$7:$R$2292,6,0)</f>
        <v>3.8622000000000001</v>
      </c>
      <c r="G49" s="66">
        <f t="shared" si="1"/>
        <v>17</v>
      </c>
      <c r="H49" s="65">
        <f>VLOOKUP($A49,'Return Data'!$B$7:$R$2292,7,0)</f>
        <v>3.6537000000000002</v>
      </c>
      <c r="I49" s="66">
        <f t="shared" si="2"/>
        <v>13</v>
      </c>
      <c r="J49" s="65">
        <f>VLOOKUP($A49,'Return Data'!$B$7:$R$2292,8,0)</f>
        <v>3.3744000000000001</v>
      </c>
      <c r="K49" s="66">
        <f t="shared" si="3"/>
        <v>11</v>
      </c>
      <c r="L49" s="65">
        <f>VLOOKUP($A49,'Return Data'!$B$7:$R$2292,9,0)</f>
        <v>3.2328999999999999</v>
      </c>
      <c r="M49" s="66">
        <f t="shared" si="4"/>
        <v>9</v>
      </c>
      <c r="N49" s="65">
        <f>VLOOKUP($A49,'Return Data'!$B$7:$R$2292,10,0)</f>
        <v>3.3706</v>
      </c>
      <c r="O49" s="66">
        <f t="shared" si="5"/>
        <v>8</v>
      </c>
      <c r="P49" s="65">
        <f>VLOOKUP($A49,'Return Data'!$B$7:$R$2292,11,0)</f>
        <v>3.3424999999999998</v>
      </c>
      <c r="Q49" s="66">
        <f t="shared" si="6"/>
        <v>13</v>
      </c>
      <c r="R49" s="65">
        <f>VLOOKUP($A49,'Return Data'!$B$7:$R$2292,12,0)</f>
        <v>3.3374000000000001</v>
      </c>
      <c r="S49" s="66">
        <f t="shared" si="7"/>
        <v>13</v>
      </c>
      <c r="T49" s="65">
        <f>VLOOKUP($A49,'Return Data'!$B$7:$R$2292,13,0)</f>
        <v>3.2972999999999999</v>
      </c>
      <c r="U49" s="66">
        <f t="shared" si="12"/>
        <v>12</v>
      </c>
      <c r="V49" s="65">
        <f>VLOOKUP($A49,'Return Data'!$B$7:$R$2292,17,0)</f>
        <v>4.0298999999999996</v>
      </c>
      <c r="W49" s="66">
        <f t="shared" si="15"/>
        <v>18</v>
      </c>
      <c r="X49" s="65">
        <f>VLOOKUP($A49,'Return Data'!$B$7:$R$2292,14,0)</f>
        <v>5.0849000000000002</v>
      </c>
      <c r="Y49" s="66">
        <f t="shared" si="16"/>
        <v>16</v>
      </c>
      <c r="Z49" s="65">
        <f>VLOOKUP($A49,'Return Data'!$B$7:$R$2292,16,0)</f>
        <v>7.0621</v>
      </c>
      <c r="AA49" s="67">
        <f t="shared" si="11"/>
        <v>20</v>
      </c>
    </row>
    <row r="50" spans="1:27" x14ac:dyDescent="0.3">
      <c r="A50" s="63" t="s">
        <v>162</v>
      </c>
      <c r="B50" s="64">
        <f>VLOOKUP($A50,'Return Data'!$B$7:$R$2292,3,0)</f>
        <v>44479</v>
      </c>
      <c r="C50" s="65">
        <f>VLOOKUP($A50,'Return Data'!$B$7:$R$2292,4,0)</f>
        <v>1129.3584000000001</v>
      </c>
      <c r="D50" s="65">
        <f>VLOOKUP($A50,'Return Data'!$B$7:$R$2292,5,0)</f>
        <v>3.0158999999999998</v>
      </c>
      <c r="E50" s="66">
        <f t="shared" si="0"/>
        <v>40</v>
      </c>
      <c r="F50" s="65">
        <f>VLOOKUP($A50,'Return Data'!$B$7:$R$2292,6,0)</f>
        <v>4.0843999999999996</v>
      </c>
      <c r="G50" s="66">
        <f t="shared" si="1"/>
        <v>8</v>
      </c>
      <c r="H50" s="65">
        <f>VLOOKUP($A50,'Return Data'!$B$7:$R$2292,7,0)</f>
        <v>3.5390000000000001</v>
      </c>
      <c r="I50" s="66">
        <f t="shared" si="2"/>
        <v>18</v>
      </c>
      <c r="J50" s="65">
        <f>VLOOKUP($A50,'Return Data'!$B$7:$R$2292,8,0)</f>
        <v>3.0634999999999999</v>
      </c>
      <c r="K50" s="66">
        <f t="shared" si="3"/>
        <v>38</v>
      </c>
      <c r="L50" s="65">
        <f>VLOOKUP($A50,'Return Data'!$B$7:$R$2292,9,0)</f>
        <v>2.89</v>
      </c>
      <c r="M50" s="66">
        <f t="shared" si="4"/>
        <v>42</v>
      </c>
      <c r="N50" s="65">
        <f>VLOOKUP($A50,'Return Data'!$B$7:$R$2292,10,0)</f>
        <v>2.8607</v>
      </c>
      <c r="O50" s="66">
        <f t="shared" si="5"/>
        <v>42</v>
      </c>
      <c r="P50" s="65">
        <f>VLOOKUP($A50,'Return Data'!$B$7:$R$2292,11,0)</f>
        <v>2.9377</v>
      </c>
      <c r="Q50" s="66">
        <f t="shared" si="6"/>
        <v>41</v>
      </c>
      <c r="R50" s="65">
        <f>VLOOKUP($A50,'Return Data'!$B$7:$R$2292,12,0)</f>
        <v>2.9847000000000001</v>
      </c>
      <c r="S50" s="66">
        <f t="shared" si="7"/>
        <v>42</v>
      </c>
      <c r="T50" s="65">
        <f>VLOOKUP($A50,'Return Data'!$B$7:$R$2292,13,0)</f>
        <v>2.9990999999999999</v>
      </c>
      <c r="U50" s="66">
        <f t="shared" si="12"/>
        <v>37</v>
      </c>
      <c r="V50" s="65"/>
      <c r="W50" s="66"/>
      <c r="X50" s="65"/>
      <c r="Y50" s="66"/>
      <c r="Z50" s="65">
        <f>VLOOKUP($A50,'Return Data'!$B$7:$R$2292,16,0)</f>
        <v>4.5403000000000002</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3.3261023255813953</v>
      </c>
      <c r="E52" s="74"/>
      <c r="F52" s="75">
        <f>AVERAGE(F8:F50)</f>
        <v>3.6396023255813947</v>
      </c>
      <c r="G52" s="74"/>
      <c r="H52" s="75">
        <f>AVERAGE(H8:H50)</f>
        <v>3.4540465116279049</v>
      </c>
      <c r="I52" s="74"/>
      <c r="J52" s="75">
        <f>AVERAGE(J8:J50)</f>
        <v>3.2489418604651168</v>
      </c>
      <c r="K52" s="74"/>
      <c r="L52" s="75">
        <f>AVERAGE(L8:L50)</f>
        <v>3.1103790697674425</v>
      </c>
      <c r="M52" s="74"/>
      <c r="N52" s="75">
        <f>AVERAGE(N8:N50)</f>
        <v>3.2057488372093021</v>
      </c>
      <c r="O52" s="74"/>
      <c r="P52" s="75">
        <f>AVERAGE(P8:P50)</f>
        <v>3.1951186046511633</v>
      </c>
      <c r="Q52" s="74"/>
      <c r="R52" s="75">
        <f>AVERAGE(R8:R50)</f>
        <v>3.2230139534883717</v>
      </c>
      <c r="S52" s="74"/>
      <c r="T52" s="75">
        <f>AVERAGE(T8:T50)</f>
        <v>3.1920589743589742</v>
      </c>
      <c r="U52" s="74"/>
      <c r="V52" s="75">
        <f>AVERAGE(V8:V50)</f>
        <v>3.8883111111111099</v>
      </c>
      <c r="W52" s="74"/>
      <c r="X52" s="75">
        <f>AVERAGE(X8:X50)</f>
        <v>4.8980428571428591</v>
      </c>
      <c r="Y52" s="74"/>
      <c r="Z52" s="75">
        <f>AVERAGE(Z8:Z50)</f>
        <v>6.2462162790697677</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5.7896999999999998</v>
      </c>
      <c r="E54" s="78"/>
      <c r="F54" s="79">
        <f>MAX(F8:F50)</f>
        <v>4.7408000000000001</v>
      </c>
      <c r="G54" s="78"/>
      <c r="H54" s="79">
        <f>MAX(H8:H50)</f>
        <v>4.5465</v>
      </c>
      <c r="I54" s="78"/>
      <c r="J54" s="79">
        <f>MAX(J8:J50)</f>
        <v>4.2705000000000002</v>
      </c>
      <c r="K54" s="78"/>
      <c r="L54" s="79">
        <f>MAX(L8:L50)</f>
        <v>3.9199000000000002</v>
      </c>
      <c r="M54" s="78"/>
      <c r="N54" s="79">
        <f>MAX(N8:N50)</f>
        <v>3.7700999999999998</v>
      </c>
      <c r="O54" s="78"/>
      <c r="P54" s="79">
        <f>MAX(P8:P50)</f>
        <v>4.0536000000000003</v>
      </c>
      <c r="Q54" s="78"/>
      <c r="R54" s="79">
        <f>MAX(R8:R50)</f>
        <v>4.2424999999999997</v>
      </c>
      <c r="S54" s="78"/>
      <c r="T54" s="79">
        <f>MAX(T8:T50)</f>
        <v>4.3635000000000002</v>
      </c>
      <c r="U54" s="78"/>
      <c r="V54" s="79">
        <f>MAX(V8:V50)</f>
        <v>5.0637999999999996</v>
      </c>
      <c r="W54" s="78"/>
      <c r="X54" s="79">
        <f>MAX(X8:X50)</f>
        <v>5.9375999999999998</v>
      </c>
      <c r="Y54" s="78"/>
      <c r="Z54" s="79">
        <f>MAX(Z8:Z50)</f>
        <v>7.5823999999999998</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Data'!$B$7:$R$2292,3,0)</f>
        <v>44477</v>
      </c>
      <c r="C8" s="65">
        <f>VLOOKUP($A8,'Return Data'!$B$7:$R$2292,4,0)</f>
        <v>334.87220000000002</v>
      </c>
      <c r="D8" s="65">
        <f>VLOOKUP($A8,'Return Data'!$B$7:$R$2292,5,0)</f>
        <v>5.6905000000000001</v>
      </c>
      <c r="E8" s="66">
        <f t="shared" ref="E8:E45" si="0">RANK(D8,D$8:D$45,0)</f>
        <v>1</v>
      </c>
      <c r="F8" s="65">
        <f>VLOOKUP($A8,'Return Data'!$B$7:$R$2292,6,0)</f>
        <v>4.2195999999999998</v>
      </c>
      <c r="G8" s="66">
        <f t="shared" ref="G8:G45" si="1">RANK(F8,F$8:F$45,0)</f>
        <v>4</v>
      </c>
      <c r="H8" s="65">
        <f>VLOOKUP($A8,'Return Data'!$B$7:$R$2292,7,0)</f>
        <v>3.7162999999999999</v>
      </c>
      <c r="I8" s="66">
        <f t="shared" ref="I8:I45" si="2">RANK(H8,H$8:H$45,0)</f>
        <v>5</v>
      </c>
      <c r="J8" s="65">
        <f>VLOOKUP($A8,'Return Data'!$B$7:$R$2292,8,0)</f>
        <v>3.2803</v>
      </c>
      <c r="K8" s="66">
        <f t="shared" ref="K8:K45" si="3">RANK(J8,J$8:J$45,0)</f>
        <v>8</v>
      </c>
      <c r="L8" s="65">
        <f>VLOOKUP($A8,'Return Data'!$B$7:$R$2292,9,0)</f>
        <v>3.0693999999999999</v>
      </c>
      <c r="M8" s="66">
        <f t="shared" ref="M8:M45" si="4">RANK(L8,L$8:L$45,0)</f>
        <v>21</v>
      </c>
      <c r="N8" s="65">
        <f>VLOOKUP($A8,'Return Data'!$B$7:$R$2292,10,0)</f>
        <v>3.2458</v>
      </c>
      <c r="O8" s="66">
        <f t="shared" ref="O8:O45" si="5">RANK(N8,N$8:N$45,0)</f>
        <v>13</v>
      </c>
      <c r="P8" s="65">
        <f>VLOOKUP($A8,'Return Data'!$B$7:$R$2292,11,0)</f>
        <v>3.2275</v>
      </c>
      <c r="Q8" s="66">
        <f t="shared" ref="Q8:Q45" si="6">RANK(P8,P$8:P$45,0)</f>
        <v>14</v>
      </c>
      <c r="R8" s="65">
        <f>VLOOKUP($A8,'Return Data'!$B$7:$R$2292,12,0)</f>
        <v>3.2204999999999999</v>
      </c>
      <c r="S8" s="66">
        <f t="shared" ref="S8:S45" si="7">RANK(R8,R$8:R$45,0)</f>
        <v>16</v>
      </c>
      <c r="T8" s="65">
        <f>VLOOKUP($A8,'Return Data'!$B$7:$R$2292,13,0)</f>
        <v>3.1823000000000001</v>
      </c>
      <c r="U8" s="66">
        <f t="shared" ref="U8:U45" si="8">RANK(T8,T$8:T$45,0)</f>
        <v>15</v>
      </c>
      <c r="V8" s="65">
        <f>VLOOKUP($A8,'Return Data'!$B$7:$R$2292,17,0)</f>
        <v>3.9931999999999999</v>
      </c>
      <c r="W8" s="66">
        <f t="shared" ref="W8:W23" si="9">RANK(V8,V$8:V$45,0)</f>
        <v>5</v>
      </c>
      <c r="X8" s="65">
        <f>VLOOKUP($A8,'Return Data'!$B$7:$R$2292,14,0)</f>
        <v>5.0651000000000002</v>
      </c>
      <c r="Y8" s="66">
        <f t="shared" ref="Y8:Y23" si="10">RANK(X8,X$8:X$45,0)</f>
        <v>4</v>
      </c>
      <c r="Z8" s="65">
        <f>VLOOKUP($A8,'Return Data'!$B$7:$R$2292,16,0)</f>
        <v>7.1338999999999997</v>
      </c>
      <c r="AA8" s="67">
        <f t="shared" ref="AA8:AA45" si="11">RANK(Z8,Z$8:Z$45,0)</f>
        <v>14</v>
      </c>
    </row>
    <row r="9" spans="1:27" x14ac:dyDescent="0.3">
      <c r="A9" s="63" t="s">
        <v>228</v>
      </c>
      <c r="B9" s="64">
        <f>VLOOKUP($A9,'Return Data'!$B$7:$R$2292,3,0)</f>
        <v>44479</v>
      </c>
      <c r="C9" s="65">
        <f>VLOOKUP($A9,'Return Data'!$B$7:$R$2292,4,0)</f>
        <v>2311.6711</v>
      </c>
      <c r="D9" s="65">
        <f>VLOOKUP($A9,'Return Data'!$B$7:$R$2292,5,0)</f>
        <v>3.0903</v>
      </c>
      <c r="E9" s="66">
        <f t="shared" si="0"/>
        <v>26</v>
      </c>
      <c r="F9" s="65">
        <f>VLOOKUP($A9,'Return Data'!$B$7:$R$2292,6,0)</f>
        <v>3.4588999999999999</v>
      </c>
      <c r="G9" s="66">
        <f t="shared" si="1"/>
        <v>27</v>
      </c>
      <c r="H9" s="65">
        <f>VLOOKUP($A9,'Return Data'!$B$7:$R$2292,7,0)</f>
        <v>3.3553999999999999</v>
      </c>
      <c r="I9" s="66">
        <f t="shared" si="2"/>
        <v>24</v>
      </c>
      <c r="J9" s="65">
        <f>VLOOKUP($A9,'Return Data'!$B$7:$R$2292,8,0)</f>
        <v>3.19</v>
      </c>
      <c r="K9" s="66">
        <f t="shared" si="3"/>
        <v>22</v>
      </c>
      <c r="L9" s="65">
        <f>VLOOKUP($A9,'Return Data'!$B$7:$R$2292,9,0)</f>
        <v>3.0688</v>
      </c>
      <c r="M9" s="66">
        <f t="shared" si="4"/>
        <v>22</v>
      </c>
      <c r="N9" s="65">
        <f>VLOOKUP($A9,'Return Data'!$B$7:$R$2292,10,0)</f>
        <v>3.2671000000000001</v>
      </c>
      <c r="O9" s="66">
        <f t="shared" si="5"/>
        <v>8</v>
      </c>
      <c r="P9" s="65">
        <f>VLOOKUP($A9,'Return Data'!$B$7:$R$2292,11,0)</f>
        <v>3.2408000000000001</v>
      </c>
      <c r="Q9" s="66">
        <f t="shared" si="6"/>
        <v>13</v>
      </c>
      <c r="R9" s="65">
        <f>VLOOKUP($A9,'Return Data'!$B$7:$R$2292,12,0)</f>
        <v>3.2416999999999998</v>
      </c>
      <c r="S9" s="66">
        <f t="shared" si="7"/>
        <v>12</v>
      </c>
      <c r="T9" s="65">
        <f>VLOOKUP($A9,'Return Data'!$B$7:$R$2292,13,0)</f>
        <v>3.2023999999999999</v>
      </c>
      <c r="U9" s="66">
        <f t="shared" si="8"/>
        <v>11</v>
      </c>
      <c r="V9" s="65">
        <f>VLOOKUP($A9,'Return Data'!$B$7:$R$2292,17,0)</f>
        <v>3.9914999999999998</v>
      </c>
      <c r="W9" s="66">
        <f t="shared" si="9"/>
        <v>6</v>
      </c>
      <c r="X9" s="65">
        <f>VLOOKUP($A9,'Return Data'!$B$7:$R$2292,14,0)</f>
        <v>5.0385999999999997</v>
      </c>
      <c r="Y9" s="66">
        <f t="shared" si="10"/>
        <v>7</v>
      </c>
      <c r="Z9" s="65">
        <f>VLOOKUP($A9,'Return Data'!$B$7:$R$2292,16,0)</f>
        <v>7.2259000000000002</v>
      </c>
      <c r="AA9" s="67">
        <f t="shared" si="11"/>
        <v>10</v>
      </c>
    </row>
    <row r="10" spans="1:27" x14ac:dyDescent="0.3">
      <c r="A10" s="63" t="s">
        <v>229</v>
      </c>
      <c r="B10" s="64">
        <f>VLOOKUP($A10,'Return Data'!$B$7:$R$2292,3,0)</f>
        <v>44479</v>
      </c>
      <c r="C10" s="65">
        <f>VLOOKUP($A10,'Return Data'!$B$7:$R$2292,4,0)</f>
        <v>2391.6059</v>
      </c>
      <c r="D10" s="65">
        <f>VLOOKUP($A10,'Return Data'!$B$7:$R$2292,5,0)</f>
        <v>3.1823000000000001</v>
      </c>
      <c r="E10" s="66">
        <f t="shared" si="0"/>
        <v>13</v>
      </c>
      <c r="F10" s="65">
        <f>VLOOKUP($A10,'Return Data'!$B$7:$R$2292,6,0)</f>
        <v>3.8166000000000002</v>
      </c>
      <c r="G10" s="66">
        <f t="shared" si="1"/>
        <v>14</v>
      </c>
      <c r="H10" s="65">
        <f>VLOOKUP($A10,'Return Data'!$B$7:$R$2292,7,0)</f>
        <v>3.5756999999999999</v>
      </c>
      <c r="I10" s="66">
        <f t="shared" si="2"/>
        <v>11</v>
      </c>
      <c r="J10" s="65">
        <f>VLOOKUP($A10,'Return Data'!$B$7:$R$2292,8,0)</f>
        <v>3.3833000000000002</v>
      </c>
      <c r="K10" s="66">
        <f t="shared" si="3"/>
        <v>5</v>
      </c>
      <c r="L10" s="65">
        <f>VLOOKUP($A10,'Return Data'!$B$7:$R$2292,9,0)</f>
        <v>3.1879</v>
      </c>
      <c r="M10" s="66">
        <f t="shared" si="4"/>
        <v>5</v>
      </c>
      <c r="N10" s="65">
        <f>VLOOKUP($A10,'Return Data'!$B$7:$R$2292,10,0)</f>
        <v>3.2995999999999999</v>
      </c>
      <c r="O10" s="66">
        <f t="shared" si="5"/>
        <v>4</v>
      </c>
      <c r="P10" s="65">
        <f>VLOOKUP($A10,'Return Data'!$B$7:$R$2292,11,0)</f>
        <v>3.2869999999999999</v>
      </c>
      <c r="Q10" s="66">
        <f t="shared" si="6"/>
        <v>3</v>
      </c>
      <c r="R10" s="65">
        <f>VLOOKUP($A10,'Return Data'!$B$7:$R$2292,12,0)</f>
        <v>3.3001999999999998</v>
      </c>
      <c r="S10" s="66">
        <f t="shared" si="7"/>
        <v>3</v>
      </c>
      <c r="T10" s="65">
        <f>VLOOKUP($A10,'Return Data'!$B$7:$R$2292,13,0)</f>
        <v>3.2408999999999999</v>
      </c>
      <c r="U10" s="66">
        <f t="shared" si="8"/>
        <v>6</v>
      </c>
      <c r="V10" s="65">
        <f>VLOOKUP($A10,'Return Data'!$B$7:$R$2292,17,0)</f>
        <v>3.9434999999999998</v>
      </c>
      <c r="W10" s="66">
        <f t="shared" si="9"/>
        <v>15</v>
      </c>
      <c r="X10" s="65">
        <f>VLOOKUP($A10,'Return Data'!$B$7:$R$2292,14,0)</f>
        <v>4.9977</v>
      </c>
      <c r="Y10" s="66">
        <f t="shared" si="10"/>
        <v>13</v>
      </c>
      <c r="Z10" s="65">
        <f>VLOOKUP($A10,'Return Data'!$B$7:$R$2292,16,0)</f>
        <v>7.1158000000000001</v>
      </c>
      <c r="AA10" s="67">
        <f t="shared" si="11"/>
        <v>16</v>
      </c>
    </row>
    <row r="11" spans="1:27" x14ac:dyDescent="0.3">
      <c r="A11" s="63" t="s">
        <v>230</v>
      </c>
      <c r="B11" s="64">
        <f>VLOOKUP($A11,'Return Data'!$B$7:$R$2292,3,0)</f>
        <v>44479</v>
      </c>
      <c r="C11" s="65">
        <f>VLOOKUP($A11,'Return Data'!$B$7:$R$2292,4,0)</f>
        <v>3195.5504999999998</v>
      </c>
      <c r="D11" s="65">
        <f>VLOOKUP($A11,'Return Data'!$B$7:$R$2292,5,0)</f>
        <v>3.0491000000000001</v>
      </c>
      <c r="E11" s="66">
        <f t="shared" si="0"/>
        <v>29</v>
      </c>
      <c r="F11" s="65">
        <f>VLOOKUP($A11,'Return Data'!$B$7:$R$2292,6,0)</f>
        <v>3.3616999999999999</v>
      </c>
      <c r="G11" s="66">
        <f t="shared" si="1"/>
        <v>29</v>
      </c>
      <c r="H11" s="65">
        <f>VLOOKUP($A11,'Return Data'!$B$7:$R$2292,7,0)</f>
        <v>3.2555000000000001</v>
      </c>
      <c r="I11" s="66">
        <f t="shared" si="2"/>
        <v>30</v>
      </c>
      <c r="J11" s="65">
        <f>VLOOKUP($A11,'Return Data'!$B$7:$R$2292,8,0)</f>
        <v>3.1646000000000001</v>
      </c>
      <c r="K11" s="66">
        <f t="shared" si="3"/>
        <v>24</v>
      </c>
      <c r="L11" s="65">
        <f>VLOOKUP($A11,'Return Data'!$B$7:$R$2292,9,0)</f>
        <v>3.1008</v>
      </c>
      <c r="M11" s="66">
        <f t="shared" si="4"/>
        <v>13</v>
      </c>
      <c r="N11" s="65">
        <f>VLOOKUP($A11,'Return Data'!$B$7:$R$2292,10,0)</f>
        <v>3.2528000000000001</v>
      </c>
      <c r="O11" s="66">
        <f t="shared" si="5"/>
        <v>10</v>
      </c>
      <c r="P11" s="65">
        <f>VLOOKUP($A11,'Return Data'!$B$7:$R$2292,11,0)</f>
        <v>3.2675000000000001</v>
      </c>
      <c r="Q11" s="66">
        <f t="shared" si="6"/>
        <v>7</v>
      </c>
      <c r="R11" s="65">
        <f>VLOOKUP($A11,'Return Data'!$B$7:$R$2292,12,0)</f>
        <v>3.2923</v>
      </c>
      <c r="S11" s="66">
        <f t="shared" si="7"/>
        <v>4</v>
      </c>
      <c r="T11" s="65">
        <f>VLOOKUP($A11,'Return Data'!$B$7:$R$2292,13,0)</f>
        <v>3.2547000000000001</v>
      </c>
      <c r="U11" s="66">
        <f t="shared" si="8"/>
        <v>4</v>
      </c>
      <c r="V11" s="65">
        <f>VLOOKUP($A11,'Return Data'!$B$7:$R$2292,17,0)</f>
        <v>3.9554999999999998</v>
      </c>
      <c r="W11" s="66">
        <f t="shared" si="9"/>
        <v>11</v>
      </c>
      <c r="X11" s="65">
        <f>VLOOKUP($A11,'Return Data'!$B$7:$R$2292,14,0)</f>
        <v>5.0144000000000002</v>
      </c>
      <c r="Y11" s="66">
        <f t="shared" si="10"/>
        <v>9</v>
      </c>
      <c r="Z11" s="65">
        <f>VLOOKUP($A11,'Return Data'!$B$7:$R$2292,16,0)</f>
        <v>7.0236000000000001</v>
      </c>
      <c r="AA11" s="67">
        <f t="shared" si="11"/>
        <v>18</v>
      </c>
    </row>
    <row r="12" spans="1:27" x14ac:dyDescent="0.3">
      <c r="A12" s="63" t="s">
        <v>231</v>
      </c>
      <c r="B12" s="64">
        <f>VLOOKUP($A12,'Return Data'!$B$7:$R$2292,3,0)</f>
        <v>44478</v>
      </c>
      <c r="C12" s="65">
        <f>VLOOKUP($A12,'Return Data'!$B$7:$R$2292,4,0)</f>
        <v>2388.2651000000001</v>
      </c>
      <c r="D12" s="65">
        <f>VLOOKUP($A12,'Return Data'!$B$7:$R$2292,5,0)</f>
        <v>3.1669</v>
      </c>
      <c r="E12" s="66">
        <f t="shared" si="0"/>
        <v>15</v>
      </c>
      <c r="F12" s="65">
        <f>VLOOKUP($A12,'Return Data'!$B$7:$R$2292,6,0)</f>
        <v>4.3399000000000001</v>
      </c>
      <c r="G12" s="66">
        <f t="shared" si="1"/>
        <v>3</v>
      </c>
      <c r="H12" s="65">
        <f>VLOOKUP($A12,'Return Data'!$B$7:$R$2292,7,0)</f>
        <v>3.7722000000000002</v>
      </c>
      <c r="I12" s="66">
        <f t="shared" si="2"/>
        <v>4</v>
      </c>
      <c r="J12" s="65">
        <f>VLOOKUP($A12,'Return Data'!$B$7:$R$2292,8,0)</f>
        <v>3.3704000000000001</v>
      </c>
      <c r="K12" s="66">
        <f t="shared" si="3"/>
        <v>6</v>
      </c>
      <c r="L12" s="65">
        <f>VLOOKUP($A12,'Return Data'!$B$7:$R$2292,9,0)</f>
        <v>3.1825000000000001</v>
      </c>
      <c r="M12" s="66">
        <f t="shared" si="4"/>
        <v>6</v>
      </c>
      <c r="N12" s="65">
        <f>VLOOKUP($A12,'Return Data'!$B$7:$R$2292,10,0)</f>
        <v>3.2126000000000001</v>
      </c>
      <c r="O12" s="66">
        <f t="shared" si="5"/>
        <v>22</v>
      </c>
      <c r="P12" s="65">
        <f>VLOOKUP($A12,'Return Data'!$B$7:$R$2292,11,0)</f>
        <v>3.1842000000000001</v>
      </c>
      <c r="Q12" s="66">
        <f t="shared" si="6"/>
        <v>28</v>
      </c>
      <c r="R12" s="65">
        <f>VLOOKUP($A12,'Return Data'!$B$7:$R$2292,12,0)</f>
        <v>3.1936</v>
      </c>
      <c r="S12" s="66">
        <f t="shared" si="7"/>
        <v>24</v>
      </c>
      <c r="T12" s="65">
        <f>VLOOKUP($A12,'Return Data'!$B$7:$R$2292,13,0)</f>
        <v>3.1669</v>
      </c>
      <c r="U12" s="66">
        <f t="shared" si="8"/>
        <v>21</v>
      </c>
      <c r="V12" s="65">
        <f>VLOOKUP($A12,'Return Data'!$B$7:$R$2292,17,0)</f>
        <v>3.8666</v>
      </c>
      <c r="W12" s="66">
        <f t="shared" si="9"/>
        <v>23</v>
      </c>
      <c r="X12" s="65">
        <f>VLOOKUP($A12,'Return Data'!$B$7:$R$2292,14,0)</f>
        <v>4.8975</v>
      </c>
      <c r="Y12" s="66">
        <f t="shared" si="10"/>
        <v>26</v>
      </c>
      <c r="Z12" s="65">
        <f>VLOOKUP($A12,'Return Data'!$B$7:$R$2292,16,0)</f>
        <v>6.7957000000000001</v>
      </c>
      <c r="AA12" s="67">
        <f t="shared" si="11"/>
        <v>27</v>
      </c>
    </row>
    <row r="13" spans="1:27" x14ac:dyDescent="0.3">
      <c r="A13" s="63" t="s">
        <v>232</v>
      </c>
      <c r="B13" s="64">
        <f>VLOOKUP($A13,'Return Data'!$B$7:$R$2292,3,0)</f>
        <v>44479</v>
      </c>
      <c r="C13" s="65">
        <f>VLOOKUP($A13,'Return Data'!$B$7:$R$2292,4,0)</f>
        <v>2500.8553000000002</v>
      </c>
      <c r="D13" s="65">
        <f>VLOOKUP($A13,'Return Data'!$B$7:$R$2292,5,0)</f>
        <v>3.1703000000000001</v>
      </c>
      <c r="E13" s="66">
        <f t="shared" si="0"/>
        <v>14</v>
      </c>
      <c r="F13" s="65">
        <f>VLOOKUP($A13,'Return Data'!$B$7:$R$2292,6,0)</f>
        <v>3.3573</v>
      </c>
      <c r="G13" s="66">
        <f t="shared" si="1"/>
        <v>30</v>
      </c>
      <c r="H13" s="65">
        <f>VLOOKUP($A13,'Return Data'!$B$7:$R$2292,7,0)</f>
        <v>3.3134999999999999</v>
      </c>
      <c r="I13" s="66">
        <f t="shared" si="2"/>
        <v>27</v>
      </c>
      <c r="J13" s="65">
        <f>VLOOKUP($A13,'Return Data'!$B$7:$R$2292,8,0)</f>
        <v>3.2561</v>
      </c>
      <c r="K13" s="66">
        <f t="shared" si="3"/>
        <v>12</v>
      </c>
      <c r="L13" s="65">
        <f>VLOOKUP($A13,'Return Data'!$B$7:$R$2292,9,0)</f>
        <v>3.1484000000000001</v>
      </c>
      <c r="M13" s="66">
        <f t="shared" si="4"/>
        <v>8</v>
      </c>
      <c r="N13" s="65">
        <f>VLOOKUP($A13,'Return Data'!$B$7:$R$2292,10,0)</f>
        <v>3.2107999999999999</v>
      </c>
      <c r="O13" s="66">
        <f t="shared" si="5"/>
        <v>24</v>
      </c>
      <c r="P13" s="65">
        <f>VLOOKUP($A13,'Return Data'!$B$7:$R$2292,11,0)</f>
        <v>3.1987999999999999</v>
      </c>
      <c r="Q13" s="66">
        <f t="shared" si="6"/>
        <v>22</v>
      </c>
      <c r="R13" s="65">
        <f>VLOOKUP($A13,'Return Data'!$B$7:$R$2292,12,0)</f>
        <v>3.1943999999999999</v>
      </c>
      <c r="S13" s="66">
        <f t="shared" si="7"/>
        <v>23</v>
      </c>
      <c r="T13" s="65">
        <f>VLOOKUP($A13,'Return Data'!$B$7:$R$2292,13,0)</f>
        <v>3.1596000000000002</v>
      </c>
      <c r="U13" s="66">
        <f t="shared" si="8"/>
        <v>24</v>
      </c>
      <c r="V13" s="65">
        <f>VLOOKUP($A13,'Return Data'!$B$7:$R$2292,17,0)</f>
        <v>3.6547999999999998</v>
      </c>
      <c r="W13" s="66">
        <f t="shared" si="9"/>
        <v>30</v>
      </c>
      <c r="X13" s="65">
        <f>VLOOKUP($A13,'Return Data'!$B$7:$R$2292,14,0)</f>
        <v>4.7214</v>
      </c>
      <c r="Y13" s="66">
        <f t="shared" si="10"/>
        <v>29</v>
      </c>
      <c r="Z13" s="65">
        <f>VLOOKUP($A13,'Return Data'!$B$7:$R$2292,16,0)</f>
        <v>7.1296999999999997</v>
      </c>
      <c r="AA13" s="67">
        <f t="shared" si="11"/>
        <v>15</v>
      </c>
    </row>
    <row r="14" spans="1:27" x14ac:dyDescent="0.3">
      <c r="A14" s="63" t="s">
        <v>233</v>
      </c>
      <c r="B14" s="64">
        <f>VLOOKUP($A14,'Return Data'!$B$7:$R$2292,3,0)</f>
        <v>44479</v>
      </c>
      <c r="C14" s="65">
        <f>VLOOKUP($A14,'Return Data'!$B$7:$R$2292,4,0)</f>
        <v>2969.1801999999998</v>
      </c>
      <c r="D14" s="65">
        <f>VLOOKUP($A14,'Return Data'!$B$7:$R$2292,5,0)</f>
        <v>3.1459999999999999</v>
      </c>
      <c r="E14" s="66">
        <f t="shared" si="0"/>
        <v>19</v>
      </c>
      <c r="F14" s="65">
        <f>VLOOKUP($A14,'Return Data'!$B$7:$R$2292,6,0)</f>
        <v>4.0724</v>
      </c>
      <c r="G14" s="66">
        <f t="shared" si="1"/>
        <v>6</v>
      </c>
      <c r="H14" s="65">
        <f>VLOOKUP($A14,'Return Data'!$B$7:$R$2292,7,0)</f>
        <v>3.7002999999999999</v>
      </c>
      <c r="I14" s="66">
        <f t="shared" si="2"/>
        <v>6</v>
      </c>
      <c r="J14" s="65">
        <f>VLOOKUP($A14,'Return Data'!$B$7:$R$2292,8,0)</f>
        <v>3.2484999999999999</v>
      </c>
      <c r="K14" s="66">
        <f t="shared" si="3"/>
        <v>13</v>
      </c>
      <c r="L14" s="65">
        <f>VLOOKUP($A14,'Return Data'!$B$7:$R$2292,9,0)</f>
        <v>3.0988000000000002</v>
      </c>
      <c r="M14" s="66">
        <f t="shared" si="4"/>
        <v>16</v>
      </c>
      <c r="N14" s="65">
        <f>VLOOKUP($A14,'Return Data'!$B$7:$R$2292,10,0)</f>
        <v>3.2052</v>
      </c>
      <c r="O14" s="66">
        <f t="shared" si="5"/>
        <v>26</v>
      </c>
      <c r="P14" s="65">
        <f>VLOOKUP($A14,'Return Data'!$B$7:$R$2292,11,0)</f>
        <v>3.2031000000000001</v>
      </c>
      <c r="Q14" s="66">
        <f t="shared" si="6"/>
        <v>21</v>
      </c>
      <c r="R14" s="65">
        <f>VLOOKUP($A14,'Return Data'!$B$7:$R$2292,12,0)</f>
        <v>3.2122999999999999</v>
      </c>
      <c r="S14" s="66">
        <f t="shared" si="7"/>
        <v>20</v>
      </c>
      <c r="T14" s="65">
        <f>VLOOKUP($A14,'Return Data'!$B$7:$R$2292,13,0)</f>
        <v>3.1747999999999998</v>
      </c>
      <c r="U14" s="66">
        <f t="shared" si="8"/>
        <v>17</v>
      </c>
      <c r="V14" s="65">
        <f>VLOOKUP($A14,'Return Data'!$B$7:$R$2292,17,0)</f>
        <v>3.9028999999999998</v>
      </c>
      <c r="W14" s="66">
        <f t="shared" si="9"/>
        <v>19</v>
      </c>
      <c r="X14" s="65">
        <f>VLOOKUP($A14,'Return Data'!$B$7:$R$2292,14,0)</f>
        <v>4.9438000000000004</v>
      </c>
      <c r="Y14" s="66">
        <f t="shared" si="10"/>
        <v>19</v>
      </c>
      <c r="Z14" s="65">
        <f>VLOOKUP($A14,'Return Data'!$B$7:$R$2292,16,0)</f>
        <v>7.0873999999999997</v>
      </c>
      <c r="AA14" s="67">
        <f t="shared" si="11"/>
        <v>17</v>
      </c>
    </row>
    <row r="15" spans="1:27" x14ac:dyDescent="0.3">
      <c r="A15" s="63" t="s">
        <v>234</v>
      </c>
      <c r="B15" s="64">
        <f>VLOOKUP($A15,'Return Data'!$B$7:$R$2292,3,0)</f>
        <v>44479</v>
      </c>
      <c r="C15" s="65">
        <f>VLOOKUP($A15,'Return Data'!$B$7:$R$2292,4,0)</f>
        <v>2667.9376999999999</v>
      </c>
      <c r="D15" s="65">
        <f>VLOOKUP($A15,'Return Data'!$B$7:$R$2292,5,0)</f>
        <v>2.9430000000000001</v>
      </c>
      <c r="E15" s="66">
        <f t="shared" si="0"/>
        <v>34</v>
      </c>
      <c r="F15" s="65">
        <f>VLOOKUP($A15,'Return Data'!$B$7:$R$2292,6,0)</f>
        <v>3.1907999999999999</v>
      </c>
      <c r="G15" s="66">
        <f t="shared" si="1"/>
        <v>31</v>
      </c>
      <c r="H15" s="65">
        <f>VLOOKUP($A15,'Return Data'!$B$7:$R$2292,7,0)</f>
        <v>3.1549999999999998</v>
      </c>
      <c r="I15" s="66">
        <f t="shared" si="2"/>
        <v>32</v>
      </c>
      <c r="J15" s="65">
        <f>VLOOKUP($A15,'Return Data'!$B$7:$R$2292,8,0)</f>
        <v>3.0104000000000002</v>
      </c>
      <c r="K15" s="66">
        <f t="shared" si="3"/>
        <v>34</v>
      </c>
      <c r="L15" s="65">
        <f>VLOOKUP($A15,'Return Data'!$B$7:$R$2292,9,0)</f>
        <v>2.9401999999999999</v>
      </c>
      <c r="M15" s="66">
        <f t="shared" si="4"/>
        <v>34</v>
      </c>
      <c r="N15" s="65">
        <f>VLOOKUP($A15,'Return Data'!$B$7:$R$2292,10,0)</f>
        <v>3.1776</v>
      </c>
      <c r="O15" s="66">
        <f t="shared" si="5"/>
        <v>29</v>
      </c>
      <c r="P15" s="65">
        <f>VLOOKUP($A15,'Return Data'!$B$7:$R$2292,11,0)</f>
        <v>3.2046999999999999</v>
      </c>
      <c r="Q15" s="66">
        <f t="shared" si="6"/>
        <v>20</v>
      </c>
      <c r="R15" s="65">
        <f>VLOOKUP($A15,'Return Data'!$B$7:$R$2292,12,0)</f>
        <v>3.2183000000000002</v>
      </c>
      <c r="S15" s="66">
        <f t="shared" si="7"/>
        <v>17</v>
      </c>
      <c r="T15" s="65">
        <f>VLOOKUP($A15,'Return Data'!$B$7:$R$2292,13,0)</f>
        <v>3.1644999999999999</v>
      </c>
      <c r="U15" s="66">
        <f t="shared" si="8"/>
        <v>22</v>
      </c>
      <c r="V15" s="65">
        <f>VLOOKUP($A15,'Return Data'!$B$7:$R$2292,17,0)</f>
        <v>3.8988</v>
      </c>
      <c r="W15" s="66">
        <f t="shared" si="9"/>
        <v>20</v>
      </c>
      <c r="X15" s="65">
        <f>VLOOKUP($A15,'Return Data'!$B$7:$R$2292,14,0)</f>
        <v>4.9673999999999996</v>
      </c>
      <c r="Y15" s="66">
        <f t="shared" si="10"/>
        <v>17</v>
      </c>
      <c r="Z15" s="65">
        <f>VLOOKUP($A15,'Return Data'!$B$7:$R$2292,16,0)</f>
        <v>7.1351000000000004</v>
      </c>
      <c r="AA15" s="67">
        <f t="shared" si="11"/>
        <v>13</v>
      </c>
    </row>
    <row r="16" spans="1:27" x14ac:dyDescent="0.3">
      <c r="A16" s="63" t="s">
        <v>236</v>
      </c>
      <c r="B16" s="64">
        <f>VLOOKUP($A16,'Return Data'!$B$7:$R$2292,3,0)</f>
        <v>44479</v>
      </c>
      <c r="C16" s="65">
        <f>VLOOKUP($A16,'Return Data'!$B$7:$R$2292,4,0)</f>
        <v>4085.21</v>
      </c>
      <c r="D16" s="65">
        <f>VLOOKUP($A16,'Return Data'!$B$7:$R$2292,5,0)</f>
        <v>3.3338000000000001</v>
      </c>
      <c r="E16" s="66">
        <f t="shared" si="0"/>
        <v>8</v>
      </c>
      <c r="F16" s="65">
        <f>VLOOKUP($A16,'Return Data'!$B$7:$R$2292,6,0)</f>
        <v>3.4771999999999998</v>
      </c>
      <c r="G16" s="66">
        <f t="shared" si="1"/>
        <v>26</v>
      </c>
      <c r="H16" s="65">
        <f>VLOOKUP($A16,'Return Data'!$B$7:$R$2292,7,0)</f>
        <v>3.3148</v>
      </c>
      <c r="I16" s="66">
        <f t="shared" si="2"/>
        <v>26</v>
      </c>
      <c r="J16" s="65">
        <f>VLOOKUP($A16,'Return Data'!$B$7:$R$2292,8,0)</f>
        <v>3.1086</v>
      </c>
      <c r="K16" s="66">
        <f t="shared" si="3"/>
        <v>29</v>
      </c>
      <c r="L16" s="65">
        <f>VLOOKUP($A16,'Return Data'!$B$7:$R$2292,9,0)</f>
        <v>3.0045999999999999</v>
      </c>
      <c r="M16" s="66">
        <f t="shared" si="4"/>
        <v>30</v>
      </c>
      <c r="N16" s="65">
        <f>VLOOKUP($A16,'Return Data'!$B$7:$R$2292,10,0)</f>
        <v>3.2164000000000001</v>
      </c>
      <c r="O16" s="66">
        <f t="shared" si="5"/>
        <v>21</v>
      </c>
      <c r="P16" s="65">
        <f>VLOOKUP($A16,'Return Data'!$B$7:$R$2292,11,0)</f>
        <v>3.1880999999999999</v>
      </c>
      <c r="Q16" s="66">
        <f t="shared" si="6"/>
        <v>27</v>
      </c>
      <c r="R16" s="65">
        <f>VLOOKUP($A16,'Return Data'!$B$7:$R$2292,12,0)</f>
        <v>3.1646999999999998</v>
      </c>
      <c r="S16" s="66">
        <f t="shared" si="7"/>
        <v>29</v>
      </c>
      <c r="T16" s="65">
        <f>VLOOKUP($A16,'Return Data'!$B$7:$R$2292,13,0)</f>
        <v>3.1215999999999999</v>
      </c>
      <c r="U16" s="66">
        <f t="shared" si="8"/>
        <v>29</v>
      </c>
      <c r="V16" s="65">
        <f>VLOOKUP($A16,'Return Data'!$B$7:$R$2292,17,0)</f>
        <v>3.8563999999999998</v>
      </c>
      <c r="W16" s="66">
        <f t="shared" si="9"/>
        <v>24</v>
      </c>
      <c r="X16" s="65">
        <f>VLOOKUP($A16,'Return Data'!$B$7:$R$2292,14,0)</f>
        <v>4.9123999999999999</v>
      </c>
      <c r="Y16" s="66">
        <f t="shared" si="10"/>
        <v>23</v>
      </c>
      <c r="Z16" s="65">
        <f>VLOOKUP($A16,'Return Data'!$B$7:$R$2292,16,0)</f>
        <v>6.9333</v>
      </c>
      <c r="AA16" s="67">
        <f t="shared" si="11"/>
        <v>24</v>
      </c>
    </row>
    <row r="17" spans="1:27" x14ac:dyDescent="0.3">
      <c r="A17" s="63" t="s">
        <v>237</v>
      </c>
      <c r="B17" s="64">
        <f>VLOOKUP($A17,'Return Data'!$B$7:$R$2292,3,0)</f>
        <v>44479</v>
      </c>
      <c r="C17" s="65">
        <f>VLOOKUP($A17,'Return Data'!$B$7:$R$2292,4,0)</f>
        <v>2073.1023</v>
      </c>
      <c r="D17" s="65">
        <f>VLOOKUP($A17,'Return Data'!$B$7:$R$2292,5,0)</f>
        <v>3.1652999999999998</v>
      </c>
      <c r="E17" s="66">
        <f t="shared" si="0"/>
        <v>16</v>
      </c>
      <c r="F17" s="65">
        <f>VLOOKUP($A17,'Return Data'!$B$7:$R$2292,6,0)</f>
        <v>4.0837000000000003</v>
      </c>
      <c r="G17" s="66">
        <f t="shared" si="1"/>
        <v>5</v>
      </c>
      <c r="H17" s="65">
        <f>VLOOKUP($A17,'Return Data'!$B$7:$R$2292,7,0)</f>
        <v>3.6587000000000001</v>
      </c>
      <c r="I17" s="66">
        <f t="shared" si="2"/>
        <v>8</v>
      </c>
      <c r="J17" s="65">
        <f>VLOOKUP($A17,'Return Data'!$B$7:$R$2292,8,0)</f>
        <v>3.2711999999999999</v>
      </c>
      <c r="K17" s="66">
        <f t="shared" si="3"/>
        <v>10</v>
      </c>
      <c r="L17" s="65">
        <f>VLOOKUP($A17,'Return Data'!$B$7:$R$2292,9,0)</f>
        <v>3.0916000000000001</v>
      </c>
      <c r="M17" s="66">
        <f t="shared" si="4"/>
        <v>18</v>
      </c>
      <c r="N17" s="65">
        <f>VLOOKUP($A17,'Return Data'!$B$7:$R$2292,10,0)</f>
        <v>3.2355999999999998</v>
      </c>
      <c r="O17" s="66">
        <f t="shared" si="5"/>
        <v>19</v>
      </c>
      <c r="P17" s="65">
        <f>VLOOKUP($A17,'Return Data'!$B$7:$R$2292,11,0)</f>
        <v>3.2225000000000001</v>
      </c>
      <c r="Q17" s="66">
        <f t="shared" si="6"/>
        <v>16</v>
      </c>
      <c r="R17" s="65">
        <f>VLOOKUP($A17,'Return Data'!$B$7:$R$2292,12,0)</f>
        <v>3.2141999999999999</v>
      </c>
      <c r="S17" s="66">
        <f t="shared" si="7"/>
        <v>19</v>
      </c>
      <c r="T17" s="65">
        <f>VLOOKUP($A17,'Return Data'!$B$7:$R$2292,13,0)</f>
        <v>3.1686999999999999</v>
      </c>
      <c r="U17" s="66">
        <f t="shared" si="8"/>
        <v>20</v>
      </c>
      <c r="V17" s="65">
        <f>VLOOKUP($A17,'Return Data'!$B$7:$R$2292,17,0)</f>
        <v>3.855</v>
      </c>
      <c r="W17" s="66">
        <f t="shared" si="9"/>
        <v>25</v>
      </c>
      <c r="X17" s="65">
        <f>VLOOKUP($A17,'Return Data'!$B$7:$R$2292,14,0)</f>
        <v>4.9459999999999997</v>
      </c>
      <c r="Y17" s="66">
        <f t="shared" si="10"/>
        <v>18</v>
      </c>
      <c r="Z17" s="65">
        <f>VLOOKUP($A17,'Return Data'!$B$7:$R$2292,16,0)</f>
        <v>4.2865000000000002</v>
      </c>
      <c r="AA17" s="67">
        <f t="shared" si="11"/>
        <v>35</v>
      </c>
    </row>
    <row r="18" spans="1:27" x14ac:dyDescent="0.3">
      <c r="A18" s="63" t="s">
        <v>238</v>
      </c>
      <c r="B18" s="64">
        <f>VLOOKUP($A18,'Return Data'!$B$7:$R$2292,3,0)</f>
        <v>44478</v>
      </c>
      <c r="C18" s="65">
        <f>VLOOKUP($A18,'Return Data'!$B$7:$R$2292,4,0)</f>
        <v>308.12130000000002</v>
      </c>
      <c r="D18" s="65">
        <f>VLOOKUP($A18,'Return Data'!$B$7:$R$2292,5,0)</f>
        <v>3.0565000000000002</v>
      </c>
      <c r="E18" s="66">
        <f t="shared" si="0"/>
        <v>28</v>
      </c>
      <c r="F18" s="65">
        <f>VLOOKUP($A18,'Return Data'!$B$7:$R$2292,6,0)</f>
        <v>3.7366000000000001</v>
      </c>
      <c r="G18" s="66">
        <f t="shared" si="1"/>
        <v>17</v>
      </c>
      <c r="H18" s="65">
        <f>VLOOKUP($A18,'Return Data'!$B$7:$R$2292,7,0)</f>
        <v>3.3868</v>
      </c>
      <c r="I18" s="66">
        <f t="shared" si="2"/>
        <v>21</v>
      </c>
      <c r="J18" s="65">
        <f>VLOOKUP($A18,'Return Data'!$B$7:$R$2292,8,0)</f>
        <v>3.1642000000000001</v>
      </c>
      <c r="K18" s="66">
        <f t="shared" si="3"/>
        <v>25</v>
      </c>
      <c r="L18" s="65">
        <f>VLOOKUP($A18,'Return Data'!$B$7:$R$2292,9,0)</f>
        <v>3.0243000000000002</v>
      </c>
      <c r="M18" s="66">
        <f t="shared" si="4"/>
        <v>27</v>
      </c>
      <c r="N18" s="65">
        <f>VLOOKUP($A18,'Return Data'!$B$7:$R$2292,10,0)</f>
        <v>3.2202000000000002</v>
      </c>
      <c r="O18" s="66">
        <f t="shared" si="5"/>
        <v>20</v>
      </c>
      <c r="P18" s="65">
        <f>VLOOKUP($A18,'Return Data'!$B$7:$R$2292,11,0)</f>
        <v>3.1905000000000001</v>
      </c>
      <c r="Q18" s="66">
        <f t="shared" si="6"/>
        <v>26</v>
      </c>
      <c r="R18" s="65">
        <f>VLOOKUP($A18,'Return Data'!$B$7:$R$2292,12,0)</f>
        <v>3.1909999999999998</v>
      </c>
      <c r="S18" s="66">
        <f t="shared" si="7"/>
        <v>25</v>
      </c>
      <c r="T18" s="65">
        <f>VLOOKUP($A18,'Return Data'!$B$7:$R$2292,13,0)</f>
        <v>3.1642999999999999</v>
      </c>
      <c r="U18" s="66">
        <f t="shared" si="8"/>
        <v>23</v>
      </c>
      <c r="V18" s="65">
        <f>VLOOKUP($A18,'Return Data'!$B$7:$R$2292,17,0)</f>
        <v>3.9693000000000001</v>
      </c>
      <c r="W18" s="66">
        <f t="shared" si="9"/>
        <v>9</v>
      </c>
      <c r="X18" s="65">
        <f>VLOOKUP($A18,'Return Data'!$B$7:$R$2292,14,0)</f>
        <v>5.0152999999999999</v>
      </c>
      <c r="Y18" s="66">
        <f t="shared" si="10"/>
        <v>8</v>
      </c>
      <c r="Z18" s="65">
        <f>VLOOKUP($A18,'Return Data'!$B$7:$R$2292,16,0)</f>
        <v>7.3319999999999999</v>
      </c>
      <c r="AA18" s="67">
        <f t="shared" si="11"/>
        <v>4</v>
      </c>
    </row>
    <row r="19" spans="1:27" x14ac:dyDescent="0.3">
      <c r="A19" s="63" t="s">
        <v>239</v>
      </c>
      <c r="B19" s="64">
        <f>VLOOKUP($A19,'Return Data'!$B$7:$R$2292,3,0)</f>
        <v>44479</v>
      </c>
      <c r="C19" s="65">
        <f>VLOOKUP($A19,'Return Data'!$B$7:$R$2292,4,0)</f>
        <v>2235.2593999999999</v>
      </c>
      <c r="D19" s="65">
        <f>VLOOKUP($A19,'Return Data'!$B$7:$R$2292,5,0)</f>
        <v>3.258</v>
      </c>
      <c r="E19" s="66">
        <f t="shared" si="0"/>
        <v>10</v>
      </c>
      <c r="F19" s="65">
        <f>VLOOKUP($A19,'Return Data'!$B$7:$R$2292,6,0)</f>
        <v>4.3707000000000003</v>
      </c>
      <c r="G19" s="66">
        <f t="shared" si="1"/>
        <v>2</v>
      </c>
      <c r="H19" s="65">
        <f>VLOOKUP($A19,'Return Data'!$B$7:$R$2292,7,0)</f>
        <v>3.9651999999999998</v>
      </c>
      <c r="I19" s="66">
        <f t="shared" si="2"/>
        <v>3</v>
      </c>
      <c r="J19" s="65">
        <f>VLOOKUP($A19,'Return Data'!$B$7:$R$2292,8,0)</f>
        <v>3.4859</v>
      </c>
      <c r="K19" s="66">
        <f t="shared" si="3"/>
        <v>4</v>
      </c>
      <c r="L19" s="65">
        <f>VLOOKUP($A19,'Return Data'!$B$7:$R$2292,9,0)</f>
        <v>3.2515999999999998</v>
      </c>
      <c r="M19" s="66">
        <f t="shared" si="4"/>
        <v>3</v>
      </c>
      <c r="N19" s="65">
        <f>VLOOKUP($A19,'Return Data'!$B$7:$R$2292,10,0)</f>
        <v>3.3147000000000002</v>
      </c>
      <c r="O19" s="66">
        <f t="shared" si="5"/>
        <v>3</v>
      </c>
      <c r="P19" s="65">
        <f>VLOOKUP($A19,'Return Data'!$B$7:$R$2292,11,0)</f>
        <v>3.3523999999999998</v>
      </c>
      <c r="Q19" s="66">
        <f t="shared" si="6"/>
        <v>2</v>
      </c>
      <c r="R19" s="65">
        <f>VLOOKUP($A19,'Return Data'!$B$7:$R$2292,12,0)</f>
        <v>3.3624000000000001</v>
      </c>
      <c r="S19" s="66">
        <f t="shared" si="7"/>
        <v>2</v>
      </c>
      <c r="T19" s="65">
        <f>VLOOKUP($A19,'Return Data'!$B$7:$R$2292,13,0)</f>
        <v>3.3473000000000002</v>
      </c>
      <c r="U19" s="66">
        <f t="shared" si="8"/>
        <v>2</v>
      </c>
      <c r="V19" s="65">
        <f>VLOOKUP($A19,'Return Data'!$B$7:$R$2292,17,0)</f>
        <v>4.1844999999999999</v>
      </c>
      <c r="W19" s="66">
        <f t="shared" si="9"/>
        <v>2</v>
      </c>
      <c r="X19" s="65">
        <f>VLOOKUP($A19,'Return Data'!$B$7:$R$2292,14,0)</f>
        <v>5.1638000000000002</v>
      </c>
      <c r="Y19" s="66">
        <f t="shared" si="10"/>
        <v>2</v>
      </c>
      <c r="Z19" s="65">
        <f>VLOOKUP($A19,'Return Data'!$B$7:$R$2292,16,0)</f>
        <v>7.4028</v>
      </c>
      <c r="AA19" s="67">
        <f t="shared" si="11"/>
        <v>3</v>
      </c>
    </row>
    <row r="20" spans="1:27" x14ac:dyDescent="0.3">
      <c r="A20" s="63" t="s">
        <v>240</v>
      </c>
      <c r="B20" s="64">
        <f>VLOOKUP($A20,'Return Data'!$B$7:$R$2292,3,0)</f>
        <v>44477</v>
      </c>
      <c r="C20" s="65">
        <f>VLOOKUP($A20,'Return Data'!$B$7:$R$2292,4,0)</f>
        <v>2515.2017999999998</v>
      </c>
      <c r="D20" s="65">
        <f>VLOOKUP($A20,'Return Data'!$B$7:$R$2292,5,0)</f>
        <v>5.0377000000000001</v>
      </c>
      <c r="E20" s="66">
        <f t="shared" si="0"/>
        <v>2</v>
      </c>
      <c r="F20" s="65">
        <f>VLOOKUP($A20,'Return Data'!$B$7:$R$2292,6,0)</f>
        <v>3.9790000000000001</v>
      </c>
      <c r="G20" s="66">
        <f t="shared" si="1"/>
        <v>11</v>
      </c>
      <c r="H20" s="65">
        <f>VLOOKUP($A20,'Return Data'!$B$7:$R$2292,7,0)</f>
        <v>3.5710999999999999</v>
      </c>
      <c r="I20" s="66">
        <f t="shared" si="2"/>
        <v>12</v>
      </c>
      <c r="J20" s="65">
        <f>VLOOKUP($A20,'Return Data'!$B$7:$R$2292,8,0)</f>
        <v>3.2475999999999998</v>
      </c>
      <c r="K20" s="66">
        <f t="shared" si="3"/>
        <v>14</v>
      </c>
      <c r="L20" s="65">
        <f>VLOOKUP($A20,'Return Data'!$B$7:$R$2292,9,0)</f>
        <v>3.1008</v>
      </c>
      <c r="M20" s="66">
        <f t="shared" si="4"/>
        <v>13</v>
      </c>
      <c r="N20" s="65">
        <f>VLOOKUP($A20,'Return Data'!$B$7:$R$2292,10,0)</f>
        <v>3.238</v>
      </c>
      <c r="O20" s="66">
        <f t="shared" si="5"/>
        <v>18</v>
      </c>
      <c r="P20" s="65">
        <f>VLOOKUP($A20,'Return Data'!$B$7:$R$2292,11,0)</f>
        <v>3.2208000000000001</v>
      </c>
      <c r="Q20" s="66">
        <f t="shared" si="6"/>
        <v>17</v>
      </c>
      <c r="R20" s="65">
        <f>VLOOKUP($A20,'Return Data'!$B$7:$R$2292,12,0)</f>
        <v>3.2075999999999998</v>
      </c>
      <c r="S20" s="66">
        <f t="shared" si="7"/>
        <v>21</v>
      </c>
      <c r="T20" s="65">
        <f>VLOOKUP($A20,'Return Data'!$B$7:$R$2292,13,0)</f>
        <v>3.1720000000000002</v>
      </c>
      <c r="U20" s="66">
        <f t="shared" si="8"/>
        <v>19</v>
      </c>
      <c r="V20" s="65">
        <f>VLOOKUP($A20,'Return Data'!$B$7:$R$2292,17,0)</f>
        <v>3.8351999999999999</v>
      </c>
      <c r="W20" s="66">
        <f t="shared" si="9"/>
        <v>26</v>
      </c>
      <c r="X20" s="65">
        <f>VLOOKUP($A20,'Return Data'!$B$7:$R$2292,14,0)</f>
        <v>4.8372000000000002</v>
      </c>
      <c r="Y20" s="66">
        <f t="shared" si="10"/>
        <v>27</v>
      </c>
      <c r="Z20" s="65">
        <f>VLOOKUP($A20,'Return Data'!$B$7:$R$2292,16,0)</f>
        <v>5.4020999999999999</v>
      </c>
      <c r="AA20" s="67">
        <f t="shared" si="11"/>
        <v>32</v>
      </c>
    </row>
    <row r="21" spans="1:27" x14ac:dyDescent="0.3">
      <c r="A21" s="63" t="s">
        <v>241</v>
      </c>
      <c r="B21" s="64">
        <f>VLOOKUP($A21,'Return Data'!$B$7:$R$2292,3,0)</f>
        <v>44479</v>
      </c>
      <c r="C21" s="65">
        <f>VLOOKUP($A21,'Return Data'!$B$7:$R$2292,4,0)</f>
        <v>1609.1947</v>
      </c>
      <c r="D21" s="65">
        <f>VLOOKUP($A21,'Return Data'!$B$7:$R$2292,5,0)</f>
        <v>3.0931999999999999</v>
      </c>
      <c r="E21" s="66">
        <f t="shared" si="0"/>
        <v>25</v>
      </c>
      <c r="F21" s="65">
        <f>VLOOKUP($A21,'Return Data'!$B$7:$R$2292,6,0)</f>
        <v>3.1597</v>
      </c>
      <c r="G21" s="66">
        <f t="shared" si="1"/>
        <v>33</v>
      </c>
      <c r="H21" s="65">
        <f>VLOOKUP($A21,'Return Data'!$B$7:$R$2292,7,0)</f>
        <v>3.0975999999999999</v>
      </c>
      <c r="I21" s="66">
        <f t="shared" si="2"/>
        <v>35</v>
      </c>
      <c r="J21" s="65">
        <f>VLOOKUP($A21,'Return Data'!$B$7:$R$2292,8,0)</f>
        <v>3.6518999999999999</v>
      </c>
      <c r="K21" s="66">
        <f t="shared" si="3"/>
        <v>3</v>
      </c>
      <c r="L21" s="65">
        <f>VLOOKUP($A21,'Return Data'!$B$7:$R$2292,9,0)</f>
        <v>3.2286999999999999</v>
      </c>
      <c r="M21" s="66">
        <f t="shared" si="4"/>
        <v>4</v>
      </c>
      <c r="N21" s="65">
        <f>VLOOKUP($A21,'Return Data'!$B$7:$R$2292,10,0)</f>
        <v>3.0678000000000001</v>
      </c>
      <c r="O21" s="66">
        <f t="shared" si="5"/>
        <v>33</v>
      </c>
      <c r="P21" s="65">
        <f>VLOOKUP($A21,'Return Data'!$B$7:$R$2292,11,0)</f>
        <v>2.9927000000000001</v>
      </c>
      <c r="Q21" s="66">
        <f t="shared" si="6"/>
        <v>34</v>
      </c>
      <c r="R21" s="65">
        <f>VLOOKUP($A21,'Return Data'!$B$7:$R$2292,12,0)</f>
        <v>2.9418000000000002</v>
      </c>
      <c r="S21" s="66">
        <f t="shared" si="7"/>
        <v>35</v>
      </c>
      <c r="T21" s="65">
        <f>VLOOKUP($A21,'Return Data'!$B$7:$R$2292,13,0)</f>
        <v>2.879</v>
      </c>
      <c r="U21" s="66">
        <f t="shared" si="8"/>
        <v>36</v>
      </c>
      <c r="V21" s="65">
        <f>VLOOKUP($A21,'Return Data'!$B$7:$R$2292,17,0)</f>
        <v>3.3858999999999999</v>
      </c>
      <c r="W21" s="66">
        <f t="shared" si="9"/>
        <v>34</v>
      </c>
      <c r="X21" s="65">
        <f>VLOOKUP($A21,'Return Data'!$B$7:$R$2292,14,0)</f>
        <v>4.3627000000000002</v>
      </c>
      <c r="Y21" s="66">
        <f t="shared" si="10"/>
        <v>33</v>
      </c>
      <c r="Z21" s="65">
        <f>VLOOKUP($A21,'Return Data'!$B$7:$R$2292,16,0)</f>
        <v>6.1939000000000002</v>
      </c>
      <c r="AA21" s="67">
        <f t="shared" si="11"/>
        <v>30</v>
      </c>
    </row>
    <row r="22" spans="1:27" x14ac:dyDescent="0.3">
      <c r="A22" s="63" t="s">
        <v>242</v>
      </c>
      <c r="B22" s="64">
        <f>VLOOKUP($A22,'Return Data'!$B$7:$R$2292,3,0)</f>
        <v>44479</v>
      </c>
      <c r="C22" s="65">
        <f>VLOOKUP($A22,'Return Data'!$B$7:$R$2292,4,0)</f>
        <v>2020.6882000000001</v>
      </c>
      <c r="D22" s="65">
        <f>VLOOKUP($A22,'Return Data'!$B$7:$R$2292,5,0)</f>
        <v>3.3618999999999999</v>
      </c>
      <c r="E22" s="66">
        <f t="shared" si="0"/>
        <v>7</v>
      </c>
      <c r="F22" s="65">
        <f>VLOOKUP($A22,'Return Data'!$B$7:$R$2292,6,0)</f>
        <v>3.1577000000000002</v>
      </c>
      <c r="G22" s="66">
        <f t="shared" si="1"/>
        <v>34</v>
      </c>
      <c r="H22" s="65">
        <f>VLOOKUP($A22,'Return Data'!$B$7:$R$2292,7,0)</f>
        <v>3.2378999999999998</v>
      </c>
      <c r="I22" s="66">
        <f t="shared" si="2"/>
        <v>31</v>
      </c>
      <c r="J22" s="65">
        <f>VLOOKUP($A22,'Return Data'!$B$7:$R$2292,8,0)</f>
        <v>2.9605999999999999</v>
      </c>
      <c r="K22" s="66">
        <f t="shared" si="3"/>
        <v>36</v>
      </c>
      <c r="L22" s="65">
        <f>VLOOKUP($A22,'Return Data'!$B$7:$R$2292,9,0)</f>
        <v>2.8791000000000002</v>
      </c>
      <c r="M22" s="66">
        <f t="shared" si="4"/>
        <v>35</v>
      </c>
      <c r="N22" s="65">
        <f>VLOOKUP($A22,'Return Data'!$B$7:$R$2292,10,0)</f>
        <v>2.9411999999999998</v>
      </c>
      <c r="O22" s="66">
        <f t="shared" si="5"/>
        <v>35</v>
      </c>
      <c r="P22" s="65">
        <f>VLOOKUP($A22,'Return Data'!$B$7:$R$2292,11,0)</f>
        <v>2.9083000000000001</v>
      </c>
      <c r="Q22" s="66">
        <f t="shared" si="6"/>
        <v>36</v>
      </c>
      <c r="R22" s="65">
        <f>VLOOKUP($A22,'Return Data'!$B$7:$R$2292,12,0)</f>
        <v>3.1457999999999999</v>
      </c>
      <c r="S22" s="66">
        <f t="shared" si="7"/>
        <v>31</v>
      </c>
      <c r="T22" s="65">
        <f>VLOOKUP($A22,'Return Data'!$B$7:$R$2292,13,0)</f>
        <v>3.0928</v>
      </c>
      <c r="U22" s="66">
        <f t="shared" si="8"/>
        <v>31</v>
      </c>
      <c r="V22" s="65">
        <f>VLOOKUP($A22,'Return Data'!$B$7:$R$2292,17,0)</f>
        <v>3.7427999999999999</v>
      </c>
      <c r="W22" s="66">
        <f t="shared" si="9"/>
        <v>28</v>
      </c>
      <c r="X22" s="65">
        <f>VLOOKUP($A22,'Return Data'!$B$7:$R$2292,14,0)</f>
        <v>4.8329000000000004</v>
      </c>
      <c r="Y22" s="66">
        <f t="shared" si="10"/>
        <v>28</v>
      </c>
      <c r="Z22" s="65">
        <f>VLOOKUP($A22,'Return Data'!$B$7:$R$2292,16,0)</f>
        <v>7.3125999999999998</v>
      </c>
      <c r="AA22" s="67">
        <f t="shared" si="11"/>
        <v>6</v>
      </c>
    </row>
    <row r="23" spans="1:27" x14ac:dyDescent="0.3">
      <c r="A23" s="63" t="s">
        <v>243</v>
      </c>
      <c r="B23" s="64">
        <f>VLOOKUP($A23,'Return Data'!$B$7:$R$2292,3,0)</f>
        <v>44479</v>
      </c>
      <c r="C23" s="65">
        <f>VLOOKUP($A23,'Return Data'!$B$7:$R$2292,4,0)</f>
        <v>2858.1066000000001</v>
      </c>
      <c r="D23" s="65">
        <f>VLOOKUP($A23,'Return Data'!$B$7:$R$2292,5,0)</f>
        <v>3.1278000000000001</v>
      </c>
      <c r="E23" s="66">
        <f t="shared" si="0"/>
        <v>22</v>
      </c>
      <c r="F23" s="65">
        <f>VLOOKUP($A23,'Return Data'!$B$7:$R$2292,6,0)</f>
        <v>3.5274000000000001</v>
      </c>
      <c r="G23" s="66">
        <f t="shared" si="1"/>
        <v>25</v>
      </c>
      <c r="H23" s="65">
        <f>VLOOKUP($A23,'Return Data'!$B$7:$R$2292,7,0)</f>
        <v>3.3521000000000001</v>
      </c>
      <c r="I23" s="66">
        <f t="shared" si="2"/>
        <v>25</v>
      </c>
      <c r="J23" s="65">
        <f>VLOOKUP($A23,'Return Data'!$B$7:$R$2292,8,0)</f>
        <v>3.1937000000000002</v>
      </c>
      <c r="K23" s="66">
        <f t="shared" si="3"/>
        <v>21</v>
      </c>
      <c r="L23" s="65">
        <f>VLOOKUP($A23,'Return Data'!$B$7:$R$2292,9,0)</f>
        <v>3.0809000000000002</v>
      </c>
      <c r="M23" s="66">
        <f t="shared" si="4"/>
        <v>19</v>
      </c>
      <c r="N23" s="65">
        <f>VLOOKUP($A23,'Return Data'!$B$7:$R$2292,10,0)</f>
        <v>3.2519</v>
      </c>
      <c r="O23" s="66">
        <f t="shared" si="5"/>
        <v>11</v>
      </c>
      <c r="P23" s="65">
        <f>VLOOKUP($A23,'Return Data'!$B$7:$R$2292,11,0)</f>
        <v>3.2269999999999999</v>
      </c>
      <c r="Q23" s="66">
        <f t="shared" si="6"/>
        <v>15</v>
      </c>
      <c r="R23" s="65">
        <f>VLOOKUP($A23,'Return Data'!$B$7:$R$2292,12,0)</f>
        <v>3.2178</v>
      </c>
      <c r="S23" s="66">
        <f t="shared" si="7"/>
        <v>18</v>
      </c>
      <c r="T23" s="65">
        <f>VLOOKUP($A23,'Return Data'!$B$7:$R$2292,13,0)</f>
        <v>3.1867000000000001</v>
      </c>
      <c r="U23" s="66">
        <f t="shared" si="8"/>
        <v>14</v>
      </c>
      <c r="V23" s="65">
        <f>VLOOKUP($A23,'Return Data'!$B$7:$R$2292,17,0)</f>
        <v>3.8708</v>
      </c>
      <c r="W23" s="66">
        <f t="shared" si="9"/>
        <v>22</v>
      </c>
      <c r="X23" s="65">
        <f>VLOOKUP($A23,'Return Data'!$B$7:$R$2292,14,0)</f>
        <v>4.9088000000000003</v>
      </c>
      <c r="Y23" s="66">
        <f t="shared" si="10"/>
        <v>25</v>
      </c>
      <c r="Z23" s="65">
        <f>VLOOKUP($A23,'Return Data'!$B$7:$R$2292,16,0)</f>
        <v>7.2988999999999997</v>
      </c>
      <c r="AA23" s="67">
        <f t="shared" si="11"/>
        <v>8</v>
      </c>
    </row>
    <row r="24" spans="1:27" x14ac:dyDescent="0.3">
      <c r="A24" s="63" t="s">
        <v>244</v>
      </c>
      <c r="B24" s="64">
        <f>VLOOKUP($A24,'Return Data'!$B$7:$R$2292,3,0)</f>
        <v>44478</v>
      </c>
      <c r="C24" s="65">
        <f>VLOOKUP($A24,'Return Data'!$B$7:$R$2292,4,0)</f>
        <v>1094.6927000000001</v>
      </c>
      <c r="D24" s="65">
        <f>VLOOKUP($A24,'Return Data'!$B$7:$R$2292,5,0)</f>
        <v>2.6175999999999999</v>
      </c>
      <c r="E24" s="66">
        <f t="shared" si="0"/>
        <v>37</v>
      </c>
      <c r="F24" s="65">
        <f>VLOOKUP($A24,'Return Data'!$B$7:$R$2292,6,0)</f>
        <v>2.9971000000000001</v>
      </c>
      <c r="G24" s="66">
        <f t="shared" si="1"/>
        <v>37</v>
      </c>
      <c r="H24" s="65">
        <f>VLOOKUP($A24,'Return Data'!$B$7:$R$2292,7,0)</f>
        <v>3.0468999999999999</v>
      </c>
      <c r="I24" s="66">
        <f t="shared" si="2"/>
        <v>37</v>
      </c>
      <c r="J24" s="65">
        <f>VLOOKUP($A24,'Return Data'!$B$7:$R$2292,8,0)</f>
        <v>3.0247999999999999</v>
      </c>
      <c r="K24" s="66">
        <f t="shared" si="3"/>
        <v>33</v>
      </c>
      <c r="L24" s="65">
        <f>VLOOKUP($A24,'Return Data'!$B$7:$R$2292,9,0)</f>
        <v>3.0198</v>
      </c>
      <c r="M24" s="66">
        <f t="shared" si="4"/>
        <v>28</v>
      </c>
      <c r="N24" s="65">
        <f>VLOOKUP($A24,'Return Data'!$B$7:$R$2292,10,0)</f>
        <v>2.9691999999999998</v>
      </c>
      <c r="O24" s="66">
        <f t="shared" si="5"/>
        <v>34</v>
      </c>
      <c r="P24" s="65">
        <f>VLOOKUP($A24,'Return Data'!$B$7:$R$2292,11,0)</f>
        <v>3.0028000000000001</v>
      </c>
      <c r="Q24" s="66">
        <f t="shared" si="6"/>
        <v>33</v>
      </c>
      <c r="R24" s="65">
        <f>VLOOKUP($A24,'Return Data'!$B$7:$R$2292,12,0)</f>
        <v>2.9754999999999998</v>
      </c>
      <c r="S24" s="66">
        <f t="shared" si="7"/>
        <v>34</v>
      </c>
      <c r="T24" s="65">
        <f>VLOOKUP($A24,'Return Data'!$B$7:$R$2292,13,0)</f>
        <v>2.9380000000000002</v>
      </c>
      <c r="U24" s="66">
        <f t="shared" si="8"/>
        <v>34</v>
      </c>
      <c r="V24" s="65"/>
      <c r="W24" s="66"/>
      <c r="X24" s="65"/>
      <c r="Y24" s="66"/>
      <c r="Z24" s="65">
        <f>VLOOKUP($A24,'Return Data'!$B$7:$R$2292,16,0)</f>
        <v>3.738</v>
      </c>
      <c r="AA24" s="67">
        <f t="shared" si="11"/>
        <v>37</v>
      </c>
    </row>
    <row r="25" spans="1:27" x14ac:dyDescent="0.3">
      <c r="A25" s="63" t="s">
        <v>245</v>
      </c>
      <c r="B25" s="64">
        <f>VLOOKUP($A25,'Return Data'!$B$7:$R$2292,3,0)</f>
        <v>44479</v>
      </c>
      <c r="C25" s="65">
        <f>VLOOKUP($A25,'Return Data'!$B$7:$R$2292,4,0)</f>
        <v>56.843699999999998</v>
      </c>
      <c r="D25" s="65">
        <f>VLOOKUP($A25,'Return Data'!$B$7:$R$2292,5,0)</f>
        <v>3.1465999999999998</v>
      </c>
      <c r="E25" s="66">
        <f t="shared" si="0"/>
        <v>18</v>
      </c>
      <c r="F25" s="65">
        <f>VLOOKUP($A25,'Return Data'!$B$7:$R$2292,6,0)</f>
        <v>4.0038</v>
      </c>
      <c r="G25" s="66">
        <f t="shared" si="1"/>
        <v>8</v>
      </c>
      <c r="H25" s="65">
        <f>VLOOKUP($A25,'Return Data'!$B$7:$R$2292,7,0)</f>
        <v>3.6442000000000001</v>
      </c>
      <c r="I25" s="66">
        <f t="shared" si="2"/>
        <v>9</v>
      </c>
      <c r="J25" s="65">
        <f>VLOOKUP($A25,'Return Data'!$B$7:$R$2292,8,0)</f>
        <v>3.3386999999999998</v>
      </c>
      <c r="K25" s="66">
        <f t="shared" si="3"/>
        <v>7</v>
      </c>
      <c r="L25" s="65">
        <f>VLOOKUP($A25,'Return Data'!$B$7:$R$2292,9,0)</f>
        <v>3.1545000000000001</v>
      </c>
      <c r="M25" s="66">
        <f t="shared" si="4"/>
        <v>7</v>
      </c>
      <c r="N25" s="65">
        <f>VLOOKUP($A25,'Return Data'!$B$7:$R$2292,10,0)</f>
        <v>3.2907000000000002</v>
      </c>
      <c r="O25" s="66">
        <f t="shared" si="5"/>
        <v>5</v>
      </c>
      <c r="P25" s="65">
        <f>VLOOKUP($A25,'Return Data'!$B$7:$R$2292,11,0)</f>
        <v>3.27</v>
      </c>
      <c r="Q25" s="66">
        <f t="shared" si="6"/>
        <v>6</v>
      </c>
      <c r="R25" s="65">
        <f>VLOOKUP($A25,'Return Data'!$B$7:$R$2292,12,0)</f>
        <v>3.2681</v>
      </c>
      <c r="S25" s="66">
        <f t="shared" si="7"/>
        <v>8</v>
      </c>
      <c r="T25" s="65">
        <f>VLOOKUP($A25,'Return Data'!$B$7:$R$2292,13,0)</f>
        <v>3.2084000000000001</v>
      </c>
      <c r="U25" s="66">
        <f t="shared" si="8"/>
        <v>9</v>
      </c>
      <c r="V25" s="65">
        <f>VLOOKUP($A25,'Return Data'!$B$7:$R$2292,17,0)</f>
        <v>3.8315000000000001</v>
      </c>
      <c r="W25" s="66">
        <f t="shared" ref="W25:W30" si="12">RANK(V25,V$8:V$45,0)</f>
        <v>27</v>
      </c>
      <c r="X25" s="65">
        <f>VLOOKUP($A25,'Return Data'!$B$7:$R$2292,14,0)</f>
        <v>4.9271000000000003</v>
      </c>
      <c r="Y25" s="66">
        <f t="shared" ref="Y25:Y30" si="13">RANK(X25,X$8:X$45,0)</f>
        <v>22</v>
      </c>
      <c r="Z25" s="65">
        <f>VLOOKUP($A25,'Return Data'!$B$7:$R$2292,16,0)</f>
        <v>7.5772000000000004</v>
      </c>
      <c r="AA25" s="67">
        <f t="shared" si="11"/>
        <v>2</v>
      </c>
    </row>
    <row r="26" spans="1:27" x14ac:dyDescent="0.3">
      <c r="A26" s="63" t="s">
        <v>246</v>
      </c>
      <c r="B26" s="64">
        <f>VLOOKUP($A26,'Return Data'!$B$7:$R$2292,3,0)</f>
        <v>44479</v>
      </c>
      <c r="C26" s="65">
        <f>VLOOKUP($A26,'Return Data'!$B$7:$R$2292,4,0)</f>
        <v>4210.6605</v>
      </c>
      <c r="D26" s="65">
        <f>VLOOKUP($A26,'Return Data'!$B$7:$R$2292,5,0)</f>
        <v>3.129</v>
      </c>
      <c r="E26" s="66">
        <f t="shared" si="0"/>
        <v>21</v>
      </c>
      <c r="F26" s="65">
        <f>VLOOKUP($A26,'Return Data'!$B$7:$R$2292,6,0)</f>
        <v>3.5941000000000001</v>
      </c>
      <c r="G26" s="66">
        <f t="shared" si="1"/>
        <v>21</v>
      </c>
      <c r="H26" s="65">
        <f>VLOOKUP($A26,'Return Data'!$B$7:$R$2292,7,0)</f>
        <v>3.3993000000000002</v>
      </c>
      <c r="I26" s="66">
        <f t="shared" si="2"/>
        <v>20</v>
      </c>
      <c r="J26" s="65">
        <f>VLOOKUP($A26,'Return Data'!$B$7:$R$2292,8,0)</f>
        <v>3.1389999999999998</v>
      </c>
      <c r="K26" s="66">
        <f t="shared" si="3"/>
        <v>27</v>
      </c>
      <c r="L26" s="65">
        <f>VLOOKUP($A26,'Return Data'!$B$7:$R$2292,9,0)</f>
        <v>2.9998999999999998</v>
      </c>
      <c r="M26" s="66">
        <f t="shared" si="4"/>
        <v>31</v>
      </c>
      <c r="N26" s="65">
        <f>VLOOKUP($A26,'Return Data'!$B$7:$R$2292,10,0)</f>
        <v>3.2054999999999998</v>
      </c>
      <c r="O26" s="66">
        <f t="shared" si="5"/>
        <v>25</v>
      </c>
      <c r="P26" s="65">
        <f>VLOOKUP($A26,'Return Data'!$B$7:$R$2292,11,0)</f>
        <v>3.1932</v>
      </c>
      <c r="Q26" s="66">
        <f t="shared" si="6"/>
        <v>25</v>
      </c>
      <c r="R26" s="65">
        <f>VLOOKUP($A26,'Return Data'!$B$7:$R$2292,12,0)</f>
        <v>3.1869000000000001</v>
      </c>
      <c r="S26" s="66">
        <f t="shared" si="7"/>
        <v>26</v>
      </c>
      <c r="T26" s="65">
        <f>VLOOKUP($A26,'Return Data'!$B$7:$R$2292,13,0)</f>
        <v>3.1467000000000001</v>
      </c>
      <c r="U26" s="66">
        <f t="shared" si="8"/>
        <v>26</v>
      </c>
      <c r="V26" s="65">
        <f>VLOOKUP($A26,'Return Data'!$B$7:$R$2292,17,0)</f>
        <v>3.8811</v>
      </c>
      <c r="W26" s="66">
        <f t="shared" si="12"/>
        <v>21</v>
      </c>
      <c r="X26" s="65">
        <f>VLOOKUP($A26,'Return Data'!$B$7:$R$2292,14,0)</f>
        <v>4.9112</v>
      </c>
      <c r="Y26" s="66">
        <f t="shared" si="13"/>
        <v>24</v>
      </c>
      <c r="Z26" s="65">
        <f>VLOOKUP($A26,'Return Data'!$B$7:$R$2292,16,0)</f>
        <v>7.0122</v>
      </c>
      <c r="AA26" s="67">
        <f t="shared" si="11"/>
        <v>19</v>
      </c>
    </row>
    <row r="27" spans="1:27" x14ac:dyDescent="0.3">
      <c r="A27" s="63" t="s">
        <v>247</v>
      </c>
      <c r="B27" s="64">
        <f>VLOOKUP($A27,'Return Data'!$B$7:$R$2292,3,0)</f>
        <v>44479</v>
      </c>
      <c r="C27" s="65">
        <f>VLOOKUP($A27,'Return Data'!$B$7:$R$2292,4,0)</f>
        <v>2853.6491999999998</v>
      </c>
      <c r="D27" s="65">
        <f>VLOOKUP($A27,'Return Data'!$B$7:$R$2292,5,0)</f>
        <v>3.2286000000000001</v>
      </c>
      <c r="E27" s="66">
        <f t="shared" si="0"/>
        <v>11</v>
      </c>
      <c r="F27" s="65">
        <f>VLOOKUP($A27,'Return Data'!$B$7:$R$2292,6,0)</f>
        <v>3.5649000000000002</v>
      </c>
      <c r="G27" s="66">
        <f t="shared" si="1"/>
        <v>23</v>
      </c>
      <c r="H27" s="65">
        <f>VLOOKUP($A27,'Return Data'!$B$7:$R$2292,7,0)</f>
        <v>3.4165999999999999</v>
      </c>
      <c r="I27" s="66">
        <f t="shared" si="2"/>
        <v>18</v>
      </c>
      <c r="J27" s="65">
        <f>VLOOKUP($A27,'Return Data'!$B$7:$R$2292,8,0)</f>
        <v>3.2324999999999999</v>
      </c>
      <c r="K27" s="66">
        <f t="shared" si="3"/>
        <v>15</v>
      </c>
      <c r="L27" s="65">
        <f>VLOOKUP($A27,'Return Data'!$B$7:$R$2292,9,0)</f>
        <v>3.1023999999999998</v>
      </c>
      <c r="M27" s="66">
        <f t="shared" si="4"/>
        <v>12</v>
      </c>
      <c r="N27" s="65">
        <f>VLOOKUP($A27,'Return Data'!$B$7:$R$2292,10,0)</f>
        <v>3.2031999999999998</v>
      </c>
      <c r="O27" s="66">
        <f t="shared" si="5"/>
        <v>27</v>
      </c>
      <c r="P27" s="65">
        <f>VLOOKUP($A27,'Return Data'!$B$7:$R$2292,11,0)</f>
        <v>3.1974</v>
      </c>
      <c r="Q27" s="66">
        <f t="shared" si="6"/>
        <v>23</v>
      </c>
      <c r="R27" s="65">
        <f>VLOOKUP($A27,'Return Data'!$B$7:$R$2292,12,0)</f>
        <v>3.1966999999999999</v>
      </c>
      <c r="S27" s="66">
        <f t="shared" si="7"/>
        <v>22</v>
      </c>
      <c r="T27" s="65">
        <f>VLOOKUP($A27,'Return Data'!$B$7:$R$2292,13,0)</f>
        <v>3.1739000000000002</v>
      </c>
      <c r="U27" s="66">
        <f t="shared" si="8"/>
        <v>18</v>
      </c>
      <c r="V27" s="65">
        <f>VLOOKUP($A27,'Return Data'!$B$7:$R$2292,17,0)</f>
        <v>3.9416000000000002</v>
      </c>
      <c r="W27" s="66">
        <f t="shared" si="12"/>
        <v>16</v>
      </c>
      <c r="X27" s="65">
        <f>VLOOKUP($A27,'Return Data'!$B$7:$R$2292,14,0)</f>
        <v>4.9676</v>
      </c>
      <c r="Y27" s="66">
        <f t="shared" si="13"/>
        <v>16</v>
      </c>
      <c r="Z27" s="65">
        <f>VLOOKUP($A27,'Return Data'!$B$7:$R$2292,16,0)</f>
        <v>7.2257999999999996</v>
      </c>
      <c r="AA27" s="67">
        <f t="shared" si="11"/>
        <v>11</v>
      </c>
    </row>
    <row r="28" spans="1:27" x14ac:dyDescent="0.3">
      <c r="A28" s="63" t="s">
        <v>248</v>
      </c>
      <c r="B28" s="64">
        <f>VLOOKUP($A28,'Return Data'!$B$7:$R$2292,3,0)</f>
        <v>44479</v>
      </c>
      <c r="C28" s="65">
        <f>VLOOKUP($A28,'Return Data'!$B$7:$R$2292,4,0)</f>
        <v>3765.8087999999998</v>
      </c>
      <c r="D28" s="65">
        <f>VLOOKUP($A28,'Return Data'!$B$7:$R$2292,5,0)</f>
        <v>2.9836</v>
      </c>
      <c r="E28" s="66">
        <f t="shared" si="0"/>
        <v>32</v>
      </c>
      <c r="F28" s="65">
        <f>VLOOKUP($A28,'Return Data'!$B$7:$R$2292,6,0)</f>
        <v>3.1111</v>
      </c>
      <c r="G28" s="66">
        <f t="shared" si="1"/>
        <v>35</v>
      </c>
      <c r="H28" s="65">
        <f>VLOOKUP($A28,'Return Data'!$B$7:$R$2292,7,0)</f>
        <v>3.1038999999999999</v>
      </c>
      <c r="I28" s="66">
        <f t="shared" si="2"/>
        <v>34</v>
      </c>
      <c r="J28" s="65">
        <f>VLOOKUP($A28,'Return Data'!$B$7:$R$2292,8,0)</f>
        <v>3.0788000000000002</v>
      </c>
      <c r="K28" s="66">
        <f t="shared" si="3"/>
        <v>32</v>
      </c>
      <c r="L28" s="65">
        <f>VLOOKUP($A28,'Return Data'!$B$7:$R$2292,9,0)</f>
        <v>3.0476000000000001</v>
      </c>
      <c r="M28" s="66">
        <f t="shared" si="4"/>
        <v>26</v>
      </c>
      <c r="N28" s="65">
        <f>VLOOKUP($A28,'Return Data'!$B$7:$R$2292,10,0)</f>
        <v>3.2402000000000002</v>
      </c>
      <c r="O28" s="66">
        <f t="shared" si="5"/>
        <v>16</v>
      </c>
      <c r="P28" s="65">
        <f>VLOOKUP($A28,'Return Data'!$B$7:$R$2292,11,0)</f>
        <v>3.2191000000000001</v>
      </c>
      <c r="Q28" s="66">
        <f t="shared" si="6"/>
        <v>18</v>
      </c>
      <c r="R28" s="65">
        <f>VLOOKUP($A28,'Return Data'!$B$7:$R$2292,12,0)</f>
        <v>3.2267999999999999</v>
      </c>
      <c r="S28" s="66">
        <f t="shared" si="7"/>
        <v>14</v>
      </c>
      <c r="T28" s="65">
        <f>VLOOKUP($A28,'Return Data'!$B$7:$R$2292,13,0)</f>
        <v>3.1880999999999999</v>
      </c>
      <c r="U28" s="66">
        <f t="shared" si="8"/>
        <v>13</v>
      </c>
      <c r="V28" s="65">
        <f>VLOOKUP($A28,'Return Data'!$B$7:$R$2292,17,0)</f>
        <v>3.9842</v>
      </c>
      <c r="W28" s="66">
        <f t="shared" si="12"/>
        <v>7</v>
      </c>
      <c r="X28" s="65">
        <f>VLOOKUP($A28,'Return Data'!$B$7:$R$2292,14,0)</f>
        <v>4.9847999999999999</v>
      </c>
      <c r="Y28" s="66">
        <f t="shared" si="13"/>
        <v>15</v>
      </c>
      <c r="Z28" s="65">
        <f>VLOOKUP($A28,'Return Data'!$B$7:$R$2292,16,0)</f>
        <v>7.0022000000000002</v>
      </c>
      <c r="AA28" s="67">
        <f t="shared" si="11"/>
        <v>20</v>
      </c>
    </row>
    <row r="29" spans="1:27" x14ac:dyDescent="0.3">
      <c r="A29" s="63" t="s">
        <v>437</v>
      </c>
      <c r="B29" s="64">
        <f>VLOOKUP($A29,'Return Data'!$B$7:$R$2292,3,0)</f>
        <v>44479</v>
      </c>
      <c r="C29" s="65">
        <f>VLOOKUP($A29,'Return Data'!$B$7:$R$2292,4,0)</f>
        <v>1352.2950000000001</v>
      </c>
      <c r="D29" s="65">
        <f>VLOOKUP($A29,'Return Data'!$B$7:$R$2292,5,0)</f>
        <v>3.1501000000000001</v>
      </c>
      <c r="E29" s="66">
        <f t="shared" si="0"/>
        <v>17</v>
      </c>
      <c r="F29" s="65">
        <f>VLOOKUP($A29,'Return Data'!$B$7:$R$2292,6,0)</f>
        <v>3.9887999999999999</v>
      </c>
      <c r="G29" s="66">
        <f t="shared" si="1"/>
        <v>9</v>
      </c>
      <c r="H29" s="65">
        <f>VLOOKUP($A29,'Return Data'!$B$7:$R$2292,7,0)</f>
        <v>3.6726000000000001</v>
      </c>
      <c r="I29" s="66">
        <f t="shared" si="2"/>
        <v>7</v>
      </c>
      <c r="J29" s="65">
        <f>VLOOKUP($A29,'Return Data'!$B$7:$R$2292,8,0)</f>
        <v>3.2256</v>
      </c>
      <c r="K29" s="66">
        <f t="shared" si="3"/>
        <v>17</v>
      </c>
      <c r="L29" s="65">
        <f>VLOOKUP($A29,'Return Data'!$B$7:$R$2292,9,0)</f>
        <v>3.1004</v>
      </c>
      <c r="M29" s="66">
        <f t="shared" si="4"/>
        <v>15</v>
      </c>
      <c r="N29" s="65">
        <f>VLOOKUP($A29,'Return Data'!$B$7:$R$2292,10,0)</f>
        <v>3.2564000000000002</v>
      </c>
      <c r="O29" s="66">
        <f t="shared" si="5"/>
        <v>9</v>
      </c>
      <c r="P29" s="65">
        <f>VLOOKUP($A29,'Return Data'!$B$7:$R$2292,11,0)</f>
        <v>3.282</v>
      </c>
      <c r="Q29" s="66">
        <f t="shared" si="6"/>
        <v>4</v>
      </c>
      <c r="R29" s="65">
        <f>VLOOKUP($A29,'Return Data'!$B$7:$R$2292,12,0)</f>
        <v>3.2747999999999999</v>
      </c>
      <c r="S29" s="66">
        <f t="shared" si="7"/>
        <v>6</v>
      </c>
      <c r="T29" s="65">
        <f>VLOOKUP($A29,'Return Data'!$B$7:$R$2292,13,0)</f>
        <v>3.2534000000000001</v>
      </c>
      <c r="U29" s="66">
        <f t="shared" si="8"/>
        <v>5</v>
      </c>
      <c r="V29" s="65">
        <f>VLOOKUP($A29,'Return Data'!$B$7:$R$2292,17,0)</f>
        <v>4.0284000000000004</v>
      </c>
      <c r="W29" s="66">
        <f t="shared" si="12"/>
        <v>3</v>
      </c>
      <c r="X29" s="65">
        <f>VLOOKUP($A29,'Return Data'!$B$7:$R$2292,14,0)</f>
        <v>5.0820999999999996</v>
      </c>
      <c r="Y29" s="66">
        <f t="shared" si="13"/>
        <v>3</v>
      </c>
      <c r="Z29" s="65">
        <f>VLOOKUP($A29,'Return Data'!$B$7:$R$2292,16,0)</f>
        <v>5.8894000000000002</v>
      </c>
      <c r="AA29" s="67">
        <f t="shared" si="11"/>
        <v>31</v>
      </c>
    </row>
    <row r="30" spans="1:27" x14ac:dyDescent="0.3">
      <c r="A30" s="63" t="s">
        <v>250</v>
      </c>
      <c r="B30" s="64">
        <f>VLOOKUP($A30,'Return Data'!$B$7:$R$2292,3,0)</f>
        <v>44479</v>
      </c>
      <c r="C30" s="65">
        <f>VLOOKUP($A30,'Return Data'!$B$7:$R$2292,4,0)</f>
        <v>2180.8287999999998</v>
      </c>
      <c r="D30" s="65">
        <f>VLOOKUP($A30,'Return Data'!$B$7:$R$2292,5,0)</f>
        <v>3.1111</v>
      </c>
      <c r="E30" s="66">
        <f t="shared" si="0"/>
        <v>24</v>
      </c>
      <c r="F30" s="65">
        <f>VLOOKUP($A30,'Return Data'!$B$7:$R$2292,6,0)</f>
        <v>3.5855000000000001</v>
      </c>
      <c r="G30" s="66">
        <f t="shared" si="1"/>
        <v>22</v>
      </c>
      <c r="H30" s="65">
        <f>VLOOKUP($A30,'Return Data'!$B$7:$R$2292,7,0)</f>
        <v>3.3755999999999999</v>
      </c>
      <c r="I30" s="66">
        <f t="shared" si="2"/>
        <v>22</v>
      </c>
      <c r="J30" s="65">
        <f>VLOOKUP($A30,'Return Data'!$B$7:$R$2292,8,0)</f>
        <v>3.206</v>
      </c>
      <c r="K30" s="66">
        <f t="shared" si="3"/>
        <v>19</v>
      </c>
      <c r="L30" s="65">
        <f>VLOOKUP($A30,'Return Data'!$B$7:$R$2292,9,0)</f>
        <v>3.0775999999999999</v>
      </c>
      <c r="M30" s="66">
        <f t="shared" si="4"/>
        <v>20</v>
      </c>
      <c r="N30" s="65">
        <f>VLOOKUP($A30,'Return Data'!$B$7:$R$2292,10,0)</f>
        <v>3.2509000000000001</v>
      </c>
      <c r="O30" s="66">
        <f t="shared" si="5"/>
        <v>12</v>
      </c>
      <c r="P30" s="65">
        <f>VLOOKUP($A30,'Return Data'!$B$7:$R$2292,11,0)</f>
        <v>3.2646999999999999</v>
      </c>
      <c r="Q30" s="66">
        <f t="shared" si="6"/>
        <v>8</v>
      </c>
      <c r="R30" s="65">
        <f>VLOOKUP($A30,'Return Data'!$B$7:$R$2292,12,0)</f>
        <v>3.2835000000000001</v>
      </c>
      <c r="S30" s="66">
        <f t="shared" si="7"/>
        <v>5</v>
      </c>
      <c r="T30" s="65">
        <f>VLOOKUP($A30,'Return Data'!$B$7:$R$2292,13,0)</f>
        <v>3.2595999999999998</v>
      </c>
      <c r="U30" s="66">
        <f t="shared" si="8"/>
        <v>3</v>
      </c>
      <c r="V30" s="65">
        <f>VLOOKUP($A30,'Return Data'!$B$7:$R$2292,17,0)</f>
        <v>3.9561999999999999</v>
      </c>
      <c r="W30" s="66">
        <f t="shared" si="12"/>
        <v>10</v>
      </c>
      <c r="X30" s="65">
        <f>VLOOKUP($A30,'Return Data'!$B$7:$R$2292,14,0)</f>
        <v>4.9923000000000002</v>
      </c>
      <c r="Y30" s="66">
        <f t="shared" si="13"/>
        <v>14</v>
      </c>
      <c r="Z30" s="65">
        <f>VLOOKUP($A30,'Return Data'!$B$7:$R$2292,16,0)</f>
        <v>6.3057999999999996</v>
      </c>
      <c r="AA30" s="67">
        <f t="shared" si="11"/>
        <v>29</v>
      </c>
    </row>
    <row r="31" spans="1:27" x14ac:dyDescent="0.3">
      <c r="A31" s="63" t="s">
        <v>251</v>
      </c>
      <c r="B31" s="64">
        <f>VLOOKUP($A31,'Return Data'!$B$7:$R$2292,3,0)</f>
        <v>44479</v>
      </c>
      <c r="C31" s="65">
        <f>VLOOKUP($A31,'Return Data'!$B$7:$R$2292,4,0)</f>
        <v>11.167899999999999</v>
      </c>
      <c r="D31" s="65">
        <f>VLOOKUP($A31,'Return Data'!$B$7:$R$2292,5,0)</f>
        <v>2.9419</v>
      </c>
      <c r="E31" s="66">
        <f t="shared" si="0"/>
        <v>35</v>
      </c>
      <c r="F31" s="65">
        <f>VLOOKUP($A31,'Return Data'!$B$7:$R$2292,6,0)</f>
        <v>3.0512000000000001</v>
      </c>
      <c r="G31" s="66">
        <f t="shared" si="1"/>
        <v>36</v>
      </c>
      <c r="H31" s="65">
        <f>VLOOKUP($A31,'Return Data'!$B$7:$R$2292,7,0)</f>
        <v>3.0834000000000001</v>
      </c>
      <c r="I31" s="66">
        <f t="shared" si="2"/>
        <v>36</v>
      </c>
      <c r="J31" s="65">
        <f>VLOOKUP($A31,'Return Data'!$B$7:$R$2292,8,0)</f>
        <v>2.8043999999999998</v>
      </c>
      <c r="K31" s="66">
        <f t="shared" si="3"/>
        <v>37</v>
      </c>
      <c r="L31" s="65">
        <f>VLOOKUP($A31,'Return Data'!$B$7:$R$2292,9,0)</f>
        <v>2.7370000000000001</v>
      </c>
      <c r="M31" s="66">
        <f t="shared" si="4"/>
        <v>37</v>
      </c>
      <c r="N31" s="65">
        <f>VLOOKUP($A31,'Return Data'!$B$7:$R$2292,10,0)</f>
        <v>2.9173</v>
      </c>
      <c r="O31" s="66">
        <f t="shared" si="5"/>
        <v>36</v>
      </c>
      <c r="P31" s="65">
        <f>VLOOKUP($A31,'Return Data'!$B$7:$R$2292,11,0)</f>
        <v>2.9272</v>
      </c>
      <c r="Q31" s="66">
        <f t="shared" si="6"/>
        <v>35</v>
      </c>
      <c r="R31" s="65">
        <f>VLOOKUP($A31,'Return Data'!$B$7:$R$2292,12,0)</f>
        <v>2.8938000000000001</v>
      </c>
      <c r="S31" s="66">
        <f t="shared" si="7"/>
        <v>37</v>
      </c>
      <c r="T31" s="65">
        <f>VLOOKUP($A31,'Return Data'!$B$7:$R$2292,13,0)</f>
        <v>2.8681000000000001</v>
      </c>
      <c r="U31" s="66">
        <f t="shared" si="8"/>
        <v>37</v>
      </c>
      <c r="V31" s="65"/>
      <c r="W31" s="66"/>
      <c r="X31" s="65"/>
      <c r="Y31" s="66"/>
      <c r="Z31" s="65">
        <f>VLOOKUP($A31,'Return Data'!$B$7:$R$2292,16,0)</f>
        <v>4.0077999999999996</v>
      </c>
      <c r="AA31" s="67">
        <f t="shared" si="11"/>
        <v>36</v>
      </c>
    </row>
    <row r="32" spans="1:27" x14ac:dyDescent="0.3">
      <c r="A32" s="63" t="s">
        <v>2022</v>
      </c>
      <c r="B32" s="64">
        <f>VLOOKUP($A32,'Return Data'!$B$7:$R$2292,3,0)</f>
        <v>44479</v>
      </c>
      <c r="C32" s="65">
        <f>VLOOKUP($A32,'Return Data'!$B$7:$R$2292,4,0)</f>
        <v>2271.748</v>
      </c>
      <c r="D32" s="65">
        <f>VLOOKUP($A32,'Return Data'!$B$7:$R$2292,5,0)</f>
        <v>3.7033999999999998</v>
      </c>
      <c r="E32" s="66">
        <f t="shared" si="0"/>
        <v>5</v>
      </c>
      <c r="F32" s="65">
        <f>VLOOKUP($A32,'Return Data'!$B$7:$R$2292,6,0)</f>
        <v>3.9870000000000001</v>
      </c>
      <c r="G32" s="66">
        <f t="shared" si="1"/>
        <v>10</v>
      </c>
      <c r="H32" s="65">
        <f>VLOOKUP($A32,'Return Data'!$B$7:$R$2292,7,0)</f>
        <v>3.9752000000000001</v>
      </c>
      <c r="I32" s="66">
        <f t="shared" si="2"/>
        <v>2</v>
      </c>
      <c r="J32" s="65">
        <f>VLOOKUP($A32,'Return Data'!$B$7:$R$2292,8,0)</f>
        <v>3.8942000000000001</v>
      </c>
      <c r="K32" s="66">
        <f t="shared" si="3"/>
        <v>2</v>
      </c>
      <c r="L32" s="65">
        <f>VLOOKUP($A32,'Return Data'!$B$7:$R$2292,9,0)</f>
        <v>3.5952000000000002</v>
      </c>
      <c r="M32" s="66">
        <f t="shared" si="4"/>
        <v>2</v>
      </c>
      <c r="N32" s="65">
        <f>VLOOKUP($A32,'Return Data'!$B$7:$R$2292,10,0)</f>
        <v>3.4298999999999999</v>
      </c>
      <c r="O32" s="66">
        <f t="shared" si="5"/>
        <v>2</v>
      </c>
      <c r="P32" s="65">
        <f>VLOOKUP($A32,'Return Data'!$B$7:$R$2292,11,0)</f>
        <v>3.2757000000000001</v>
      </c>
      <c r="Q32" s="66">
        <f t="shared" si="6"/>
        <v>5</v>
      </c>
      <c r="R32" s="65">
        <f>VLOOKUP($A32,'Return Data'!$B$7:$R$2292,12,0)</f>
        <v>3.2355</v>
      </c>
      <c r="S32" s="66">
        <f t="shared" si="7"/>
        <v>13</v>
      </c>
      <c r="T32" s="65">
        <f>VLOOKUP($A32,'Return Data'!$B$7:$R$2292,13,0)</f>
        <v>3.1440000000000001</v>
      </c>
      <c r="U32" s="66">
        <f t="shared" si="8"/>
        <v>27</v>
      </c>
      <c r="V32" s="65">
        <f>VLOOKUP($A32,'Return Data'!$B$7:$R$2292,17,0)</f>
        <v>3.6160000000000001</v>
      </c>
      <c r="W32" s="66">
        <f t="shared" ref="W32:W44" si="14">RANK(V32,V$8:V$45,0)</f>
        <v>31</v>
      </c>
      <c r="X32" s="65">
        <f>VLOOKUP($A32,'Return Data'!$B$7:$R$2292,14,0)</f>
        <v>4.6952999999999996</v>
      </c>
      <c r="Y32" s="66">
        <f>RANK(X32,X$8:X$45,0)</f>
        <v>30</v>
      </c>
      <c r="Z32" s="65">
        <f>VLOOKUP($A32,'Return Data'!$B$7:$R$2292,16,0)</f>
        <v>7.2995000000000001</v>
      </c>
      <c r="AA32" s="67">
        <f t="shared" si="11"/>
        <v>7</v>
      </c>
    </row>
    <row r="33" spans="1:27" x14ac:dyDescent="0.3">
      <c r="A33" s="63" t="s">
        <v>252</v>
      </c>
      <c r="B33" s="64">
        <f>VLOOKUP($A33,'Return Data'!$B$7:$R$2292,3,0)</f>
        <v>44479</v>
      </c>
      <c r="C33" s="65">
        <f>VLOOKUP($A33,'Return Data'!$B$7:$R$2292,4,0)</f>
        <v>5081.2224999999999</v>
      </c>
      <c r="D33" s="65">
        <f>VLOOKUP($A33,'Return Data'!$B$7:$R$2292,5,0)</f>
        <v>3.0150999999999999</v>
      </c>
      <c r="E33" s="66">
        <f t="shared" si="0"/>
        <v>31</v>
      </c>
      <c r="F33" s="65">
        <f>VLOOKUP($A33,'Return Data'!$B$7:$R$2292,6,0)</f>
        <v>3.3662999999999998</v>
      </c>
      <c r="G33" s="66">
        <f t="shared" si="1"/>
        <v>28</v>
      </c>
      <c r="H33" s="65">
        <f>VLOOKUP($A33,'Return Data'!$B$7:$R$2292,7,0)</f>
        <v>3.2772999999999999</v>
      </c>
      <c r="I33" s="66">
        <f t="shared" si="2"/>
        <v>29</v>
      </c>
      <c r="J33" s="65">
        <f>VLOOKUP($A33,'Return Data'!$B$7:$R$2292,8,0)</f>
        <v>3.0859999999999999</v>
      </c>
      <c r="K33" s="66">
        <f t="shared" si="3"/>
        <v>31</v>
      </c>
      <c r="L33" s="65">
        <f>VLOOKUP($A33,'Return Data'!$B$7:$R$2292,9,0)</f>
        <v>2.9855</v>
      </c>
      <c r="M33" s="66">
        <f t="shared" si="4"/>
        <v>32</v>
      </c>
      <c r="N33" s="65">
        <f>VLOOKUP($A33,'Return Data'!$B$7:$R$2292,10,0)</f>
        <v>3.1909000000000001</v>
      </c>
      <c r="O33" s="66">
        <f t="shared" si="5"/>
        <v>28</v>
      </c>
      <c r="P33" s="65">
        <f>VLOOKUP($A33,'Return Data'!$B$7:$R$2292,11,0)</f>
        <v>3.1713</v>
      </c>
      <c r="Q33" s="66">
        <f t="shared" si="6"/>
        <v>29</v>
      </c>
      <c r="R33" s="65">
        <f>VLOOKUP($A33,'Return Data'!$B$7:$R$2292,12,0)</f>
        <v>3.1789000000000001</v>
      </c>
      <c r="S33" s="66">
        <f t="shared" si="7"/>
        <v>28</v>
      </c>
      <c r="T33" s="65">
        <f>VLOOKUP($A33,'Return Data'!$B$7:$R$2292,13,0)</f>
        <v>3.141</v>
      </c>
      <c r="U33" s="66">
        <f t="shared" si="8"/>
        <v>28</v>
      </c>
      <c r="V33" s="65">
        <f>VLOOKUP($A33,'Return Data'!$B$7:$R$2292,17,0)</f>
        <v>3.9544000000000001</v>
      </c>
      <c r="W33" s="66">
        <f t="shared" si="14"/>
        <v>13</v>
      </c>
      <c r="X33" s="65">
        <f>VLOOKUP($A33,'Return Data'!$B$7:$R$2292,14,0)</f>
        <v>5.0418000000000003</v>
      </c>
      <c r="Y33" s="66">
        <f>RANK(X33,X$8:X$45,0)</f>
        <v>6</v>
      </c>
      <c r="Z33" s="65">
        <f>VLOOKUP($A33,'Return Data'!$B$7:$R$2292,16,0)</f>
        <v>6.9934000000000003</v>
      </c>
      <c r="AA33" s="67">
        <f t="shared" si="11"/>
        <v>21</v>
      </c>
    </row>
    <row r="34" spans="1:27" x14ac:dyDescent="0.3">
      <c r="A34" s="63" t="s">
        <v>253</v>
      </c>
      <c r="B34" s="64">
        <f>VLOOKUP($A34,'Return Data'!$B$7:$R$2292,3,0)</f>
        <v>44479</v>
      </c>
      <c r="C34" s="65">
        <f>VLOOKUP($A34,'Return Data'!$B$7:$R$2292,4,0)</f>
        <v>1168.4538</v>
      </c>
      <c r="D34" s="65">
        <f>VLOOKUP($A34,'Return Data'!$B$7:$R$2292,5,0)</f>
        <v>3.0228000000000002</v>
      </c>
      <c r="E34" s="66">
        <f t="shared" si="0"/>
        <v>30</v>
      </c>
      <c r="F34" s="65">
        <f>VLOOKUP($A34,'Return Data'!$B$7:$R$2292,6,0)</f>
        <v>3.8517999999999999</v>
      </c>
      <c r="G34" s="66">
        <f t="shared" si="1"/>
        <v>13</v>
      </c>
      <c r="H34" s="65">
        <f>VLOOKUP($A34,'Return Data'!$B$7:$R$2292,7,0)</f>
        <v>3.4714999999999998</v>
      </c>
      <c r="I34" s="66">
        <f t="shared" si="2"/>
        <v>16</v>
      </c>
      <c r="J34" s="65">
        <f>VLOOKUP($A34,'Return Data'!$B$7:$R$2292,8,0)</f>
        <v>3.1133999999999999</v>
      </c>
      <c r="K34" s="66">
        <f t="shared" si="3"/>
        <v>28</v>
      </c>
      <c r="L34" s="65">
        <f>VLOOKUP($A34,'Return Data'!$B$7:$R$2292,9,0)</f>
        <v>3.0145</v>
      </c>
      <c r="M34" s="66">
        <f t="shared" si="4"/>
        <v>29</v>
      </c>
      <c r="N34" s="65">
        <f>VLOOKUP($A34,'Return Data'!$B$7:$R$2292,10,0)</f>
        <v>3.1185999999999998</v>
      </c>
      <c r="O34" s="66">
        <f t="shared" si="5"/>
        <v>31</v>
      </c>
      <c r="P34" s="65">
        <f>VLOOKUP($A34,'Return Data'!$B$7:$R$2292,11,0)</f>
        <v>3.1135999999999999</v>
      </c>
      <c r="Q34" s="66">
        <f t="shared" si="6"/>
        <v>31</v>
      </c>
      <c r="R34" s="65">
        <f>VLOOKUP($A34,'Return Data'!$B$7:$R$2292,12,0)</f>
        <v>3.0748000000000002</v>
      </c>
      <c r="S34" s="66">
        <f t="shared" si="7"/>
        <v>32</v>
      </c>
      <c r="T34" s="65">
        <f>VLOOKUP($A34,'Return Data'!$B$7:$R$2292,13,0)</f>
        <v>3.0447000000000002</v>
      </c>
      <c r="U34" s="66">
        <f t="shared" si="8"/>
        <v>32</v>
      </c>
      <c r="V34" s="65">
        <f>VLOOKUP($A34,'Return Data'!$B$7:$R$2292,17,0)</f>
        <v>3.552</v>
      </c>
      <c r="W34" s="66">
        <f t="shared" si="14"/>
        <v>32</v>
      </c>
      <c r="X34" s="65"/>
      <c r="Y34" s="66"/>
      <c r="Z34" s="65">
        <f>VLOOKUP($A34,'Return Data'!$B$7:$R$2292,16,0)</f>
        <v>4.6584000000000003</v>
      </c>
      <c r="AA34" s="67">
        <f t="shared" si="11"/>
        <v>33</v>
      </c>
    </row>
    <row r="35" spans="1:27" x14ac:dyDescent="0.3">
      <c r="A35" s="63" t="s">
        <v>254</v>
      </c>
      <c r="B35" s="64">
        <f>VLOOKUP($A35,'Return Data'!$B$7:$R$2292,3,0)</f>
        <v>44478</v>
      </c>
      <c r="C35" s="65">
        <f>VLOOKUP($A35,'Return Data'!$B$7:$R$2292,4,0)</f>
        <v>270.81869999999998</v>
      </c>
      <c r="D35" s="65">
        <f>VLOOKUP($A35,'Return Data'!$B$7:$R$2292,5,0)</f>
        <v>3.6528</v>
      </c>
      <c r="E35" s="66">
        <f t="shared" si="0"/>
        <v>6</v>
      </c>
      <c r="F35" s="65">
        <f>VLOOKUP($A35,'Return Data'!$B$7:$R$2292,6,0)</f>
        <v>3.9681999999999999</v>
      </c>
      <c r="G35" s="66">
        <f t="shared" si="1"/>
        <v>12</v>
      </c>
      <c r="H35" s="65">
        <f>VLOOKUP($A35,'Return Data'!$B$7:$R$2292,7,0)</f>
        <v>3.6377000000000002</v>
      </c>
      <c r="I35" s="66">
        <f t="shared" si="2"/>
        <v>10</v>
      </c>
      <c r="J35" s="65">
        <f>VLOOKUP($A35,'Return Data'!$B$7:$R$2292,8,0)</f>
        <v>3.2705000000000002</v>
      </c>
      <c r="K35" s="66">
        <f t="shared" si="3"/>
        <v>11</v>
      </c>
      <c r="L35" s="65">
        <f>VLOOKUP($A35,'Return Data'!$B$7:$R$2292,9,0)</f>
        <v>3.1231</v>
      </c>
      <c r="M35" s="66">
        <f t="shared" si="4"/>
        <v>11</v>
      </c>
      <c r="N35" s="65">
        <f>VLOOKUP($A35,'Return Data'!$B$7:$R$2292,10,0)</f>
        <v>3.2444999999999999</v>
      </c>
      <c r="O35" s="66">
        <f t="shared" si="5"/>
        <v>14</v>
      </c>
      <c r="P35" s="65">
        <f>VLOOKUP($A35,'Return Data'!$B$7:$R$2292,11,0)</f>
        <v>3.2597</v>
      </c>
      <c r="Q35" s="66">
        <f t="shared" si="6"/>
        <v>9</v>
      </c>
      <c r="R35" s="65">
        <f>VLOOKUP($A35,'Return Data'!$B$7:$R$2292,12,0)</f>
        <v>3.2429000000000001</v>
      </c>
      <c r="S35" s="66">
        <f t="shared" si="7"/>
        <v>11</v>
      </c>
      <c r="T35" s="65">
        <f>VLOOKUP($A35,'Return Data'!$B$7:$R$2292,13,0)</f>
        <v>3.1968999999999999</v>
      </c>
      <c r="U35" s="66">
        <f t="shared" si="8"/>
        <v>12</v>
      </c>
      <c r="V35" s="65">
        <f>VLOOKUP($A35,'Return Data'!$B$7:$R$2292,17,0)</f>
        <v>3.9552</v>
      </c>
      <c r="W35" s="66">
        <f t="shared" si="14"/>
        <v>12</v>
      </c>
      <c r="X35" s="65">
        <f>VLOOKUP($A35,'Return Data'!$B$7:$R$2292,14,0)</f>
        <v>5.0439999999999996</v>
      </c>
      <c r="Y35" s="66">
        <f t="shared" ref="Y35:Y44" si="15">RANK(X35,X$8:X$45,0)</f>
        <v>5</v>
      </c>
      <c r="Z35" s="65">
        <f>VLOOKUP($A35,'Return Data'!$B$7:$R$2292,16,0)</f>
        <v>7.3177000000000003</v>
      </c>
      <c r="AA35" s="67">
        <f t="shared" si="11"/>
        <v>5</v>
      </c>
    </row>
    <row r="36" spans="1:27" x14ac:dyDescent="0.3">
      <c r="A36" s="63" t="s">
        <v>255</v>
      </c>
      <c r="B36" s="64">
        <f>VLOOKUP($A36,'Return Data'!$B$7:$R$2292,3,0)</f>
        <v>44479</v>
      </c>
      <c r="C36" s="65">
        <f>VLOOKUP($A36,'Return Data'!$B$7:$R$2292,4,0)</f>
        <v>2938.672</v>
      </c>
      <c r="D36" s="65">
        <f>VLOOKUP($A36,'Return Data'!$B$7:$R$2292,5,0)</f>
        <v>3.1143999999999998</v>
      </c>
      <c r="E36" s="66">
        <f t="shared" si="0"/>
        <v>23</v>
      </c>
      <c r="F36" s="65">
        <f>VLOOKUP($A36,'Return Data'!$B$7:$R$2292,6,0)</f>
        <v>3.6842000000000001</v>
      </c>
      <c r="G36" s="66">
        <f t="shared" si="1"/>
        <v>19</v>
      </c>
      <c r="H36" s="65">
        <f>VLOOKUP($A36,'Return Data'!$B$7:$R$2292,7,0)</f>
        <v>3.3094999999999999</v>
      </c>
      <c r="I36" s="66">
        <f t="shared" si="2"/>
        <v>28</v>
      </c>
      <c r="J36" s="65">
        <f>VLOOKUP($A36,'Return Data'!$B$7:$R$2292,8,0)</f>
        <v>3.2107000000000001</v>
      </c>
      <c r="K36" s="66">
        <f t="shared" si="3"/>
        <v>18</v>
      </c>
      <c r="L36" s="65">
        <f>VLOOKUP($A36,'Return Data'!$B$7:$R$2292,9,0)</f>
        <v>3.0972</v>
      </c>
      <c r="M36" s="66">
        <f t="shared" si="4"/>
        <v>17</v>
      </c>
      <c r="N36" s="65">
        <f>VLOOKUP($A36,'Return Data'!$B$7:$R$2292,10,0)</f>
        <v>3.1524999999999999</v>
      </c>
      <c r="O36" s="66">
        <f t="shared" si="5"/>
        <v>30</v>
      </c>
      <c r="P36" s="65">
        <f>VLOOKUP($A36,'Return Data'!$B$7:$R$2292,11,0)</f>
        <v>3.1558000000000002</v>
      </c>
      <c r="Q36" s="66">
        <f t="shared" si="6"/>
        <v>30</v>
      </c>
      <c r="R36" s="65">
        <f>VLOOKUP($A36,'Return Data'!$B$7:$R$2292,12,0)</f>
        <v>3.1560999999999999</v>
      </c>
      <c r="S36" s="66">
        <f t="shared" si="7"/>
        <v>30</v>
      </c>
      <c r="T36" s="65">
        <f>VLOOKUP($A36,'Return Data'!$B$7:$R$2292,13,0)</f>
        <v>3.1131000000000002</v>
      </c>
      <c r="U36" s="66">
        <f t="shared" si="8"/>
        <v>30</v>
      </c>
      <c r="V36" s="65">
        <f>VLOOKUP($A36,'Return Data'!$B$7:$R$2292,17,0)</f>
        <v>3.6787000000000001</v>
      </c>
      <c r="W36" s="66">
        <f t="shared" si="14"/>
        <v>29</v>
      </c>
      <c r="X36" s="65">
        <f>VLOOKUP($A36,'Return Data'!$B$7:$R$2292,14,0)</f>
        <v>4.625</v>
      </c>
      <c r="Y36" s="66">
        <f t="shared" si="15"/>
        <v>31</v>
      </c>
      <c r="Z36" s="65">
        <f>VLOOKUP($A36,'Return Data'!$B$7:$R$2292,16,0)</f>
        <v>6.4977</v>
      </c>
      <c r="AA36" s="67">
        <f t="shared" si="11"/>
        <v>28</v>
      </c>
    </row>
    <row r="37" spans="1:27" x14ac:dyDescent="0.3">
      <c r="A37" s="63" t="s">
        <v>256</v>
      </c>
      <c r="B37" s="64">
        <f>VLOOKUP($A37,'Return Data'!$B$7:$R$2292,3,0)</f>
        <v>44479</v>
      </c>
      <c r="C37" s="65">
        <f>VLOOKUP($A37,'Return Data'!$B$7:$R$2292,4,0)</f>
        <v>33.087699999999998</v>
      </c>
      <c r="D37" s="65">
        <f>VLOOKUP($A37,'Return Data'!$B$7:$R$2292,5,0)</f>
        <v>3.9169</v>
      </c>
      <c r="E37" s="66">
        <f t="shared" si="0"/>
        <v>4</v>
      </c>
      <c r="F37" s="65">
        <f>VLOOKUP($A37,'Return Data'!$B$7:$R$2292,6,0)</f>
        <v>4.4877000000000002</v>
      </c>
      <c r="G37" s="66">
        <f t="shared" si="1"/>
        <v>1</v>
      </c>
      <c r="H37" s="65">
        <f>VLOOKUP($A37,'Return Data'!$B$7:$R$2292,7,0)</f>
        <v>4.4320000000000004</v>
      </c>
      <c r="I37" s="66">
        <f t="shared" si="2"/>
        <v>1</v>
      </c>
      <c r="J37" s="65">
        <f>VLOOKUP($A37,'Return Data'!$B$7:$R$2292,8,0)</f>
        <v>4.0326000000000004</v>
      </c>
      <c r="K37" s="66">
        <f t="shared" si="3"/>
        <v>1</v>
      </c>
      <c r="L37" s="65">
        <f>VLOOKUP($A37,'Return Data'!$B$7:$R$2292,9,0)</f>
        <v>3.6265999999999998</v>
      </c>
      <c r="M37" s="66">
        <f t="shared" si="4"/>
        <v>1</v>
      </c>
      <c r="N37" s="65">
        <f>VLOOKUP($A37,'Return Data'!$B$7:$R$2292,10,0)</f>
        <v>3.4365000000000001</v>
      </c>
      <c r="O37" s="66">
        <f t="shared" si="5"/>
        <v>1</v>
      </c>
      <c r="P37" s="65">
        <f>VLOOKUP($A37,'Return Data'!$B$7:$R$2292,11,0)</f>
        <v>3.7033999999999998</v>
      </c>
      <c r="Q37" s="66">
        <f t="shared" si="6"/>
        <v>1</v>
      </c>
      <c r="R37" s="65">
        <f>VLOOKUP($A37,'Return Data'!$B$7:$R$2292,12,0)</f>
        <v>3.8871000000000002</v>
      </c>
      <c r="S37" s="66">
        <f t="shared" si="7"/>
        <v>1</v>
      </c>
      <c r="T37" s="65">
        <f>VLOOKUP($A37,'Return Data'!$B$7:$R$2292,13,0)</f>
        <v>4.0034000000000001</v>
      </c>
      <c r="U37" s="66">
        <f t="shared" si="8"/>
        <v>1</v>
      </c>
      <c r="V37" s="65">
        <f>VLOOKUP($A37,'Return Data'!$B$7:$R$2292,17,0)</f>
        <v>4.7004000000000001</v>
      </c>
      <c r="W37" s="66">
        <f t="shared" si="14"/>
        <v>1</v>
      </c>
      <c r="X37" s="65">
        <f>VLOOKUP($A37,'Return Data'!$B$7:$R$2292,14,0)</f>
        <v>5.5948000000000002</v>
      </c>
      <c r="Y37" s="66">
        <f t="shared" si="15"/>
        <v>1</v>
      </c>
      <c r="Z37" s="65">
        <f>VLOOKUP($A37,'Return Data'!$B$7:$R$2292,16,0)</f>
        <v>7.7446999999999999</v>
      </c>
      <c r="AA37" s="67">
        <f t="shared" si="11"/>
        <v>1</v>
      </c>
    </row>
    <row r="38" spans="1:27" x14ac:dyDescent="0.3">
      <c r="A38" s="63" t="s">
        <v>257</v>
      </c>
      <c r="B38" s="64">
        <f>VLOOKUP($A38,'Return Data'!$B$7:$R$2292,3,0)</f>
        <v>44479</v>
      </c>
      <c r="C38" s="65">
        <f>VLOOKUP($A38,'Return Data'!$B$7:$R$2292,4,0)</f>
        <v>28.1615</v>
      </c>
      <c r="D38" s="65">
        <f>VLOOKUP($A38,'Return Data'!$B$7:$R$2292,5,0)</f>
        <v>2.9813000000000001</v>
      </c>
      <c r="E38" s="66">
        <f t="shared" si="0"/>
        <v>33</v>
      </c>
      <c r="F38" s="65">
        <f>VLOOKUP($A38,'Return Data'!$B$7:$R$2292,6,0)</f>
        <v>3.8031000000000001</v>
      </c>
      <c r="G38" s="66">
        <f t="shared" si="1"/>
        <v>15</v>
      </c>
      <c r="H38" s="65">
        <f>VLOOKUP($A38,'Return Data'!$B$7:$R$2292,7,0)</f>
        <v>3.4832999999999998</v>
      </c>
      <c r="I38" s="66">
        <f t="shared" si="2"/>
        <v>15</v>
      </c>
      <c r="J38" s="65">
        <f>VLOOKUP($A38,'Return Data'!$B$7:$R$2292,8,0)</f>
        <v>3.0958000000000001</v>
      </c>
      <c r="K38" s="66">
        <f t="shared" si="3"/>
        <v>30</v>
      </c>
      <c r="L38" s="65">
        <f>VLOOKUP($A38,'Return Data'!$B$7:$R$2292,9,0)</f>
        <v>2.9535999999999998</v>
      </c>
      <c r="M38" s="66">
        <f t="shared" si="4"/>
        <v>33</v>
      </c>
      <c r="N38" s="65">
        <f>VLOOKUP($A38,'Return Data'!$B$7:$R$2292,10,0)</f>
        <v>3.1137000000000001</v>
      </c>
      <c r="O38" s="66">
        <f t="shared" si="5"/>
        <v>32</v>
      </c>
      <c r="P38" s="65">
        <f>VLOOKUP($A38,'Return Data'!$B$7:$R$2292,11,0)</f>
        <v>3.0933999999999999</v>
      </c>
      <c r="Q38" s="66">
        <f t="shared" si="6"/>
        <v>32</v>
      </c>
      <c r="R38" s="65">
        <f>VLOOKUP($A38,'Return Data'!$B$7:$R$2292,12,0)</f>
        <v>3.0693999999999999</v>
      </c>
      <c r="S38" s="66">
        <f t="shared" si="7"/>
        <v>33</v>
      </c>
      <c r="T38" s="65">
        <f>VLOOKUP($A38,'Return Data'!$B$7:$R$2292,13,0)</f>
        <v>3.0398000000000001</v>
      </c>
      <c r="U38" s="66">
        <f t="shared" si="8"/>
        <v>33</v>
      </c>
      <c r="V38" s="65">
        <f>VLOOKUP($A38,'Return Data'!$B$7:$R$2292,17,0)</f>
        <v>3.5249000000000001</v>
      </c>
      <c r="W38" s="66">
        <f t="shared" si="14"/>
        <v>33</v>
      </c>
      <c r="X38" s="65">
        <f>VLOOKUP($A38,'Return Data'!$B$7:$R$2292,14,0)</f>
        <v>4.4946000000000002</v>
      </c>
      <c r="Y38" s="66">
        <f t="shared" si="15"/>
        <v>32</v>
      </c>
      <c r="Z38" s="65">
        <f>VLOOKUP($A38,'Return Data'!$B$7:$R$2292,16,0)</f>
        <v>6.8606999999999996</v>
      </c>
      <c r="AA38" s="67">
        <f t="shared" si="11"/>
        <v>25</v>
      </c>
    </row>
    <row r="39" spans="1:27" x14ac:dyDescent="0.3">
      <c r="A39" s="63" t="s">
        <v>260</v>
      </c>
      <c r="B39" s="64">
        <f>VLOOKUP($A39,'Return Data'!$B$7:$R$2292,3,0)</f>
        <v>44479</v>
      </c>
      <c r="C39" s="65">
        <f>VLOOKUP($A39,'Return Data'!$B$7:$R$2292,4,0)</f>
        <v>3257.4922000000001</v>
      </c>
      <c r="D39" s="65">
        <f>VLOOKUP($A39,'Return Data'!$B$7:$R$2292,5,0)</f>
        <v>3.1913999999999998</v>
      </c>
      <c r="E39" s="66">
        <f t="shared" si="0"/>
        <v>12</v>
      </c>
      <c r="F39" s="65">
        <f>VLOOKUP($A39,'Return Data'!$B$7:$R$2292,6,0)</f>
        <v>3.5646</v>
      </c>
      <c r="G39" s="66">
        <f t="shared" si="1"/>
        <v>24</v>
      </c>
      <c r="H39" s="65">
        <f>VLOOKUP($A39,'Return Data'!$B$7:$R$2292,7,0)</f>
        <v>3.3755000000000002</v>
      </c>
      <c r="I39" s="66">
        <f t="shared" si="2"/>
        <v>23</v>
      </c>
      <c r="J39" s="65">
        <f>VLOOKUP($A39,'Return Data'!$B$7:$R$2292,8,0)</f>
        <v>3.1518000000000002</v>
      </c>
      <c r="K39" s="66">
        <f t="shared" si="3"/>
        <v>26</v>
      </c>
      <c r="L39" s="65">
        <f>VLOOKUP($A39,'Return Data'!$B$7:$R$2292,9,0)</f>
        <v>3.0507</v>
      </c>
      <c r="M39" s="66">
        <f t="shared" si="4"/>
        <v>25</v>
      </c>
      <c r="N39" s="65">
        <f>VLOOKUP($A39,'Return Data'!$B$7:$R$2292,10,0)</f>
        <v>3.2406000000000001</v>
      </c>
      <c r="O39" s="66">
        <f t="shared" si="5"/>
        <v>15</v>
      </c>
      <c r="P39" s="65">
        <f>VLOOKUP($A39,'Return Data'!$B$7:$R$2292,11,0)</f>
        <v>3.2132000000000001</v>
      </c>
      <c r="Q39" s="66">
        <f t="shared" si="6"/>
        <v>19</v>
      </c>
      <c r="R39" s="65">
        <f>VLOOKUP($A39,'Return Data'!$B$7:$R$2292,12,0)</f>
        <v>3.2212999999999998</v>
      </c>
      <c r="S39" s="66">
        <f t="shared" si="7"/>
        <v>15</v>
      </c>
      <c r="T39" s="65">
        <f>VLOOKUP($A39,'Return Data'!$B$7:$R$2292,13,0)</f>
        <v>3.1802999999999999</v>
      </c>
      <c r="U39" s="66">
        <f t="shared" si="8"/>
        <v>16</v>
      </c>
      <c r="V39" s="65">
        <f>VLOOKUP($A39,'Return Data'!$B$7:$R$2292,17,0)</f>
        <v>3.9226999999999999</v>
      </c>
      <c r="W39" s="66">
        <f t="shared" si="14"/>
        <v>18</v>
      </c>
      <c r="X39" s="65">
        <f>VLOOKUP($A39,'Return Data'!$B$7:$R$2292,14,0)</f>
        <v>4.9431000000000003</v>
      </c>
      <c r="Y39" s="66">
        <f t="shared" si="15"/>
        <v>20</v>
      </c>
      <c r="Z39" s="65">
        <f>VLOOKUP($A39,'Return Data'!$B$7:$R$2292,16,0)</f>
        <v>6.8369999999999997</v>
      </c>
      <c r="AA39" s="67">
        <f t="shared" si="11"/>
        <v>26</v>
      </c>
    </row>
    <row r="40" spans="1:27" x14ac:dyDescent="0.3">
      <c r="A40" s="63" t="s">
        <v>261</v>
      </c>
      <c r="B40" s="64">
        <f>VLOOKUP($A40,'Return Data'!$B$7:$R$2292,3,0)</f>
        <v>44477</v>
      </c>
      <c r="C40" s="65">
        <f>VLOOKUP($A40,'Return Data'!$B$7:$R$2292,4,0)</f>
        <v>43.854799999999997</v>
      </c>
      <c r="D40" s="65">
        <f>VLOOKUP($A40,'Return Data'!$B$7:$R$2292,5,0)</f>
        <v>4.5781999999999998</v>
      </c>
      <c r="E40" s="66">
        <f t="shared" si="0"/>
        <v>3</v>
      </c>
      <c r="F40" s="65">
        <f>VLOOKUP($A40,'Return Data'!$B$7:$R$2292,6,0)</f>
        <v>3.6076999999999999</v>
      </c>
      <c r="G40" s="66">
        <f t="shared" si="1"/>
        <v>20</v>
      </c>
      <c r="H40" s="65">
        <f>VLOOKUP($A40,'Return Data'!$B$7:$R$2292,7,0)</f>
        <v>3.4146000000000001</v>
      </c>
      <c r="I40" s="66">
        <f t="shared" si="2"/>
        <v>19</v>
      </c>
      <c r="J40" s="65">
        <f>VLOOKUP($A40,'Return Data'!$B$7:$R$2292,8,0)</f>
        <v>3.1844000000000001</v>
      </c>
      <c r="K40" s="66">
        <f t="shared" si="3"/>
        <v>23</v>
      </c>
      <c r="L40" s="65">
        <f>VLOOKUP($A40,'Return Data'!$B$7:$R$2292,9,0)</f>
        <v>3.0621999999999998</v>
      </c>
      <c r="M40" s="66">
        <f t="shared" si="4"/>
        <v>23</v>
      </c>
      <c r="N40" s="65">
        <f>VLOOKUP($A40,'Return Data'!$B$7:$R$2292,10,0)</f>
        <v>3.2827999999999999</v>
      </c>
      <c r="O40" s="66">
        <f t="shared" si="5"/>
        <v>6</v>
      </c>
      <c r="P40" s="65">
        <f>VLOOKUP($A40,'Return Data'!$B$7:$R$2292,11,0)</f>
        <v>3.2536</v>
      </c>
      <c r="Q40" s="66">
        <f t="shared" si="6"/>
        <v>10</v>
      </c>
      <c r="R40" s="65">
        <f>VLOOKUP($A40,'Return Data'!$B$7:$R$2292,12,0)</f>
        <v>3.2684000000000002</v>
      </c>
      <c r="S40" s="66">
        <f t="shared" si="7"/>
        <v>7</v>
      </c>
      <c r="T40" s="65">
        <f>VLOOKUP($A40,'Return Data'!$B$7:$R$2292,13,0)</f>
        <v>3.2342</v>
      </c>
      <c r="U40" s="66">
        <f t="shared" si="8"/>
        <v>7</v>
      </c>
      <c r="V40" s="65">
        <f>VLOOKUP($A40,'Return Data'!$B$7:$R$2292,17,0)</f>
        <v>3.9531000000000001</v>
      </c>
      <c r="W40" s="66">
        <f t="shared" si="14"/>
        <v>14</v>
      </c>
      <c r="X40" s="65">
        <f>VLOOKUP($A40,'Return Data'!$B$7:$R$2292,14,0)</f>
        <v>5.0114000000000001</v>
      </c>
      <c r="Y40" s="66">
        <f t="shared" si="15"/>
        <v>10</v>
      </c>
      <c r="Z40" s="65">
        <f>VLOOKUP($A40,'Return Data'!$B$7:$R$2292,16,0)</f>
        <v>7.2435</v>
      </c>
      <c r="AA40" s="67">
        <f t="shared" si="11"/>
        <v>9</v>
      </c>
    </row>
    <row r="41" spans="1:27" x14ac:dyDescent="0.3">
      <c r="A41" s="63" t="s">
        <v>262</v>
      </c>
      <c r="B41" s="64">
        <f>VLOOKUP($A41,'Return Data'!$B$7:$R$2292,3,0)</f>
        <v>44479</v>
      </c>
      <c r="C41" s="65">
        <f>VLOOKUP($A41,'Return Data'!$B$7:$R$2292,4,0)</f>
        <v>3279.2923999999998</v>
      </c>
      <c r="D41" s="65">
        <f>VLOOKUP($A41,'Return Data'!$B$7:$R$2292,5,0)</f>
        <v>3.1301999999999999</v>
      </c>
      <c r="E41" s="66">
        <f t="shared" si="0"/>
        <v>20</v>
      </c>
      <c r="F41" s="65">
        <f>VLOOKUP($A41,'Return Data'!$B$7:$R$2292,6,0)</f>
        <v>3.6920000000000002</v>
      </c>
      <c r="G41" s="66">
        <f t="shared" si="1"/>
        <v>18</v>
      </c>
      <c r="H41" s="65">
        <f>VLOOKUP($A41,'Return Data'!$B$7:$R$2292,7,0)</f>
        <v>3.5402999999999998</v>
      </c>
      <c r="I41" s="66">
        <f t="shared" si="2"/>
        <v>14</v>
      </c>
      <c r="J41" s="65">
        <f>VLOOKUP($A41,'Return Data'!$B$7:$R$2292,8,0)</f>
        <v>3.2290000000000001</v>
      </c>
      <c r="K41" s="66">
        <f t="shared" si="3"/>
        <v>16</v>
      </c>
      <c r="L41" s="65">
        <f>VLOOKUP($A41,'Return Data'!$B$7:$R$2292,9,0)</f>
        <v>3.0545</v>
      </c>
      <c r="M41" s="66">
        <f t="shared" si="4"/>
        <v>24</v>
      </c>
      <c r="N41" s="65">
        <f>VLOOKUP($A41,'Return Data'!$B$7:$R$2292,10,0)</f>
        <v>3.2109999999999999</v>
      </c>
      <c r="O41" s="66">
        <f t="shared" si="5"/>
        <v>23</v>
      </c>
      <c r="P41" s="65">
        <f>VLOOKUP($A41,'Return Data'!$B$7:$R$2292,11,0)</f>
        <v>3.1972</v>
      </c>
      <c r="Q41" s="66">
        <f t="shared" si="6"/>
        <v>24</v>
      </c>
      <c r="R41" s="65">
        <f>VLOOKUP($A41,'Return Data'!$B$7:$R$2292,12,0)</f>
        <v>3.1854</v>
      </c>
      <c r="S41" s="66">
        <f t="shared" si="7"/>
        <v>27</v>
      </c>
      <c r="T41" s="65">
        <f>VLOOKUP($A41,'Return Data'!$B$7:$R$2292,13,0)</f>
        <v>3.1497999999999999</v>
      </c>
      <c r="U41" s="66">
        <f t="shared" si="8"/>
        <v>25</v>
      </c>
      <c r="V41" s="65">
        <f>VLOOKUP($A41,'Return Data'!$B$7:$R$2292,17,0)</f>
        <v>3.9761000000000002</v>
      </c>
      <c r="W41" s="66">
        <f t="shared" si="14"/>
        <v>8</v>
      </c>
      <c r="X41" s="65">
        <f>VLOOKUP($A41,'Return Data'!$B$7:$R$2292,14,0)</f>
        <v>5.0111999999999997</v>
      </c>
      <c r="Y41" s="66">
        <f t="shared" si="15"/>
        <v>11</v>
      </c>
      <c r="Z41" s="65">
        <f>VLOOKUP($A41,'Return Data'!$B$7:$R$2292,16,0)</f>
        <v>7.1843000000000004</v>
      </c>
      <c r="AA41" s="67">
        <f t="shared" si="11"/>
        <v>12</v>
      </c>
    </row>
    <row r="42" spans="1:27" x14ac:dyDescent="0.3">
      <c r="A42" s="63" t="s">
        <v>427</v>
      </c>
      <c r="B42" s="64">
        <f>VLOOKUP($A42,'Return Data'!$B$7:$R$2292,3,0)</f>
        <v>0</v>
      </c>
      <c r="C42" s="65">
        <f>VLOOKUP($A42,'Return Data'!$B$7:$R$2292,4,0)</f>
        <v>0</v>
      </c>
      <c r="D42" s="65">
        <f>VLOOKUP($A42,'Return Data'!$B$7:$R$2292,5,0)</f>
        <v>0</v>
      </c>
      <c r="E42" s="66">
        <f t="shared" si="0"/>
        <v>38</v>
      </c>
      <c r="F42" s="65">
        <f>VLOOKUP($A42,'Return Data'!$B$7:$R$2292,6,0)</f>
        <v>0</v>
      </c>
      <c r="G42" s="66">
        <f t="shared" si="1"/>
        <v>38</v>
      </c>
      <c r="H42" s="65">
        <f>VLOOKUP($A42,'Return Data'!$B$7:$R$2292,7,0)</f>
        <v>0</v>
      </c>
      <c r="I42" s="66">
        <f t="shared" si="2"/>
        <v>38</v>
      </c>
      <c r="J42" s="65">
        <f>VLOOKUP($A42,'Return Data'!$B$7:$R$2292,8,0)</f>
        <v>0</v>
      </c>
      <c r="K42" s="66">
        <f t="shared" si="3"/>
        <v>38</v>
      </c>
      <c r="L42" s="65">
        <f>VLOOKUP($A42,'Return Data'!$B$7:$R$2292,9,0)</f>
        <v>0</v>
      </c>
      <c r="M42" s="66">
        <f t="shared" si="4"/>
        <v>38</v>
      </c>
      <c r="N42" s="65">
        <f>VLOOKUP($A42,'Return Data'!$B$7:$R$2292,10,0)</f>
        <v>0</v>
      </c>
      <c r="O42" s="66">
        <f t="shared" si="5"/>
        <v>38</v>
      </c>
      <c r="P42" s="65">
        <f>VLOOKUP($A42,'Return Data'!$B$7:$R$2292,11,0)</f>
        <v>0</v>
      </c>
      <c r="Q42" s="66">
        <f t="shared" si="6"/>
        <v>38</v>
      </c>
      <c r="R42" s="65">
        <f>VLOOKUP($A42,'Return Data'!$B$7:$R$2292,12,0)</f>
        <v>0</v>
      </c>
      <c r="S42" s="66">
        <f t="shared" si="7"/>
        <v>38</v>
      </c>
      <c r="T42" s="65">
        <f>VLOOKUP($A42,'Return Data'!$B$7:$R$2292,13,0)</f>
        <v>0</v>
      </c>
      <c r="U42" s="66">
        <f t="shared" si="8"/>
        <v>38</v>
      </c>
      <c r="V42" s="65">
        <f>VLOOKUP($A42,'Return Data'!$B$7:$R$2292,17,0)</f>
        <v>0</v>
      </c>
      <c r="W42" s="66">
        <f t="shared" si="14"/>
        <v>35</v>
      </c>
      <c r="X42" s="65">
        <f>VLOOKUP($A42,'Return Data'!$B$7:$R$2292,14,0)</f>
        <v>0</v>
      </c>
      <c r="Y42" s="66">
        <f t="shared" si="15"/>
        <v>34</v>
      </c>
      <c r="Z42" s="65">
        <f>VLOOKUP($A42,'Return Data'!$B$7:$R$2292,16,0)</f>
        <v>0</v>
      </c>
      <c r="AA42" s="67">
        <f t="shared" si="11"/>
        <v>38</v>
      </c>
    </row>
    <row r="43" spans="1:27" x14ac:dyDescent="0.3">
      <c r="A43" s="63" t="s">
        <v>263</v>
      </c>
      <c r="B43" s="64">
        <f>VLOOKUP($A43,'Return Data'!$B$7:$R$2292,3,0)</f>
        <v>44479</v>
      </c>
      <c r="C43" s="65">
        <f>VLOOKUP($A43,'Return Data'!$B$7:$R$2292,4,0)</f>
        <v>1999.8904</v>
      </c>
      <c r="D43" s="65">
        <f>VLOOKUP($A43,'Return Data'!$B$7:$R$2292,5,0)</f>
        <v>3.0865</v>
      </c>
      <c r="E43" s="66">
        <f t="shared" si="0"/>
        <v>27</v>
      </c>
      <c r="F43" s="65">
        <f>VLOOKUP($A43,'Return Data'!$B$7:$R$2292,6,0)</f>
        <v>3.1777000000000002</v>
      </c>
      <c r="G43" s="66">
        <f t="shared" si="1"/>
        <v>32</v>
      </c>
      <c r="H43" s="65">
        <f>VLOOKUP($A43,'Return Data'!$B$7:$R$2292,7,0)</f>
        <v>3.1478999999999999</v>
      </c>
      <c r="I43" s="66">
        <f t="shared" si="2"/>
        <v>33</v>
      </c>
      <c r="J43" s="65">
        <f>VLOOKUP($A43,'Return Data'!$B$7:$R$2292,8,0)</f>
        <v>3.2019000000000002</v>
      </c>
      <c r="K43" s="66">
        <f t="shared" si="3"/>
        <v>20</v>
      </c>
      <c r="L43" s="65">
        <f>VLOOKUP($A43,'Return Data'!$B$7:$R$2292,9,0)</f>
        <v>3.1299000000000001</v>
      </c>
      <c r="M43" s="66">
        <f t="shared" si="4"/>
        <v>10</v>
      </c>
      <c r="N43" s="65">
        <f>VLOOKUP($A43,'Return Data'!$B$7:$R$2292,10,0)</f>
        <v>3.24</v>
      </c>
      <c r="O43" s="66">
        <f t="shared" si="5"/>
        <v>17</v>
      </c>
      <c r="P43" s="65">
        <f>VLOOKUP($A43,'Return Data'!$B$7:$R$2292,11,0)</f>
        <v>3.2421000000000002</v>
      </c>
      <c r="Q43" s="66">
        <f t="shared" si="6"/>
        <v>12</v>
      </c>
      <c r="R43" s="65">
        <f>VLOOKUP($A43,'Return Data'!$B$7:$R$2292,12,0)</f>
        <v>3.258</v>
      </c>
      <c r="S43" s="66">
        <f t="shared" si="7"/>
        <v>9</v>
      </c>
      <c r="T43" s="65">
        <f>VLOOKUP($A43,'Return Data'!$B$7:$R$2292,13,0)</f>
        <v>3.2174999999999998</v>
      </c>
      <c r="U43" s="66">
        <f t="shared" si="8"/>
        <v>8</v>
      </c>
      <c r="V43" s="65">
        <f>VLOOKUP($A43,'Return Data'!$B$7:$R$2292,17,0)</f>
        <v>3.9980000000000002</v>
      </c>
      <c r="W43" s="66">
        <f t="shared" si="14"/>
        <v>4</v>
      </c>
      <c r="X43" s="65">
        <f>VLOOKUP($A43,'Return Data'!$B$7:$R$2292,14,0)</f>
        <v>4.9276999999999997</v>
      </c>
      <c r="Y43" s="66">
        <f t="shared" si="15"/>
        <v>21</v>
      </c>
      <c r="Z43" s="65">
        <f>VLOOKUP($A43,'Return Data'!$B$7:$R$2292,16,0)</f>
        <v>6.9386999999999999</v>
      </c>
      <c r="AA43" s="67">
        <f t="shared" si="11"/>
        <v>23</v>
      </c>
    </row>
    <row r="44" spans="1:27" x14ac:dyDescent="0.3">
      <c r="A44" s="63" t="s">
        <v>264</v>
      </c>
      <c r="B44" s="64">
        <f>VLOOKUP($A44,'Return Data'!$B$7:$R$2292,3,0)</f>
        <v>44479</v>
      </c>
      <c r="C44" s="65">
        <f>VLOOKUP($A44,'Return Data'!$B$7:$R$2292,4,0)</f>
        <v>3410.6995999999999</v>
      </c>
      <c r="D44" s="65">
        <f>VLOOKUP($A44,'Return Data'!$B$7:$R$2292,5,0)</f>
        <v>3.2654000000000001</v>
      </c>
      <c r="E44" s="66">
        <f t="shared" si="0"/>
        <v>9</v>
      </c>
      <c r="F44" s="65">
        <f>VLOOKUP($A44,'Return Data'!$B$7:$R$2292,6,0)</f>
        <v>3.7621000000000002</v>
      </c>
      <c r="G44" s="66">
        <f t="shared" si="1"/>
        <v>16</v>
      </c>
      <c r="H44" s="65">
        <f>VLOOKUP($A44,'Return Data'!$B$7:$R$2292,7,0)</f>
        <v>3.5537000000000001</v>
      </c>
      <c r="I44" s="66">
        <f t="shared" si="2"/>
        <v>13</v>
      </c>
      <c r="J44" s="65">
        <f>VLOOKUP($A44,'Return Data'!$B$7:$R$2292,8,0)</f>
        <v>3.2742</v>
      </c>
      <c r="K44" s="66">
        <f t="shared" si="3"/>
        <v>9</v>
      </c>
      <c r="L44" s="65">
        <f>VLOOKUP($A44,'Return Data'!$B$7:$R$2292,9,0)</f>
        <v>3.1326999999999998</v>
      </c>
      <c r="M44" s="66">
        <f t="shared" si="4"/>
        <v>9</v>
      </c>
      <c r="N44" s="65">
        <f>VLOOKUP($A44,'Return Data'!$B$7:$R$2292,10,0)</f>
        <v>3.2711000000000001</v>
      </c>
      <c r="O44" s="66">
        <f t="shared" si="5"/>
        <v>7</v>
      </c>
      <c r="P44" s="65">
        <f>VLOOKUP($A44,'Return Data'!$B$7:$R$2292,11,0)</f>
        <v>3.2479</v>
      </c>
      <c r="Q44" s="66">
        <f t="shared" si="6"/>
        <v>11</v>
      </c>
      <c r="R44" s="65">
        <f>VLOOKUP($A44,'Return Data'!$B$7:$R$2292,12,0)</f>
        <v>3.2464</v>
      </c>
      <c r="S44" s="66">
        <f t="shared" si="7"/>
        <v>10</v>
      </c>
      <c r="T44" s="65">
        <f>VLOOKUP($A44,'Return Data'!$B$7:$R$2292,13,0)</f>
        <v>3.2080000000000002</v>
      </c>
      <c r="U44" s="66">
        <f t="shared" si="8"/>
        <v>10</v>
      </c>
      <c r="V44" s="65">
        <f>VLOOKUP($A44,'Return Data'!$B$7:$R$2292,17,0)</f>
        <v>3.9365999999999999</v>
      </c>
      <c r="W44" s="66">
        <f t="shared" si="14"/>
        <v>17</v>
      </c>
      <c r="X44" s="65">
        <f>VLOOKUP($A44,'Return Data'!$B$7:$R$2292,14,0)</f>
        <v>5.0010000000000003</v>
      </c>
      <c r="Y44" s="66">
        <f t="shared" si="15"/>
        <v>12</v>
      </c>
      <c r="Z44" s="65">
        <f>VLOOKUP($A44,'Return Data'!$B$7:$R$2292,16,0)</f>
        <v>6.9837999999999996</v>
      </c>
      <c r="AA44" s="67">
        <f t="shared" si="11"/>
        <v>22</v>
      </c>
    </row>
    <row r="45" spans="1:27" x14ac:dyDescent="0.3">
      <c r="A45" s="63" t="s">
        <v>265</v>
      </c>
      <c r="B45" s="64">
        <f>VLOOKUP($A45,'Return Data'!$B$7:$R$2292,3,0)</f>
        <v>44479</v>
      </c>
      <c r="C45" s="65">
        <f>VLOOKUP($A45,'Return Data'!$B$7:$R$2292,4,0)</f>
        <v>1126.9119000000001</v>
      </c>
      <c r="D45" s="65">
        <f>VLOOKUP($A45,'Return Data'!$B$7:$R$2292,5,0)</f>
        <v>2.9365999999999999</v>
      </c>
      <c r="E45" s="66">
        <f t="shared" si="0"/>
        <v>36</v>
      </c>
      <c r="F45" s="65">
        <f>VLOOKUP($A45,'Return Data'!$B$7:$R$2292,6,0)</f>
        <v>4.0045999999999999</v>
      </c>
      <c r="G45" s="66">
        <f t="shared" si="1"/>
        <v>7</v>
      </c>
      <c r="H45" s="65">
        <f>VLOOKUP($A45,'Return Data'!$B$7:$R$2292,7,0)</f>
        <v>3.4582000000000002</v>
      </c>
      <c r="I45" s="66">
        <f t="shared" si="2"/>
        <v>17</v>
      </c>
      <c r="J45" s="65">
        <f>VLOOKUP($A45,'Return Data'!$B$7:$R$2292,8,0)</f>
        <v>2.9839000000000002</v>
      </c>
      <c r="K45" s="66">
        <f t="shared" si="3"/>
        <v>35</v>
      </c>
      <c r="L45" s="65">
        <f>VLOOKUP($A45,'Return Data'!$B$7:$R$2292,9,0)</f>
        <v>2.8094000000000001</v>
      </c>
      <c r="M45" s="66">
        <f t="shared" si="4"/>
        <v>36</v>
      </c>
      <c r="N45" s="65">
        <f>VLOOKUP($A45,'Return Data'!$B$7:$R$2292,10,0)</f>
        <v>2.7804000000000002</v>
      </c>
      <c r="O45" s="66">
        <f t="shared" si="5"/>
        <v>37</v>
      </c>
      <c r="P45" s="65">
        <f>VLOOKUP($A45,'Return Data'!$B$7:$R$2292,11,0)</f>
        <v>2.8567999999999998</v>
      </c>
      <c r="Q45" s="66">
        <f t="shared" si="6"/>
        <v>37</v>
      </c>
      <c r="R45" s="65">
        <f>VLOOKUP($A45,'Return Data'!$B$7:$R$2292,12,0)</f>
        <v>2.9030999999999998</v>
      </c>
      <c r="S45" s="66">
        <f t="shared" si="7"/>
        <v>36</v>
      </c>
      <c r="T45" s="65">
        <f>VLOOKUP($A45,'Return Data'!$B$7:$R$2292,13,0)</f>
        <v>2.9167999999999998</v>
      </c>
      <c r="U45" s="66">
        <f t="shared" si="8"/>
        <v>35</v>
      </c>
      <c r="V45" s="65"/>
      <c r="W45" s="66"/>
      <c r="X45" s="65"/>
      <c r="Y45" s="66"/>
      <c r="Z45" s="65">
        <f>VLOOKUP($A45,'Return Data'!$B$7:$R$2292,16,0)</f>
        <v>4.4574999999999996</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3.2309500000000004</v>
      </c>
      <c r="E47" s="65"/>
      <c r="F47" s="75">
        <f>AVERAGE(F8:F45)</f>
        <v>3.5832289473684202</v>
      </c>
      <c r="G47" s="65"/>
      <c r="H47" s="75">
        <f>AVERAGE(H8:H45)</f>
        <v>3.3749289473684208</v>
      </c>
      <c r="I47" s="65"/>
      <c r="J47" s="75">
        <f>AVERAGE(J8:J45)</f>
        <v>3.1517236842105261</v>
      </c>
      <c r="K47" s="65"/>
      <c r="L47" s="75">
        <f>AVERAGE(L8:L45)</f>
        <v>3.0087552631578944</v>
      </c>
      <c r="M47" s="65"/>
      <c r="N47" s="75">
        <f>AVERAGE(N8:N45)</f>
        <v>3.1158736842105261</v>
      </c>
      <c r="O47" s="65"/>
      <c r="P47" s="75">
        <f>AVERAGE(P8:P45)</f>
        <v>3.1120000000000001</v>
      </c>
      <c r="Q47" s="65"/>
      <c r="R47" s="75">
        <f>AVERAGE(R8:R45)</f>
        <v>3.1197894736842104</v>
      </c>
      <c r="S47" s="65"/>
      <c r="T47" s="75">
        <f>AVERAGE(T8:T45)</f>
        <v>3.0869526315789479</v>
      </c>
      <c r="U47" s="65"/>
      <c r="V47" s="75">
        <f>AVERAGE(V8:V45)</f>
        <v>3.7799371428571442</v>
      </c>
      <c r="W47" s="65"/>
      <c r="X47" s="75">
        <f>AVERAGE(X8:X45)</f>
        <v>4.7905882352941163</v>
      </c>
      <c r="Y47" s="65"/>
      <c r="Z47" s="75">
        <f>AVERAGE(Z8:Z45)</f>
        <v>6.4364342105263175</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5.6905000000000001</v>
      </c>
      <c r="E49" s="95"/>
      <c r="F49" s="79">
        <f>MAX(F8:F45)</f>
        <v>4.4877000000000002</v>
      </c>
      <c r="G49" s="95"/>
      <c r="H49" s="79">
        <f>MAX(H8:H45)</f>
        <v>4.4320000000000004</v>
      </c>
      <c r="I49" s="95"/>
      <c r="J49" s="79">
        <f>MAX(J8:J45)</f>
        <v>4.0326000000000004</v>
      </c>
      <c r="K49" s="95"/>
      <c r="L49" s="79">
        <f>MAX(L8:L45)</f>
        <v>3.6265999999999998</v>
      </c>
      <c r="M49" s="95"/>
      <c r="N49" s="79">
        <f>MAX(N8:N45)</f>
        <v>3.4365000000000001</v>
      </c>
      <c r="O49" s="95"/>
      <c r="P49" s="79">
        <f>MAX(P8:P45)</f>
        <v>3.7033999999999998</v>
      </c>
      <c r="Q49" s="95"/>
      <c r="R49" s="79">
        <f>MAX(R8:R45)</f>
        <v>3.8871000000000002</v>
      </c>
      <c r="S49" s="95"/>
      <c r="T49" s="79">
        <f>MAX(T8:T45)</f>
        <v>4.0034000000000001</v>
      </c>
      <c r="U49" s="95"/>
      <c r="V49" s="79">
        <f>MAX(V8:V45)</f>
        <v>4.7004000000000001</v>
      </c>
      <c r="W49" s="95"/>
      <c r="X49" s="79">
        <f>MAX(X8:X45)</f>
        <v>5.5948000000000002</v>
      </c>
      <c r="Y49" s="95"/>
      <c r="Z49" s="79">
        <f>MAX(Z8:Z45)</f>
        <v>7.7446999999999999</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4"/>
  <sheetViews>
    <sheetView workbookViewId="0">
      <pane xSplit="2" ySplit="5" topLeftCell="C1903" activePane="bottomRight" state="frozen"/>
      <selection pane="topRight" activeCell="B1" sqref="B1"/>
      <selection pane="bottomLeft" activeCell="A6" sqref="A6"/>
      <selection pane="bottomRight" activeCell="N1918" sqref="N1918"/>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1998</v>
      </c>
      <c r="T5" s="121" t="s">
        <v>1999</v>
      </c>
      <c r="U5" s="121" t="s">
        <v>2000</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44477</v>
      </c>
      <c r="E7" s="184">
        <v>1099.18</v>
      </c>
      <c r="F7" s="184">
        <v>0.58289999999999997</v>
      </c>
      <c r="G7" s="184">
        <v>0.8357</v>
      </c>
      <c r="H7" s="184">
        <v>2.2227000000000001</v>
      </c>
      <c r="I7" s="184">
        <v>0.51580000000000004</v>
      </c>
      <c r="J7" s="184">
        <v>2.1040000000000001</v>
      </c>
      <c r="K7" s="184">
        <v>10.6873</v>
      </c>
      <c r="L7" s="184">
        <v>18.539400000000001</v>
      </c>
      <c r="M7" s="184">
        <v>23.918299999999999</v>
      </c>
      <c r="N7" s="184">
        <v>48.119500000000002</v>
      </c>
      <c r="O7" s="184">
        <v>16.2897</v>
      </c>
      <c r="P7" s="184">
        <v>11.024699999999999</v>
      </c>
      <c r="Q7" s="184">
        <v>19.264500000000002</v>
      </c>
      <c r="R7" s="184">
        <v>23.139199999999999</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44477</v>
      </c>
      <c r="E8" s="184">
        <v>1195.28</v>
      </c>
      <c r="F8" s="184">
        <v>0.5857</v>
      </c>
      <c r="G8" s="184">
        <v>0.84279999999999999</v>
      </c>
      <c r="H8" s="184">
        <v>2.2393000000000001</v>
      </c>
      <c r="I8" s="184">
        <v>0.54679999999999995</v>
      </c>
      <c r="J8" s="184">
        <v>2.1728999999999998</v>
      </c>
      <c r="K8" s="184">
        <v>10.9185</v>
      </c>
      <c r="L8" s="184">
        <v>19.0198</v>
      </c>
      <c r="M8" s="184">
        <v>24.621300000000002</v>
      </c>
      <c r="N8" s="184">
        <v>49.270099999999999</v>
      </c>
      <c r="O8" s="184">
        <v>17.2</v>
      </c>
      <c r="P8" s="184">
        <v>12.1104</v>
      </c>
      <c r="Q8" s="184">
        <v>15.0684</v>
      </c>
      <c r="R8" s="184">
        <v>24.1142</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44477</v>
      </c>
      <c r="E9" s="184">
        <v>16.8</v>
      </c>
      <c r="F9" s="184">
        <v>0.53859999999999997</v>
      </c>
      <c r="G9" s="184">
        <v>1.0222</v>
      </c>
      <c r="H9" s="184">
        <v>2.6267999999999998</v>
      </c>
      <c r="I9" s="184">
        <v>0.65910000000000002</v>
      </c>
      <c r="J9" s="184">
        <v>3.4483000000000001</v>
      </c>
      <c r="K9" s="184">
        <v>13.4369</v>
      </c>
      <c r="L9" s="184">
        <v>22.5383</v>
      </c>
      <c r="M9" s="184">
        <v>23.076899999999998</v>
      </c>
      <c r="N9" s="184">
        <v>45.328699999999998</v>
      </c>
      <c r="O9" s="184">
        <v>21.593399999999999</v>
      </c>
      <c r="P9" s="184"/>
      <c r="Q9" s="184">
        <v>17.7986</v>
      </c>
      <c r="R9" s="184">
        <v>24.7042</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44477</v>
      </c>
      <c r="E10" s="184">
        <v>16.03</v>
      </c>
      <c r="F10" s="184">
        <v>0.56459999999999999</v>
      </c>
      <c r="G10" s="184">
        <v>1.0082</v>
      </c>
      <c r="H10" s="184">
        <v>2.6248</v>
      </c>
      <c r="I10" s="184">
        <v>0.62770000000000004</v>
      </c>
      <c r="J10" s="184">
        <v>3.3527</v>
      </c>
      <c r="K10" s="184">
        <v>13.0465</v>
      </c>
      <c r="L10" s="184">
        <v>21.623699999999999</v>
      </c>
      <c r="M10" s="184">
        <v>21.808499999999999</v>
      </c>
      <c r="N10" s="184">
        <v>43.381</v>
      </c>
      <c r="O10" s="184">
        <v>19.836600000000001</v>
      </c>
      <c r="P10" s="184"/>
      <c r="Q10" s="184">
        <v>16.066400000000002</v>
      </c>
      <c r="R10" s="184">
        <v>23.020499999999998</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44477</v>
      </c>
      <c r="E11" s="184">
        <v>84.65</v>
      </c>
      <c r="F11" s="184">
        <v>0.79779999999999995</v>
      </c>
      <c r="G11" s="184">
        <v>0.97819999999999996</v>
      </c>
      <c r="H11" s="184">
        <v>2.7679999999999998</v>
      </c>
      <c r="I11" s="184">
        <v>1.853</v>
      </c>
      <c r="J11" s="184">
        <v>3.4335</v>
      </c>
      <c r="K11" s="184">
        <v>14.283799999999999</v>
      </c>
      <c r="L11" s="184">
        <v>21.640999999999998</v>
      </c>
      <c r="M11" s="184">
        <v>25.612100000000002</v>
      </c>
      <c r="N11" s="184">
        <v>48.717500000000001</v>
      </c>
      <c r="O11" s="184">
        <v>17.860900000000001</v>
      </c>
      <c r="P11" s="184">
        <v>11.978</v>
      </c>
      <c r="Q11" s="184">
        <v>12.536300000000001</v>
      </c>
      <c r="R11" s="184">
        <v>26.908799999999999</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44477</v>
      </c>
      <c r="E12" s="184">
        <v>92.68</v>
      </c>
      <c r="F12" s="184">
        <v>0.79390000000000005</v>
      </c>
      <c r="G12" s="184">
        <v>0.98060000000000003</v>
      </c>
      <c r="H12" s="184">
        <v>2.7722000000000002</v>
      </c>
      <c r="I12" s="184">
        <v>1.8796999999999999</v>
      </c>
      <c r="J12" s="184">
        <v>3.4836999999999998</v>
      </c>
      <c r="K12" s="184">
        <v>14.490399999999999</v>
      </c>
      <c r="L12" s="184">
        <v>22.059799999999999</v>
      </c>
      <c r="M12" s="184">
        <v>26.232600000000001</v>
      </c>
      <c r="N12" s="184">
        <v>49.7012</v>
      </c>
      <c r="O12" s="184">
        <v>18.764199999999999</v>
      </c>
      <c r="P12" s="184">
        <v>13.175700000000001</v>
      </c>
      <c r="Q12" s="184">
        <v>13.6305</v>
      </c>
      <c r="R12" s="184">
        <v>27.7532</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1776</v>
      </c>
      <c r="C13" s="180">
        <v>141006</v>
      </c>
      <c r="D13" s="183">
        <v>44477</v>
      </c>
      <c r="E13" s="184">
        <v>20.211200000000002</v>
      </c>
      <c r="F13" s="184">
        <v>0.35649999999999998</v>
      </c>
      <c r="G13" s="184">
        <v>0.44230000000000003</v>
      </c>
      <c r="H13" s="184">
        <v>2.0617999999999999</v>
      </c>
      <c r="I13" s="184">
        <v>1.1496</v>
      </c>
      <c r="J13" s="184">
        <v>2.6600999999999999</v>
      </c>
      <c r="K13" s="184">
        <v>8.3204999999999991</v>
      </c>
      <c r="L13" s="184">
        <v>19.2943</v>
      </c>
      <c r="M13" s="184">
        <v>23.254799999999999</v>
      </c>
      <c r="N13" s="184">
        <v>45.449300000000001</v>
      </c>
      <c r="O13" s="184">
        <v>23.319400000000002</v>
      </c>
      <c r="P13" s="184"/>
      <c r="Q13" s="184">
        <v>16.8977</v>
      </c>
      <c r="R13" s="184">
        <v>26.5914</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1777</v>
      </c>
      <c r="C14" s="180">
        <v>141004</v>
      </c>
      <c r="D14" s="183">
        <v>44477</v>
      </c>
      <c r="E14" s="184">
        <v>18.812799999999999</v>
      </c>
      <c r="F14" s="184">
        <v>0.35149999999999998</v>
      </c>
      <c r="G14" s="184">
        <v>0.42809999999999998</v>
      </c>
      <c r="H14" s="184">
        <v>2.0283000000000002</v>
      </c>
      <c r="I14" s="184">
        <v>1.0838000000000001</v>
      </c>
      <c r="J14" s="184">
        <v>2.5148000000000001</v>
      </c>
      <c r="K14" s="184">
        <v>7.8461999999999996</v>
      </c>
      <c r="L14" s="184">
        <v>18.249600000000001</v>
      </c>
      <c r="M14" s="184">
        <v>21.6492</v>
      </c>
      <c r="N14" s="184">
        <v>42.989199999999997</v>
      </c>
      <c r="O14" s="184">
        <v>21.3843</v>
      </c>
      <c r="P14" s="184"/>
      <c r="Q14" s="184">
        <v>15.0527</v>
      </c>
      <c r="R14" s="184">
        <v>24.503699999999998</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44477</v>
      </c>
      <c r="E15" s="184">
        <v>24.65</v>
      </c>
      <c r="F15" s="184">
        <v>1.2736000000000001</v>
      </c>
      <c r="G15" s="184">
        <v>2.0280999999999998</v>
      </c>
      <c r="H15" s="184">
        <v>3.7458</v>
      </c>
      <c r="I15" s="184">
        <v>2.6227999999999998</v>
      </c>
      <c r="J15" s="184">
        <v>4.0084</v>
      </c>
      <c r="K15" s="184">
        <v>12.4031</v>
      </c>
      <c r="L15" s="184">
        <v>33.099400000000003</v>
      </c>
      <c r="M15" s="184">
        <v>45.771700000000003</v>
      </c>
      <c r="N15" s="184">
        <v>70.470299999999995</v>
      </c>
      <c r="O15" s="184">
        <v>26.810700000000001</v>
      </c>
      <c r="P15" s="184">
        <v>17.9453</v>
      </c>
      <c r="Q15" s="184">
        <v>18.859300000000001</v>
      </c>
      <c r="R15" s="184">
        <v>44.326799999999999</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44477</v>
      </c>
      <c r="E16" s="184">
        <v>23.56</v>
      </c>
      <c r="F16" s="184">
        <v>1.2898000000000001</v>
      </c>
      <c r="G16" s="184">
        <v>1.9913000000000001</v>
      </c>
      <c r="H16" s="184">
        <v>3.6972</v>
      </c>
      <c r="I16" s="184">
        <v>2.5686</v>
      </c>
      <c r="J16" s="184">
        <v>3.9258999999999999</v>
      </c>
      <c r="K16" s="184">
        <v>12.1905</v>
      </c>
      <c r="L16" s="184">
        <v>32.582999999999998</v>
      </c>
      <c r="M16" s="184">
        <v>44.806399999999996</v>
      </c>
      <c r="N16" s="184">
        <v>69.010000000000005</v>
      </c>
      <c r="O16" s="184">
        <v>25.681899999999999</v>
      </c>
      <c r="P16" s="184">
        <v>16.949400000000001</v>
      </c>
      <c r="Q16" s="184">
        <v>17.834299999999999</v>
      </c>
      <c r="R16" s="184">
        <v>43.116599999999998</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44477</v>
      </c>
      <c r="E17" s="184">
        <v>269.94</v>
      </c>
      <c r="F17" s="184">
        <v>0.21160000000000001</v>
      </c>
      <c r="G17" s="184">
        <v>0.39050000000000001</v>
      </c>
      <c r="H17" s="184">
        <v>1.5269999999999999</v>
      </c>
      <c r="I17" s="184">
        <v>5.5599999999999997E-2</v>
      </c>
      <c r="J17" s="184">
        <v>1.2604</v>
      </c>
      <c r="K17" s="184">
        <v>9.5535999999999994</v>
      </c>
      <c r="L17" s="184">
        <v>17.903500000000001</v>
      </c>
      <c r="M17" s="184">
        <v>22.050899999999999</v>
      </c>
      <c r="N17" s="184">
        <v>41.329799999999999</v>
      </c>
      <c r="O17" s="184">
        <v>21.917200000000001</v>
      </c>
      <c r="P17" s="184">
        <v>15.8718</v>
      </c>
      <c r="Q17" s="184">
        <v>16.319099999999999</v>
      </c>
      <c r="R17" s="184">
        <v>27.408899999999999</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44477</v>
      </c>
      <c r="E18" s="184">
        <v>249.36</v>
      </c>
      <c r="F18" s="184">
        <v>0.2049</v>
      </c>
      <c r="G18" s="184">
        <v>0.37840000000000001</v>
      </c>
      <c r="H18" s="184">
        <v>1.502</v>
      </c>
      <c r="I18" s="184">
        <v>8.0000000000000002E-3</v>
      </c>
      <c r="J18" s="184">
        <v>1.1560999999999999</v>
      </c>
      <c r="K18" s="184">
        <v>9.2056000000000004</v>
      </c>
      <c r="L18" s="184">
        <v>17.180499999999999</v>
      </c>
      <c r="M18" s="184">
        <v>20.9605</v>
      </c>
      <c r="N18" s="184">
        <v>39.6584</v>
      </c>
      <c r="O18" s="184">
        <v>20.4955</v>
      </c>
      <c r="P18" s="184">
        <v>14.4626</v>
      </c>
      <c r="Q18" s="184">
        <v>11.8581</v>
      </c>
      <c r="R18" s="184">
        <v>25.9314</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44477</v>
      </c>
      <c r="E19" s="184">
        <v>260.63900000000001</v>
      </c>
      <c r="F19" s="184">
        <v>0.25390000000000001</v>
      </c>
      <c r="G19" s="184">
        <v>0.51990000000000003</v>
      </c>
      <c r="H19" s="184">
        <v>1.6017999999999999</v>
      </c>
      <c r="I19" s="184">
        <v>0.37659999999999999</v>
      </c>
      <c r="J19" s="184">
        <v>1.2477</v>
      </c>
      <c r="K19" s="184">
        <v>9.0260999999999996</v>
      </c>
      <c r="L19" s="184">
        <v>18.266400000000001</v>
      </c>
      <c r="M19" s="184">
        <v>23.091000000000001</v>
      </c>
      <c r="N19" s="184">
        <v>48.210799999999999</v>
      </c>
      <c r="O19" s="184">
        <v>22.711600000000001</v>
      </c>
      <c r="P19" s="184">
        <v>14.6587</v>
      </c>
      <c r="Q19" s="184">
        <v>15.741</v>
      </c>
      <c r="R19" s="184">
        <v>26.206600000000002</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44477</v>
      </c>
      <c r="E20" s="184">
        <v>241.08199999999999</v>
      </c>
      <c r="F20" s="184">
        <v>0.25069999999999998</v>
      </c>
      <c r="G20" s="184">
        <v>0.5111</v>
      </c>
      <c r="H20" s="184">
        <v>1.5812999999999999</v>
      </c>
      <c r="I20" s="184">
        <v>0.3367</v>
      </c>
      <c r="J20" s="184">
        <v>1.1639999999999999</v>
      </c>
      <c r="K20" s="184">
        <v>8.7507999999999999</v>
      </c>
      <c r="L20" s="184">
        <v>17.6647</v>
      </c>
      <c r="M20" s="184">
        <v>22.1615</v>
      </c>
      <c r="N20" s="184">
        <v>46.7149</v>
      </c>
      <c r="O20" s="184">
        <v>21.492100000000001</v>
      </c>
      <c r="P20" s="184">
        <v>13.4513</v>
      </c>
      <c r="Q20" s="184">
        <v>15.278700000000001</v>
      </c>
      <c r="R20" s="184">
        <v>24.9648</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44477</v>
      </c>
      <c r="E21" s="184">
        <v>41.14</v>
      </c>
      <c r="F21" s="184">
        <v>0.56220000000000003</v>
      </c>
      <c r="G21" s="184">
        <v>0.46400000000000002</v>
      </c>
      <c r="H21" s="184">
        <v>1.9831000000000001</v>
      </c>
      <c r="I21" s="184">
        <v>0.56220000000000003</v>
      </c>
      <c r="J21" s="184">
        <v>2.3637999999999999</v>
      </c>
      <c r="K21" s="184">
        <v>9.7944999999999993</v>
      </c>
      <c r="L21" s="184">
        <v>19.073799999999999</v>
      </c>
      <c r="M21" s="184">
        <v>24.102599999999999</v>
      </c>
      <c r="N21" s="184">
        <v>48.5199</v>
      </c>
      <c r="O21" s="184">
        <v>19.361899999999999</v>
      </c>
      <c r="P21" s="184">
        <v>13.8</v>
      </c>
      <c r="Q21" s="184">
        <v>14.192500000000001</v>
      </c>
      <c r="R21" s="184">
        <v>25.470600000000001</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44477</v>
      </c>
      <c r="E22" s="184">
        <v>38.22</v>
      </c>
      <c r="F22" s="184">
        <v>0.55249999999999999</v>
      </c>
      <c r="G22" s="184">
        <v>0.47320000000000001</v>
      </c>
      <c r="H22" s="184">
        <v>1.9472</v>
      </c>
      <c r="I22" s="184">
        <v>0.49959999999999999</v>
      </c>
      <c r="J22" s="184">
        <v>2.2198000000000002</v>
      </c>
      <c r="K22" s="184">
        <v>9.3248999999999995</v>
      </c>
      <c r="L22" s="184">
        <v>17.999400000000001</v>
      </c>
      <c r="M22" s="184">
        <v>22.421500000000002</v>
      </c>
      <c r="N22" s="184">
        <v>45.822200000000002</v>
      </c>
      <c r="O22" s="184">
        <v>17.499500000000001</v>
      </c>
      <c r="P22" s="184">
        <v>12.442500000000001</v>
      </c>
      <c r="Q22" s="184">
        <v>11.649699999999999</v>
      </c>
      <c r="R22" s="184">
        <v>23.376300000000001</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44477</v>
      </c>
      <c r="E23" s="184">
        <v>179.22389999999999</v>
      </c>
      <c r="F23" s="184">
        <v>0.111</v>
      </c>
      <c r="G23" s="184">
        <v>0.13830000000000001</v>
      </c>
      <c r="H23" s="184">
        <v>1.2164999999999999</v>
      </c>
      <c r="I23" s="184">
        <v>0.50490000000000002</v>
      </c>
      <c r="J23" s="184">
        <v>2.0554000000000001</v>
      </c>
      <c r="K23" s="184">
        <v>8.4237000000000002</v>
      </c>
      <c r="L23" s="184">
        <v>16.991499999999998</v>
      </c>
      <c r="M23" s="184">
        <v>21.622399999999999</v>
      </c>
      <c r="N23" s="184">
        <v>48.180500000000002</v>
      </c>
      <c r="O23" s="184">
        <v>17.713100000000001</v>
      </c>
      <c r="P23" s="184">
        <v>11.9613</v>
      </c>
      <c r="Q23" s="184">
        <v>14.1248</v>
      </c>
      <c r="R23" s="184">
        <v>23.319099999999999</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44477</v>
      </c>
      <c r="E24" s="184">
        <v>196.8878</v>
      </c>
      <c r="F24" s="184">
        <v>0.1139</v>
      </c>
      <c r="G24" s="184">
        <v>0.1469</v>
      </c>
      <c r="H24" s="184">
        <v>1.2366999999999999</v>
      </c>
      <c r="I24" s="184">
        <v>0.54530000000000001</v>
      </c>
      <c r="J24" s="184">
        <v>2.1427</v>
      </c>
      <c r="K24" s="184">
        <v>8.7057000000000002</v>
      </c>
      <c r="L24" s="184">
        <v>17.584099999999999</v>
      </c>
      <c r="M24" s="184">
        <v>22.542899999999999</v>
      </c>
      <c r="N24" s="184">
        <v>49.677399999999999</v>
      </c>
      <c r="O24" s="184">
        <v>18.9434</v>
      </c>
      <c r="P24" s="184">
        <v>13.307600000000001</v>
      </c>
      <c r="Q24" s="184">
        <v>15.6104</v>
      </c>
      <c r="R24" s="184">
        <v>24.569400000000002</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44477</v>
      </c>
      <c r="E25" s="184">
        <v>79.445999999999998</v>
      </c>
      <c r="F25" s="184">
        <v>0.5302</v>
      </c>
      <c r="G25" s="184">
        <v>0.38290000000000002</v>
      </c>
      <c r="H25" s="184">
        <v>1.5427</v>
      </c>
      <c r="I25" s="184">
        <v>0.54549999999999998</v>
      </c>
      <c r="J25" s="184">
        <v>2.2141999999999999</v>
      </c>
      <c r="K25" s="184">
        <v>7.7233999999999998</v>
      </c>
      <c r="L25" s="184">
        <v>17.190799999999999</v>
      </c>
      <c r="M25" s="184">
        <v>23.510999999999999</v>
      </c>
      <c r="N25" s="184">
        <v>47.916600000000003</v>
      </c>
      <c r="O25" s="184">
        <v>18.035299999999999</v>
      </c>
      <c r="P25" s="184">
        <v>11.5922</v>
      </c>
      <c r="Q25" s="184">
        <v>13.3681</v>
      </c>
      <c r="R25" s="184">
        <v>23.492699999999999</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1831</v>
      </c>
      <c r="C26" s="180"/>
      <c r="D26" s="183">
        <v>44477</v>
      </c>
      <c r="E26" s="184">
        <v>79.445999999999998</v>
      </c>
      <c r="F26" s="184">
        <v>0.5302</v>
      </c>
      <c r="G26" s="184">
        <v>0.38290000000000002</v>
      </c>
      <c r="H26" s="184">
        <v>1.5427</v>
      </c>
      <c r="I26" s="184">
        <v>0.54549999999999998</v>
      </c>
      <c r="J26" s="184">
        <v>2.2141999999999999</v>
      </c>
      <c r="K26" s="184">
        <v>7.7233999999999998</v>
      </c>
      <c r="L26" s="184">
        <v>17.190799999999999</v>
      </c>
      <c r="M26" s="184">
        <v>23.510999999999999</v>
      </c>
      <c r="N26" s="184">
        <v>47.916600000000003</v>
      </c>
      <c r="O26" s="184">
        <v>18.035299999999999</v>
      </c>
      <c r="P26" s="184">
        <v>12.888299999999999</v>
      </c>
      <c r="Q26" s="184">
        <v>15.9831</v>
      </c>
      <c r="R26" s="184">
        <v>23.492699999999999</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1832</v>
      </c>
      <c r="C27" s="180">
        <v>119062</v>
      </c>
      <c r="D27" s="183">
        <v>44477</v>
      </c>
      <c r="E27" s="184">
        <v>84.052999999999997</v>
      </c>
      <c r="F27" s="184">
        <v>0.53220000000000001</v>
      </c>
      <c r="G27" s="184">
        <v>0.38700000000000001</v>
      </c>
      <c r="H27" s="184">
        <v>1.5549999999999999</v>
      </c>
      <c r="I27" s="184">
        <v>0.56950000000000001</v>
      </c>
      <c r="J27" s="184">
        <v>2.2667000000000002</v>
      </c>
      <c r="K27" s="184">
        <v>7.8944000000000001</v>
      </c>
      <c r="L27" s="184">
        <v>17.563199999999998</v>
      </c>
      <c r="M27" s="184">
        <v>24.0928</v>
      </c>
      <c r="N27" s="184">
        <v>48.8401</v>
      </c>
      <c r="O27" s="184">
        <v>18.823699999999999</v>
      </c>
      <c r="P27" s="184">
        <v>12.368499999999999</v>
      </c>
      <c r="Q27" s="184">
        <v>13.0623</v>
      </c>
      <c r="R27" s="184">
        <v>24.273399999999999</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44477</v>
      </c>
      <c r="E28" s="184">
        <v>84.052999999999997</v>
      </c>
      <c r="F28" s="184">
        <v>0.53220000000000001</v>
      </c>
      <c r="G28" s="184">
        <v>0.38700000000000001</v>
      </c>
      <c r="H28" s="184">
        <v>1.5549999999999999</v>
      </c>
      <c r="I28" s="184">
        <v>0.56950000000000001</v>
      </c>
      <c r="J28" s="184">
        <v>2.2667000000000002</v>
      </c>
      <c r="K28" s="184">
        <v>7.8944000000000001</v>
      </c>
      <c r="L28" s="184">
        <v>17.563199999999998</v>
      </c>
      <c r="M28" s="184">
        <v>24.0928</v>
      </c>
      <c r="N28" s="184">
        <v>48.8401</v>
      </c>
      <c r="O28" s="184">
        <v>18.823699999999999</v>
      </c>
      <c r="P28" s="184">
        <v>13.867900000000001</v>
      </c>
      <c r="Q28" s="184">
        <v>16.4755</v>
      </c>
      <c r="R28" s="184">
        <v>24.273399999999999</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44477</v>
      </c>
      <c r="E29" s="184">
        <v>16.8841</v>
      </c>
      <c r="F29" s="184">
        <v>0.57179999999999997</v>
      </c>
      <c r="G29" s="184">
        <v>0.90480000000000005</v>
      </c>
      <c r="H29" s="184">
        <v>2.3155000000000001</v>
      </c>
      <c r="I29" s="184">
        <v>1.4278999999999999</v>
      </c>
      <c r="J29" s="184">
        <v>2.7976000000000001</v>
      </c>
      <c r="K29" s="184">
        <v>10.4092</v>
      </c>
      <c r="L29" s="184">
        <v>18.180499999999999</v>
      </c>
      <c r="M29" s="184">
        <v>20.551600000000001</v>
      </c>
      <c r="N29" s="184">
        <v>41.098300000000002</v>
      </c>
      <c r="O29" s="184"/>
      <c r="P29" s="184"/>
      <c r="Q29" s="184">
        <v>19.326499999999999</v>
      </c>
      <c r="R29" s="184">
        <v>25.463000000000001</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44477</v>
      </c>
      <c r="E30" s="184">
        <v>16.186199999999999</v>
      </c>
      <c r="F30" s="184">
        <v>0.56789999999999996</v>
      </c>
      <c r="G30" s="184">
        <v>0.89319999999999999</v>
      </c>
      <c r="H30" s="184">
        <v>2.2869999999999999</v>
      </c>
      <c r="I30" s="184">
        <v>1.3709</v>
      </c>
      <c r="J30" s="184">
        <v>2.6737000000000002</v>
      </c>
      <c r="K30" s="184">
        <v>9.9986999999999995</v>
      </c>
      <c r="L30" s="184">
        <v>17.311699999999998</v>
      </c>
      <c r="M30" s="184">
        <v>19.224799999999998</v>
      </c>
      <c r="N30" s="184">
        <v>39.024500000000003</v>
      </c>
      <c r="O30" s="184"/>
      <c r="P30" s="184"/>
      <c r="Q30" s="184">
        <v>17.639299999999999</v>
      </c>
      <c r="R30" s="184">
        <v>23.636600000000001</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44477</v>
      </c>
      <c r="E31" s="184">
        <v>216.67</v>
      </c>
      <c r="F31" s="184">
        <v>-0.15670000000000001</v>
      </c>
      <c r="G31" s="184">
        <v>-0.5645</v>
      </c>
      <c r="H31" s="184">
        <v>1.2807999999999999</v>
      </c>
      <c r="I31" s="184">
        <v>2.8382999999999998</v>
      </c>
      <c r="J31" s="184">
        <v>6.7708000000000004</v>
      </c>
      <c r="K31" s="184">
        <v>16.120899999999999</v>
      </c>
      <c r="L31" s="184">
        <v>25.2211</v>
      </c>
      <c r="M31" s="184">
        <v>36.3476</v>
      </c>
      <c r="N31" s="184">
        <v>71.483999999999995</v>
      </c>
      <c r="O31" s="184">
        <v>20.826000000000001</v>
      </c>
      <c r="P31" s="184">
        <v>15.2559</v>
      </c>
      <c r="Q31" s="184">
        <v>15.045500000000001</v>
      </c>
      <c r="R31" s="184">
        <v>30.133299999999998</v>
      </c>
      <c r="S31" s="120" t="s">
        <v>2001</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44477</v>
      </c>
      <c r="E32" s="184">
        <v>235.23</v>
      </c>
      <c r="F32" s="184">
        <v>-0.15279999999999999</v>
      </c>
      <c r="G32" s="184">
        <v>-0.55800000000000005</v>
      </c>
      <c r="H32" s="184">
        <v>1.2918000000000001</v>
      </c>
      <c r="I32" s="184">
        <v>2.8597999999999999</v>
      </c>
      <c r="J32" s="184">
        <v>6.8159000000000001</v>
      </c>
      <c r="K32" s="184">
        <v>16.2606</v>
      </c>
      <c r="L32" s="184">
        <v>25.5229</v>
      </c>
      <c r="M32" s="184">
        <v>36.825299999999999</v>
      </c>
      <c r="N32" s="184">
        <v>72.316999999999993</v>
      </c>
      <c r="O32" s="184">
        <v>21.5336</v>
      </c>
      <c r="P32" s="184">
        <v>16.2911</v>
      </c>
      <c r="Q32" s="184">
        <v>17.733799999999999</v>
      </c>
      <c r="R32" s="184">
        <v>30.780899999999999</v>
      </c>
      <c r="S32" s="120" t="s">
        <v>2001</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44477</v>
      </c>
      <c r="E33" s="184">
        <v>16.3919</v>
      </c>
      <c r="F33" s="184">
        <v>0.33300000000000002</v>
      </c>
      <c r="G33" s="184">
        <v>0.87819999999999998</v>
      </c>
      <c r="H33" s="184">
        <v>2.5045000000000002</v>
      </c>
      <c r="I33" s="184">
        <v>3.7574000000000001</v>
      </c>
      <c r="J33" s="184">
        <v>5.0305</v>
      </c>
      <c r="K33" s="184">
        <v>11.5862</v>
      </c>
      <c r="L33" s="184">
        <v>18.029199999999999</v>
      </c>
      <c r="M33" s="184">
        <v>19.443100000000001</v>
      </c>
      <c r="N33" s="184">
        <v>37.285600000000002</v>
      </c>
      <c r="O33" s="184">
        <v>14.8423</v>
      </c>
      <c r="P33" s="184"/>
      <c r="Q33" s="184">
        <v>10.4795</v>
      </c>
      <c r="R33" s="184">
        <v>21.829000000000001</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44477</v>
      </c>
      <c r="E34" s="184">
        <v>17.587800000000001</v>
      </c>
      <c r="F34" s="184">
        <v>0.33539999999999998</v>
      </c>
      <c r="G34" s="184">
        <v>0.88570000000000004</v>
      </c>
      <c r="H34" s="184">
        <v>2.5217000000000001</v>
      </c>
      <c r="I34" s="184">
        <v>3.7934000000000001</v>
      </c>
      <c r="J34" s="184">
        <v>5.1090999999999998</v>
      </c>
      <c r="K34" s="184">
        <v>11.842499999999999</v>
      </c>
      <c r="L34" s="184">
        <v>18.5657</v>
      </c>
      <c r="M34" s="184">
        <v>20.187799999999999</v>
      </c>
      <c r="N34" s="184">
        <v>38.4343</v>
      </c>
      <c r="O34" s="184">
        <v>16.065200000000001</v>
      </c>
      <c r="P34" s="184"/>
      <c r="Q34" s="184">
        <v>12.0595</v>
      </c>
      <c r="R34" s="184">
        <v>22.846299999999999</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44477</v>
      </c>
      <c r="E35" s="184">
        <v>18.77</v>
      </c>
      <c r="F35" s="184">
        <v>0.48180000000000001</v>
      </c>
      <c r="G35" s="184">
        <v>1.4046000000000001</v>
      </c>
      <c r="H35" s="184">
        <v>2.7366999999999999</v>
      </c>
      <c r="I35" s="184">
        <v>1.2405999999999999</v>
      </c>
      <c r="J35" s="184">
        <v>2.7930000000000001</v>
      </c>
      <c r="K35" s="184">
        <v>11.1967</v>
      </c>
      <c r="L35" s="184">
        <v>21.803999999999998</v>
      </c>
      <c r="M35" s="184">
        <v>28.122900000000001</v>
      </c>
      <c r="N35" s="184">
        <v>50.04</v>
      </c>
      <c r="O35" s="184">
        <v>19.5501</v>
      </c>
      <c r="P35" s="184"/>
      <c r="Q35" s="184">
        <v>14.094799999999999</v>
      </c>
      <c r="R35" s="184">
        <v>27.175799999999999</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44477</v>
      </c>
      <c r="E36" s="184">
        <v>17.45</v>
      </c>
      <c r="F36" s="184">
        <v>0.51839999999999997</v>
      </c>
      <c r="G36" s="184">
        <v>1.3945000000000001</v>
      </c>
      <c r="H36" s="184">
        <v>2.7075</v>
      </c>
      <c r="I36" s="184">
        <v>1.2181</v>
      </c>
      <c r="J36" s="184">
        <v>2.7075</v>
      </c>
      <c r="K36" s="184">
        <v>10.864000000000001</v>
      </c>
      <c r="L36" s="184">
        <v>21.096499999999999</v>
      </c>
      <c r="M36" s="184">
        <v>27.0015</v>
      </c>
      <c r="N36" s="184">
        <v>48.258299999999998</v>
      </c>
      <c r="O36" s="184">
        <v>17.984400000000001</v>
      </c>
      <c r="P36" s="184"/>
      <c r="Q36" s="184">
        <v>12.3658</v>
      </c>
      <c r="R36" s="184">
        <v>25.5306</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44477</v>
      </c>
      <c r="E37" s="184">
        <v>15.7569</v>
      </c>
      <c r="F37" s="184">
        <v>0.96309999999999996</v>
      </c>
      <c r="G37" s="184">
        <v>0.58860000000000001</v>
      </c>
      <c r="H37" s="184">
        <v>1.2192000000000001</v>
      </c>
      <c r="I37" s="184">
        <v>1.6830000000000001</v>
      </c>
      <c r="J37" s="184">
        <v>3.3599000000000001</v>
      </c>
      <c r="K37" s="184">
        <v>10.926600000000001</v>
      </c>
      <c r="L37" s="184">
        <v>14.3345</v>
      </c>
      <c r="M37" s="184">
        <v>18.8581</v>
      </c>
      <c r="N37" s="184">
        <v>40.004100000000001</v>
      </c>
      <c r="O37" s="184"/>
      <c r="P37" s="184"/>
      <c r="Q37" s="184">
        <v>17.483699999999999</v>
      </c>
      <c r="R37" s="184">
        <v>21.576799999999999</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44477</v>
      </c>
      <c r="E38" s="184">
        <v>14.883100000000001</v>
      </c>
      <c r="F38" s="184">
        <v>0.95779999999999998</v>
      </c>
      <c r="G38" s="184">
        <v>0.57240000000000002</v>
      </c>
      <c r="H38" s="184">
        <v>1.1809000000000001</v>
      </c>
      <c r="I38" s="184">
        <v>1.6056999999999999</v>
      </c>
      <c r="J38" s="184">
        <v>3.1951000000000001</v>
      </c>
      <c r="K38" s="184">
        <v>10.377599999999999</v>
      </c>
      <c r="L38" s="184">
        <v>13.213900000000001</v>
      </c>
      <c r="M38" s="184">
        <v>17.113199999999999</v>
      </c>
      <c r="N38" s="184">
        <v>37.258699999999997</v>
      </c>
      <c r="O38" s="184"/>
      <c r="P38" s="184"/>
      <c r="Q38" s="184">
        <v>15.132300000000001</v>
      </c>
      <c r="R38" s="184">
        <v>19.165400000000002</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44477</v>
      </c>
      <c r="E39" s="184">
        <v>15.4604</v>
      </c>
      <c r="F39" s="184">
        <v>0.26519999999999999</v>
      </c>
      <c r="G39" s="184">
        <v>0.43719999999999998</v>
      </c>
      <c r="H39" s="184">
        <v>1.9802</v>
      </c>
      <c r="I39" s="184">
        <v>0.73629999999999995</v>
      </c>
      <c r="J39" s="184">
        <v>2.2181999999999999</v>
      </c>
      <c r="K39" s="184">
        <v>8.5168999999999997</v>
      </c>
      <c r="L39" s="184">
        <v>16.1676</v>
      </c>
      <c r="M39" s="184">
        <v>19.296900000000001</v>
      </c>
      <c r="N39" s="184">
        <v>35.679400000000001</v>
      </c>
      <c r="O39" s="184">
        <v>17.265999999999998</v>
      </c>
      <c r="P39" s="184"/>
      <c r="Q39" s="184">
        <v>14.221299999999999</v>
      </c>
      <c r="R39" s="184">
        <v>20.43</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44477</v>
      </c>
      <c r="E40" s="184">
        <v>14.705399999999999</v>
      </c>
      <c r="F40" s="184">
        <v>0.2611</v>
      </c>
      <c r="G40" s="184">
        <v>0.42409999999999998</v>
      </c>
      <c r="H40" s="184">
        <v>1.9488000000000001</v>
      </c>
      <c r="I40" s="184">
        <v>0.67430000000000001</v>
      </c>
      <c r="J40" s="184">
        <v>2.0840000000000001</v>
      </c>
      <c r="K40" s="184">
        <v>8.0810999999999993</v>
      </c>
      <c r="L40" s="184">
        <v>15.2235</v>
      </c>
      <c r="M40" s="184">
        <v>17.8308</v>
      </c>
      <c r="N40" s="184">
        <v>33.453699999999998</v>
      </c>
      <c r="O40" s="184">
        <v>15.5022</v>
      </c>
      <c r="P40" s="184"/>
      <c r="Q40" s="184">
        <v>12.4893</v>
      </c>
      <c r="R40" s="184">
        <v>18.582100000000001</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44477</v>
      </c>
      <c r="E41" s="184">
        <v>210.91691647566199</v>
      </c>
      <c r="F41" s="184">
        <v>0.39300000000000002</v>
      </c>
      <c r="G41" s="184">
        <v>-4.8999999999999998E-3</v>
      </c>
      <c r="H41" s="184">
        <v>1.3989</v>
      </c>
      <c r="I41" s="184">
        <v>0.66759999999999997</v>
      </c>
      <c r="J41" s="184">
        <v>2.7374999999999998</v>
      </c>
      <c r="K41" s="184">
        <v>11.7791</v>
      </c>
      <c r="L41" s="184">
        <v>18.412600000000001</v>
      </c>
      <c r="M41" s="184">
        <v>24.569700000000001</v>
      </c>
      <c r="N41" s="184">
        <v>51.297800000000002</v>
      </c>
      <c r="O41" s="184">
        <v>16.581299999999999</v>
      </c>
      <c r="P41" s="184">
        <v>12.436199999999999</v>
      </c>
      <c r="Q41" s="184">
        <v>12.1739</v>
      </c>
      <c r="R41" s="184">
        <v>33.921399999999998</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44477</v>
      </c>
      <c r="E42" s="184">
        <v>76.959699999999998</v>
      </c>
      <c r="F42" s="184">
        <v>0.39510000000000001</v>
      </c>
      <c r="G42" s="184">
        <v>1.6000000000000001E-3</v>
      </c>
      <c r="H42" s="184">
        <v>1.4140999999999999</v>
      </c>
      <c r="I42" s="184">
        <v>0.69769999999999999</v>
      </c>
      <c r="J42" s="184">
        <v>2.8035000000000001</v>
      </c>
      <c r="K42" s="184">
        <v>11.9991</v>
      </c>
      <c r="L42" s="184">
        <v>18.8767</v>
      </c>
      <c r="M42" s="184">
        <v>25.297899999999998</v>
      </c>
      <c r="N42" s="184">
        <v>52.481499999999997</v>
      </c>
      <c r="O42" s="184">
        <v>17.742100000000001</v>
      </c>
      <c r="P42" s="184">
        <v>13.2834</v>
      </c>
      <c r="Q42" s="184">
        <v>13.6736</v>
      </c>
      <c r="R42" s="184">
        <v>34.978400000000001</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1833</v>
      </c>
      <c r="C43" s="180">
        <v>133036</v>
      </c>
      <c r="D43" s="183">
        <v>44477</v>
      </c>
      <c r="E43" s="184">
        <v>39.746000000000002</v>
      </c>
      <c r="F43" s="184">
        <v>0.43969999999999998</v>
      </c>
      <c r="G43" s="184">
        <v>0.55149999999999999</v>
      </c>
      <c r="H43" s="184">
        <v>1.66</v>
      </c>
      <c r="I43" s="184">
        <v>1.5742</v>
      </c>
      <c r="J43" s="184">
        <v>2.9289000000000001</v>
      </c>
      <c r="K43" s="184">
        <v>8.6074999999999999</v>
      </c>
      <c r="L43" s="184">
        <v>16.043299999999999</v>
      </c>
      <c r="M43" s="184">
        <v>24.167400000000001</v>
      </c>
      <c r="N43" s="184">
        <v>48.922800000000002</v>
      </c>
      <c r="O43" s="184">
        <v>21.584</v>
      </c>
      <c r="P43" s="184">
        <v>13.248900000000001</v>
      </c>
      <c r="Q43" s="184">
        <v>12.3911</v>
      </c>
      <c r="R43" s="184">
        <v>26.895399999999999</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1834</v>
      </c>
      <c r="C44" s="180">
        <v>133035</v>
      </c>
      <c r="D44" s="183">
        <v>44477</v>
      </c>
      <c r="E44" s="184">
        <v>44.33</v>
      </c>
      <c r="F44" s="184">
        <v>0.44180000000000003</v>
      </c>
      <c r="G44" s="184">
        <v>0.56259999999999999</v>
      </c>
      <c r="H44" s="184">
        <v>1.6859999999999999</v>
      </c>
      <c r="I44" s="184">
        <v>1.6276999999999999</v>
      </c>
      <c r="J44" s="184">
        <v>3.0474999999999999</v>
      </c>
      <c r="K44" s="184">
        <v>8.9939</v>
      </c>
      <c r="L44" s="184">
        <v>16.851600000000001</v>
      </c>
      <c r="M44" s="184">
        <v>25.434999999999999</v>
      </c>
      <c r="N44" s="184">
        <v>50.931199999999997</v>
      </c>
      <c r="O44" s="184">
        <v>23.151299999999999</v>
      </c>
      <c r="P44" s="184">
        <v>14.779</v>
      </c>
      <c r="Q44" s="184">
        <v>13.9405</v>
      </c>
      <c r="R44" s="184">
        <v>28.569099999999999</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1974</v>
      </c>
      <c r="C45" s="180">
        <v>100286</v>
      </c>
      <c r="D45" s="183">
        <v>44477</v>
      </c>
      <c r="E45" s="184">
        <v>156.050204306084</v>
      </c>
      <c r="F45" s="184">
        <v>0.44290000000000002</v>
      </c>
      <c r="G45" s="184">
        <v>0.55100000000000005</v>
      </c>
      <c r="H45" s="184">
        <v>1.6626000000000001</v>
      </c>
      <c r="I45" s="184">
        <v>1.5742</v>
      </c>
      <c r="J45" s="184">
        <v>2.9304000000000001</v>
      </c>
      <c r="K45" s="184">
        <v>8.6065000000000005</v>
      </c>
      <c r="L45" s="184">
        <v>16.0473</v>
      </c>
      <c r="M45" s="184">
        <v>24.172000000000001</v>
      </c>
      <c r="N45" s="184">
        <v>48.9285</v>
      </c>
      <c r="O45" s="184">
        <v>21.2271</v>
      </c>
      <c r="P45" s="184">
        <v>12.922800000000001</v>
      </c>
      <c r="Q45" s="184">
        <v>13.376899999999999</v>
      </c>
      <c r="R45" s="184">
        <v>26.8232</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1975</v>
      </c>
      <c r="C46" s="180">
        <v>119767</v>
      </c>
      <c r="D46" s="183">
        <v>44477</v>
      </c>
      <c r="E46" s="184">
        <v>77.547287634850306</v>
      </c>
      <c r="F46" s="184">
        <v>0.44350000000000001</v>
      </c>
      <c r="G46" s="184">
        <v>0.5625</v>
      </c>
      <c r="H46" s="184">
        <v>1.6876</v>
      </c>
      <c r="I46" s="184">
        <v>1.6306</v>
      </c>
      <c r="J46" s="184">
        <v>3.0488</v>
      </c>
      <c r="K46" s="184">
        <v>8.9964999999999993</v>
      </c>
      <c r="L46" s="184">
        <v>16.8566</v>
      </c>
      <c r="M46" s="184">
        <v>25.438500000000001</v>
      </c>
      <c r="N46" s="184">
        <v>50.931199999999997</v>
      </c>
      <c r="O46" s="184">
        <v>22.87</v>
      </c>
      <c r="P46" s="184">
        <v>14.4869</v>
      </c>
      <c r="Q46" s="184">
        <v>14.634</v>
      </c>
      <c r="R46" s="184">
        <v>28.4956</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44477</v>
      </c>
      <c r="E47" s="184">
        <v>41.326999999999998</v>
      </c>
      <c r="F47" s="184">
        <v>0.16239999999999999</v>
      </c>
      <c r="G47" s="184">
        <v>0.80740000000000001</v>
      </c>
      <c r="H47" s="184">
        <v>2.4441999999999999</v>
      </c>
      <c r="I47" s="184">
        <v>1.1800999999999999</v>
      </c>
      <c r="J47" s="184">
        <v>2.5916999999999999</v>
      </c>
      <c r="K47" s="184">
        <v>9.3943999999999992</v>
      </c>
      <c r="L47" s="184">
        <v>15.898300000000001</v>
      </c>
      <c r="M47" s="184">
        <v>20.346499999999999</v>
      </c>
      <c r="N47" s="184">
        <v>39.396900000000002</v>
      </c>
      <c r="O47" s="184">
        <v>17.0579</v>
      </c>
      <c r="P47" s="184">
        <v>12.7128</v>
      </c>
      <c r="Q47" s="184">
        <v>15.6557</v>
      </c>
      <c r="R47" s="184">
        <v>23.375900000000001</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44477</v>
      </c>
      <c r="E48" s="184">
        <v>37.816000000000003</v>
      </c>
      <c r="F48" s="184">
        <v>0.15890000000000001</v>
      </c>
      <c r="G48" s="184">
        <v>0.79700000000000004</v>
      </c>
      <c r="H48" s="184">
        <v>2.4241000000000001</v>
      </c>
      <c r="I48" s="184">
        <v>1.1393</v>
      </c>
      <c r="J48" s="184">
        <v>2.5074000000000001</v>
      </c>
      <c r="K48" s="184">
        <v>9.1150000000000002</v>
      </c>
      <c r="L48" s="184">
        <v>15.306699999999999</v>
      </c>
      <c r="M48" s="184">
        <v>19.444099999999999</v>
      </c>
      <c r="N48" s="184">
        <v>37.984400000000001</v>
      </c>
      <c r="O48" s="184">
        <v>15.855600000000001</v>
      </c>
      <c r="P48" s="184">
        <v>11.5388</v>
      </c>
      <c r="Q48" s="184">
        <v>13.2713</v>
      </c>
      <c r="R48" s="184">
        <v>22.075500000000002</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44477</v>
      </c>
      <c r="E49" s="184">
        <v>139.82390000000001</v>
      </c>
      <c r="F49" s="184">
        <v>0.18529999999999999</v>
      </c>
      <c r="G49" s="184">
        <v>0.49430000000000002</v>
      </c>
      <c r="H49" s="184">
        <v>1.7304999999999999</v>
      </c>
      <c r="I49" s="184">
        <v>-4.1000000000000003E-3</v>
      </c>
      <c r="J49" s="184">
        <v>1.0055000000000001</v>
      </c>
      <c r="K49" s="184">
        <v>7.2572999999999999</v>
      </c>
      <c r="L49" s="184">
        <v>13.348599999999999</v>
      </c>
      <c r="M49" s="184">
        <v>13.748699999999999</v>
      </c>
      <c r="N49" s="184">
        <v>32.0274</v>
      </c>
      <c r="O49" s="184">
        <v>15.3805</v>
      </c>
      <c r="P49" s="184">
        <v>9.4016999999999999</v>
      </c>
      <c r="Q49" s="184">
        <v>8.9450000000000003</v>
      </c>
      <c r="R49" s="184">
        <v>16.689499999999999</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44477</v>
      </c>
      <c r="E50" s="184">
        <v>152.3227</v>
      </c>
      <c r="F50" s="184">
        <v>0.18859999999999999</v>
      </c>
      <c r="G50" s="184">
        <v>0.50449999999999995</v>
      </c>
      <c r="H50" s="184">
        <v>1.7544</v>
      </c>
      <c r="I50" s="184">
        <v>4.2799999999999998E-2</v>
      </c>
      <c r="J50" s="184">
        <v>1.1072</v>
      </c>
      <c r="K50" s="184">
        <v>7.5892999999999997</v>
      </c>
      <c r="L50" s="184">
        <v>14.0471</v>
      </c>
      <c r="M50" s="184">
        <v>14.7918</v>
      </c>
      <c r="N50" s="184">
        <v>33.627800000000001</v>
      </c>
      <c r="O50" s="184">
        <v>16.630800000000001</v>
      </c>
      <c r="P50" s="184">
        <v>10.731</v>
      </c>
      <c r="Q50" s="184">
        <v>11.229200000000001</v>
      </c>
      <c r="R50" s="184">
        <v>18.053100000000001</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44477</v>
      </c>
      <c r="E51" s="184">
        <v>17.686299999999999</v>
      </c>
      <c r="F51" s="184">
        <v>0.35239999999999999</v>
      </c>
      <c r="G51" s="184">
        <v>0.39219999999999999</v>
      </c>
      <c r="H51" s="184">
        <v>1.821</v>
      </c>
      <c r="I51" s="184">
        <v>0.83699999999999997</v>
      </c>
      <c r="J51" s="184">
        <v>2.4011</v>
      </c>
      <c r="K51" s="184">
        <v>10.9061</v>
      </c>
      <c r="L51" s="184">
        <v>20.988199999999999</v>
      </c>
      <c r="M51" s="184">
        <v>29.745799999999999</v>
      </c>
      <c r="N51" s="184">
        <v>54.637</v>
      </c>
      <c r="O51" s="184"/>
      <c r="P51" s="184"/>
      <c r="Q51" s="184">
        <v>29.215499999999999</v>
      </c>
      <c r="R51" s="184">
        <v>30.634399999999999</v>
      </c>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44477</v>
      </c>
      <c r="E52" s="184">
        <v>16.968299999999999</v>
      </c>
      <c r="F52" s="184">
        <v>0.34710000000000002</v>
      </c>
      <c r="G52" s="184">
        <v>0.37559999999999999</v>
      </c>
      <c r="H52" s="184">
        <v>1.7815000000000001</v>
      </c>
      <c r="I52" s="184">
        <v>0.75949999999999995</v>
      </c>
      <c r="J52" s="184">
        <v>2.2328000000000001</v>
      </c>
      <c r="K52" s="184">
        <v>10.355</v>
      </c>
      <c r="L52" s="184">
        <v>19.813199999999998</v>
      </c>
      <c r="M52" s="184">
        <v>27.898499999999999</v>
      </c>
      <c r="N52" s="184">
        <v>51.745199999999997</v>
      </c>
      <c r="O52" s="184"/>
      <c r="P52" s="184"/>
      <c r="Q52" s="184">
        <v>26.8306</v>
      </c>
      <c r="R52" s="184">
        <v>28.217300000000002</v>
      </c>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1835</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1836</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1837</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44477</v>
      </c>
      <c r="E57" s="184">
        <v>24.759</v>
      </c>
      <c r="F57" s="184">
        <v>0.316</v>
      </c>
      <c r="G57" s="184">
        <v>0.51970000000000005</v>
      </c>
      <c r="H57" s="184">
        <v>1.7842</v>
      </c>
      <c r="I57" s="184">
        <v>0.80620000000000003</v>
      </c>
      <c r="J57" s="184">
        <v>2.12</v>
      </c>
      <c r="K57" s="184">
        <v>9.7472999999999992</v>
      </c>
      <c r="L57" s="184">
        <v>18.537800000000001</v>
      </c>
      <c r="M57" s="184">
        <v>23.412400000000002</v>
      </c>
      <c r="N57" s="184">
        <v>44.207599999999999</v>
      </c>
      <c r="O57" s="184">
        <v>21.149000000000001</v>
      </c>
      <c r="P57" s="184">
        <v>16.503299999999999</v>
      </c>
      <c r="Q57" s="184">
        <v>15.745799999999999</v>
      </c>
      <c r="R57" s="184">
        <v>26.513400000000001</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44477</v>
      </c>
      <c r="E58" s="184">
        <v>22.338999999999999</v>
      </c>
      <c r="F58" s="184">
        <v>0.31430000000000002</v>
      </c>
      <c r="G58" s="184">
        <v>0.51290000000000002</v>
      </c>
      <c r="H58" s="184">
        <v>1.7628999999999999</v>
      </c>
      <c r="I58" s="184">
        <v>0.75319999999999998</v>
      </c>
      <c r="J58" s="184">
        <v>1.9999</v>
      </c>
      <c r="K58" s="184">
        <v>9.3495000000000008</v>
      </c>
      <c r="L58" s="184">
        <v>17.703800000000001</v>
      </c>
      <c r="M58" s="184">
        <v>22.091100000000001</v>
      </c>
      <c r="N58" s="184">
        <v>42.1327</v>
      </c>
      <c r="O58" s="184">
        <v>19.285499999999999</v>
      </c>
      <c r="P58" s="184">
        <v>14.614599999999999</v>
      </c>
      <c r="Q58" s="184">
        <v>13.8415</v>
      </c>
      <c r="R58" s="184">
        <v>24.654399999999999</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44477</v>
      </c>
      <c r="E59" s="184">
        <v>16.404699999999998</v>
      </c>
      <c r="F59" s="184">
        <v>-0.1163</v>
      </c>
      <c r="G59" s="184">
        <v>-0.45029999999999998</v>
      </c>
      <c r="H59" s="184">
        <v>0.57509999999999994</v>
      </c>
      <c r="I59" s="184">
        <v>-0.19170000000000001</v>
      </c>
      <c r="J59" s="184">
        <v>1.2323</v>
      </c>
      <c r="K59" s="184">
        <v>8.6476000000000006</v>
      </c>
      <c r="L59" s="184">
        <v>13.689399999999999</v>
      </c>
      <c r="M59" s="184">
        <v>14.7455</v>
      </c>
      <c r="N59" s="184">
        <v>34.259</v>
      </c>
      <c r="O59" s="184">
        <v>20.1584</v>
      </c>
      <c r="P59" s="184"/>
      <c r="Q59" s="184">
        <v>17.505099999999999</v>
      </c>
      <c r="R59" s="184">
        <v>21.822500000000002</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44477</v>
      </c>
      <c r="E60" s="184">
        <v>15.616</v>
      </c>
      <c r="F60" s="184">
        <v>-0.12089999999999999</v>
      </c>
      <c r="G60" s="184">
        <v>-0.46339999999999998</v>
      </c>
      <c r="H60" s="184">
        <v>0.54410000000000003</v>
      </c>
      <c r="I60" s="184">
        <v>-0.25230000000000002</v>
      </c>
      <c r="J60" s="184">
        <v>1.1006</v>
      </c>
      <c r="K60" s="184">
        <v>8.2151999999999994</v>
      </c>
      <c r="L60" s="184">
        <v>12.791600000000001</v>
      </c>
      <c r="M60" s="184">
        <v>13.3903</v>
      </c>
      <c r="N60" s="184">
        <v>32.138500000000001</v>
      </c>
      <c r="O60" s="184">
        <v>18.242899999999999</v>
      </c>
      <c r="P60" s="184"/>
      <c r="Q60" s="184">
        <v>15.6333</v>
      </c>
      <c r="R60" s="184">
        <v>19.8094</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2007</v>
      </c>
      <c r="C61" s="180">
        <v>143163</v>
      </c>
      <c r="D61" s="183">
        <v>44477</v>
      </c>
      <c r="E61" s="184">
        <v>15.251099999999999</v>
      </c>
      <c r="F61" s="184">
        <v>0.2702</v>
      </c>
      <c r="G61" s="184">
        <v>0.43859999999999999</v>
      </c>
      <c r="H61" s="184">
        <v>1.6815</v>
      </c>
      <c r="I61" s="184">
        <v>0.78510000000000002</v>
      </c>
      <c r="J61" s="184">
        <v>2.1076000000000001</v>
      </c>
      <c r="K61" s="184">
        <v>10.2277</v>
      </c>
      <c r="L61" s="184">
        <v>17.811</v>
      </c>
      <c r="M61" s="184">
        <v>19.462800000000001</v>
      </c>
      <c r="N61" s="184">
        <v>37.769599999999997</v>
      </c>
      <c r="O61" s="184">
        <v>17.349799999999998</v>
      </c>
      <c r="P61" s="184"/>
      <c r="Q61" s="184">
        <v>13.038399999999999</v>
      </c>
      <c r="R61" s="184">
        <v>19.7636</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2008</v>
      </c>
      <c r="C62" s="180">
        <v>143162</v>
      </c>
      <c r="D62" s="183">
        <v>44477</v>
      </c>
      <c r="E62" s="184">
        <v>14.3619</v>
      </c>
      <c r="F62" s="184">
        <v>0.26529999999999998</v>
      </c>
      <c r="G62" s="184">
        <v>0.42370000000000002</v>
      </c>
      <c r="H62" s="184">
        <v>1.6448</v>
      </c>
      <c r="I62" s="184">
        <v>0.71179999999999999</v>
      </c>
      <c r="J62" s="184">
        <v>1.9723999999999999</v>
      </c>
      <c r="K62" s="184">
        <v>9.7317</v>
      </c>
      <c r="L62" s="184">
        <v>16.727399999999999</v>
      </c>
      <c r="M62" s="184">
        <v>17.8248</v>
      </c>
      <c r="N62" s="184">
        <v>35.231900000000003</v>
      </c>
      <c r="O62" s="184">
        <v>15.218999999999999</v>
      </c>
      <c r="P62" s="184"/>
      <c r="Q62" s="184">
        <v>11.0837</v>
      </c>
      <c r="R62" s="184">
        <v>17.665900000000001</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44477</v>
      </c>
      <c r="E63" s="184">
        <v>66.352199999999996</v>
      </c>
      <c r="F63" s="184">
        <v>0.47049999999999997</v>
      </c>
      <c r="G63" s="184">
        <v>0.19089999999999999</v>
      </c>
      <c r="H63" s="184">
        <v>1.3308</v>
      </c>
      <c r="I63" s="184">
        <v>0.50849999999999995</v>
      </c>
      <c r="J63" s="184">
        <v>2.214</v>
      </c>
      <c r="K63" s="184">
        <v>7.5968999999999998</v>
      </c>
      <c r="L63" s="184">
        <v>15.236800000000001</v>
      </c>
      <c r="M63" s="184">
        <v>25.497299999999999</v>
      </c>
      <c r="N63" s="184">
        <v>48.932000000000002</v>
      </c>
      <c r="O63" s="184">
        <v>8.8061000000000007</v>
      </c>
      <c r="P63" s="184">
        <v>7.9082999999999997</v>
      </c>
      <c r="Q63" s="184">
        <v>12.2789</v>
      </c>
      <c r="R63" s="184">
        <v>14.0868</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44477</v>
      </c>
      <c r="E64" s="184">
        <v>72.577699999999993</v>
      </c>
      <c r="F64" s="184">
        <v>0.4723</v>
      </c>
      <c r="G64" s="184">
        <v>0.19670000000000001</v>
      </c>
      <c r="H64" s="184">
        <v>1.345</v>
      </c>
      <c r="I64" s="184">
        <v>0.53649999999999998</v>
      </c>
      <c r="J64" s="184">
        <v>2.2755999999999998</v>
      </c>
      <c r="K64" s="184">
        <v>7.7953999999999999</v>
      </c>
      <c r="L64" s="184">
        <v>15.6792</v>
      </c>
      <c r="M64" s="184">
        <v>26.242899999999999</v>
      </c>
      <c r="N64" s="184">
        <v>50.104999999999997</v>
      </c>
      <c r="O64" s="184">
        <v>9.6780000000000008</v>
      </c>
      <c r="P64" s="184">
        <v>9.0737000000000005</v>
      </c>
      <c r="Q64" s="184">
        <v>12.5198</v>
      </c>
      <c r="R64" s="184">
        <v>14.980399999999999</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44477</v>
      </c>
      <c r="E65" s="184">
        <v>5.1799999999999999E-2</v>
      </c>
      <c r="F65" s="184">
        <v>0</v>
      </c>
      <c r="G65" s="184">
        <v>0</v>
      </c>
      <c r="H65" s="184">
        <v>0</v>
      </c>
      <c r="I65" s="184">
        <v>0</v>
      </c>
      <c r="J65" s="184">
        <v>0</v>
      </c>
      <c r="K65" s="184">
        <v>0</v>
      </c>
      <c r="L65" s="184">
        <v>0</v>
      </c>
      <c r="M65" s="184">
        <v>0</v>
      </c>
      <c r="N65" s="184">
        <v>0</v>
      </c>
      <c r="O65" s="184"/>
      <c r="P65" s="184"/>
      <c r="Q65" s="184">
        <v>0</v>
      </c>
      <c r="R65" s="184">
        <v>0</v>
      </c>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44477</v>
      </c>
      <c r="E66" s="184">
        <v>5.5800000000000002E-2</v>
      </c>
      <c r="F66" s="184">
        <v>0</v>
      </c>
      <c r="G66" s="184">
        <v>0</v>
      </c>
      <c r="H66" s="184">
        <v>0</v>
      </c>
      <c r="I66" s="184">
        <v>0</v>
      </c>
      <c r="J66" s="184">
        <v>0</v>
      </c>
      <c r="K66" s="184">
        <v>0</v>
      </c>
      <c r="L66" s="184">
        <v>0</v>
      </c>
      <c r="M66" s="184">
        <v>0</v>
      </c>
      <c r="N66" s="184">
        <v>0</v>
      </c>
      <c r="O66" s="184"/>
      <c r="P66" s="184"/>
      <c r="Q66" s="184">
        <v>0</v>
      </c>
      <c r="R66" s="184">
        <v>0</v>
      </c>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44477</v>
      </c>
      <c r="E69" s="184">
        <v>100.66</v>
      </c>
      <c r="F69" s="184">
        <v>0.68010000000000004</v>
      </c>
      <c r="G69" s="184">
        <v>1.1759999999999999</v>
      </c>
      <c r="H69" s="184">
        <v>2.62</v>
      </c>
      <c r="I69" s="184">
        <v>1.482</v>
      </c>
      <c r="J69" s="184">
        <v>3.1352000000000002</v>
      </c>
      <c r="K69" s="184">
        <v>8.8923000000000005</v>
      </c>
      <c r="L69" s="184">
        <v>18.3261</v>
      </c>
      <c r="M69" s="184">
        <v>22.966000000000001</v>
      </c>
      <c r="N69" s="184">
        <v>42.820700000000002</v>
      </c>
      <c r="O69" s="184">
        <v>16.326899999999998</v>
      </c>
      <c r="P69" s="184">
        <v>10.9084</v>
      </c>
      <c r="Q69" s="184">
        <v>13.948</v>
      </c>
      <c r="R69" s="184">
        <v>22.824200000000001</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44477</v>
      </c>
      <c r="E70" s="184">
        <v>113.12</v>
      </c>
      <c r="F70" s="184">
        <v>0.69430000000000003</v>
      </c>
      <c r="G70" s="184">
        <v>1.1897</v>
      </c>
      <c r="H70" s="184">
        <v>2.6589999999999998</v>
      </c>
      <c r="I70" s="184">
        <v>1.5530999999999999</v>
      </c>
      <c r="J70" s="184">
        <v>3.2871000000000001</v>
      </c>
      <c r="K70" s="184">
        <v>9.3792000000000009</v>
      </c>
      <c r="L70" s="184">
        <v>19.3627</v>
      </c>
      <c r="M70" s="184">
        <v>24.540400000000002</v>
      </c>
      <c r="N70" s="184">
        <v>45.249099999999999</v>
      </c>
      <c r="O70" s="184">
        <v>18.1816</v>
      </c>
      <c r="P70" s="184">
        <v>12.6053</v>
      </c>
      <c r="Q70" s="184">
        <v>13.631399999999999</v>
      </c>
      <c r="R70" s="184">
        <v>24.8523</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44477</v>
      </c>
      <c r="E71" s="184">
        <v>114</v>
      </c>
      <c r="F71" s="184">
        <v>0.46710000000000002</v>
      </c>
      <c r="G71" s="184">
        <v>0.83140000000000003</v>
      </c>
      <c r="H71" s="184">
        <v>2.4075000000000002</v>
      </c>
      <c r="I71" s="184">
        <v>1.4054</v>
      </c>
      <c r="J71" s="184">
        <v>3.4106999999999998</v>
      </c>
      <c r="K71" s="184">
        <v>12.4039</v>
      </c>
      <c r="L71" s="184">
        <v>19.798200000000001</v>
      </c>
      <c r="M71" s="184">
        <v>23.980399999999999</v>
      </c>
      <c r="N71" s="184">
        <v>46.022799999999997</v>
      </c>
      <c r="O71" s="184">
        <v>16.569199999999999</v>
      </c>
      <c r="P71" s="184">
        <v>13.871700000000001</v>
      </c>
      <c r="Q71" s="184">
        <v>11.840199999999999</v>
      </c>
      <c r="R71" s="184">
        <v>25.621200000000002</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44477</v>
      </c>
      <c r="E72" s="184">
        <v>124.99</v>
      </c>
      <c r="F72" s="184">
        <v>0.4743</v>
      </c>
      <c r="G72" s="184">
        <v>0.84719999999999995</v>
      </c>
      <c r="H72" s="184">
        <v>2.4340000000000002</v>
      </c>
      <c r="I72" s="184">
        <v>1.4529000000000001</v>
      </c>
      <c r="J72" s="184">
        <v>3.52</v>
      </c>
      <c r="K72" s="184">
        <v>12.7661</v>
      </c>
      <c r="L72" s="184">
        <v>20.553599999999999</v>
      </c>
      <c r="M72" s="184">
        <v>25.1402</v>
      </c>
      <c r="N72" s="184">
        <v>47.829700000000003</v>
      </c>
      <c r="O72" s="184">
        <v>18.009499999999999</v>
      </c>
      <c r="P72" s="184">
        <v>15.2812</v>
      </c>
      <c r="Q72" s="184">
        <v>15.831899999999999</v>
      </c>
      <c r="R72" s="184">
        <v>27.1907</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44477</v>
      </c>
      <c r="E73" s="184">
        <v>270.99810000000002</v>
      </c>
      <c r="F73" s="184">
        <v>0.10009999999999999</v>
      </c>
      <c r="G73" s="184">
        <v>-0.25559999999999999</v>
      </c>
      <c r="H73" s="184">
        <v>0.79679999999999995</v>
      </c>
      <c r="I73" s="184">
        <v>0.4672</v>
      </c>
      <c r="J73" s="184">
        <v>1.6912</v>
      </c>
      <c r="K73" s="184">
        <v>9.4461999999999993</v>
      </c>
      <c r="L73" s="184">
        <v>24.619900000000001</v>
      </c>
      <c r="M73" s="184">
        <v>36.582799999999999</v>
      </c>
      <c r="N73" s="184">
        <v>67.713899999999995</v>
      </c>
      <c r="O73" s="184">
        <v>30.1386</v>
      </c>
      <c r="P73" s="184">
        <v>18.842700000000001</v>
      </c>
      <c r="Q73" s="184">
        <v>17.401199999999999</v>
      </c>
      <c r="R73" s="184">
        <v>42.641100000000002</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44477</v>
      </c>
      <c r="E74" s="184">
        <v>280.26690000000002</v>
      </c>
      <c r="F74" s="184">
        <v>0.1004</v>
      </c>
      <c r="G74" s="184">
        <v>-0.25409999999999999</v>
      </c>
      <c r="H74" s="184">
        <v>0.79930000000000001</v>
      </c>
      <c r="I74" s="184">
        <v>0.47010000000000002</v>
      </c>
      <c r="J74" s="184">
        <v>1.6982999999999999</v>
      </c>
      <c r="K74" s="184">
        <v>9.4605999999999995</v>
      </c>
      <c r="L74" s="184">
        <v>24.628499999999999</v>
      </c>
      <c r="M74" s="184">
        <v>36.630400000000002</v>
      </c>
      <c r="N74" s="184">
        <v>67.837100000000007</v>
      </c>
      <c r="O74" s="184">
        <v>31.1907</v>
      </c>
      <c r="P74" s="184">
        <v>19.547499999999999</v>
      </c>
      <c r="Q74" s="184">
        <v>18.478300000000001</v>
      </c>
      <c r="R74" s="184">
        <v>43.6967</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1838</v>
      </c>
      <c r="C75" s="180">
        <v>119609</v>
      </c>
      <c r="D75" s="183">
        <v>44477</v>
      </c>
      <c r="E75" s="184">
        <v>222.34960000000001</v>
      </c>
      <c r="F75" s="184">
        <v>0.37980000000000003</v>
      </c>
      <c r="G75" s="184">
        <v>0.1845</v>
      </c>
      <c r="H75" s="184">
        <v>1.6552</v>
      </c>
      <c r="I75" s="184">
        <v>0.80800000000000005</v>
      </c>
      <c r="J75" s="184">
        <v>3.444</v>
      </c>
      <c r="K75" s="184">
        <v>11.1213</v>
      </c>
      <c r="L75" s="184">
        <v>18.7881</v>
      </c>
      <c r="M75" s="184">
        <v>22.830200000000001</v>
      </c>
      <c r="N75" s="184">
        <v>46.811199999999999</v>
      </c>
      <c r="O75" s="184">
        <v>20.6935</v>
      </c>
      <c r="P75" s="184">
        <v>15.0379</v>
      </c>
      <c r="Q75" s="184">
        <v>16.8506</v>
      </c>
      <c r="R75" s="184">
        <v>23.5943</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1976</v>
      </c>
      <c r="C76" s="180">
        <v>119604</v>
      </c>
      <c r="D76" s="183">
        <v>44477</v>
      </c>
      <c r="E76" s="184">
        <v>98.904978973128905</v>
      </c>
      <c r="F76" s="184">
        <v>0.37969999999999998</v>
      </c>
      <c r="G76" s="184">
        <v>0.18429999999999999</v>
      </c>
      <c r="H76" s="184">
        <v>1.6552</v>
      </c>
      <c r="I76" s="184">
        <v>0.80800000000000005</v>
      </c>
      <c r="J76" s="184">
        <v>3.4437000000000002</v>
      </c>
      <c r="K76" s="184">
        <v>11.120900000000001</v>
      </c>
      <c r="L76" s="184">
        <v>18.787800000000001</v>
      </c>
      <c r="M76" s="184">
        <v>22.8306</v>
      </c>
      <c r="N76" s="184">
        <v>46.811199999999999</v>
      </c>
      <c r="O76" s="184">
        <v>20.5243</v>
      </c>
      <c r="P76" s="184">
        <v>14.867800000000001</v>
      </c>
      <c r="Q76" s="184">
        <v>16.750800000000002</v>
      </c>
      <c r="R76" s="184">
        <v>23.379799999999999</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1839</v>
      </c>
      <c r="C77" s="180">
        <v>102885</v>
      </c>
      <c r="D77" s="183">
        <v>44477</v>
      </c>
      <c r="E77" s="184">
        <v>490.63287441907602</v>
      </c>
      <c r="F77" s="184">
        <v>0.37790000000000001</v>
      </c>
      <c r="G77" s="184">
        <v>0.1789</v>
      </c>
      <c r="H77" s="184">
        <v>1.6419999999999999</v>
      </c>
      <c r="I77" s="184">
        <v>0.78059999999999996</v>
      </c>
      <c r="J77" s="184">
        <v>3.3818999999999999</v>
      </c>
      <c r="K77" s="184">
        <v>10.9213</v>
      </c>
      <c r="L77" s="184">
        <v>18.363499999999998</v>
      </c>
      <c r="M77" s="184">
        <v>22.174199999999999</v>
      </c>
      <c r="N77" s="184">
        <v>45.782699999999998</v>
      </c>
      <c r="O77" s="184">
        <v>19.876100000000001</v>
      </c>
      <c r="P77" s="184">
        <v>14.085900000000001</v>
      </c>
      <c r="Q77" s="184">
        <v>16.2776</v>
      </c>
      <c r="R77" s="184">
        <v>22.759399999999999</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1977</v>
      </c>
      <c r="C78" s="180">
        <v>101551</v>
      </c>
      <c r="D78" s="183">
        <v>44477</v>
      </c>
      <c r="E78" s="184">
        <v>443.39579984691801</v>
      </c>
      <c r="F78" s="184">
        <v>0.378</v>
      </c>
      <c r="G78" s="184">
        <v>0.17899999999999999</v>
      </c>
      <c r="H78" s="184">
        <v>1.6418999999999999</v>
      </c>
      <c r="I78" s="184">
        <v>0.78059999999999996</v>
      </c>
      <c r="J78" s="184">
        <v>3.3818999999999999</v>
      </c>
      <c r="K78" s="184">
        <v>10.9222</v>
      </c>
      <c r="L78" s="184">
        <v>18.365600000000001</v>
      </c>
      <c r="M78" s="184">
        <v>22.1768</v>
      </c>
      <c r="N78" s="184">
        <v>45.786900000000003</v>
      </c>
      <c r="O78" s="184">
        <v>19.708600000000001</v>
      </c>
      <c r="P78" s="184">
        <v>13.9198</v>
      </c>
      <c r="Q78" s="184">
        <v>15.839399999999999</v>
      </c>
      <c r="R78" s="184">
        <v>22.551200000000001</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44477</v>
      </c>
      <c r="E79" s="184">
        <v>25.3568</v>
      </c>
      <c r="F79" s="184">
        <v>0.28989999999999999</v>
      </c>
      <c r="G79" s="184">
        <v>-7.7200000000000005E-2</v>
      </c>
      <c r="H79" s="184">
        <v>1.3218000000000001</v>
      </c>
      <c r="I79" s="184">
        <v>0.15049999999999999</v>
      </c>
      <c r="J79" s="184">
        <v>1.7818000000000001</v>
      </c>
      <c r="K79" s="184">
        <v>10.068899999999999</v>
      </c>
      <c r="L79" s="184">
        <v>15.3893</v>
      </c>
      <c r="M79" s="184">
        <v>17.047999999999998</v>
      </c>
      <c r="N79" s="184">
        <v>36.513300000000001</v>
      </c>
      <c r="O79" s="184">
        <v>16.381499999999999</v>
      </c>
      <c r="P79" s="184">
        <v>11.897399999999999</v>
      </c>
      <c r="Q79" s="184">
        <v>12.6028</v>
      </c>
      <c r="R79" s="184">
        <v>20.737400000000001</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44477</v>
      </c>
      <c r="E80" s="184">
        <v>23.531099999999999</v>
      </c>
      <c r="F80" s="184">
        <v>0.28549999999999998</v>
      </c>
      <c r="G80" s="184">
        <v>-8.9599999999999999E-2</v>
      </c>
      <c r="H80" s="184">
        <v>1.2927</v>
      </c>
      <c r="I80" s="184">
        <v>9.2299999999999993E-2</v>
      </c>
      <c r="J80" s="184">
        <v>1.6554</v>
      </c>
      <c r="K80" s="184">
        <v>9.6504999999999992</v>
      </c>
      <c r="L80" s="184">
        <v>14.517200000000001</v>
      </c>
      <c r="M80" s="184">
        <v>15.733700000000001</v>
      </c>
      <c r="N80" s="184">
        <v>34.4696</v>
      </c>
      <c r="O80" s="184">
        <v>14.6303</v>
      </c>
      <c r="P80" s="184">
        <v>10.6021</v>
      </c>
      <c r="Q80" s="184">
        <v>11.5367</v>
      </c>
      <c r="R80" s="184">
        <v>18.924299999999999</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44477</v>
      </c>
      <c r="E81" s="184">
        <v>136.23560000000001</v>
      </c>
      <c r="F81" s="184">
        <v>0.48830000000000001</v>
      </c>
      <c r="G81" s="184">
        <v>0.33300000000000002</v>
      </c>
      <c r="H81" s="184">
        <v>1.6253</v>
      </c>
      <c r="I81" s="184">
        <v>0.28470000000000001</v>
      </c>
      <c r="J81" s="184">
        <v>2.2744</v>
      </c>
      <c r="K81" s="184">
        <v>10.3819</v>
      </c>
      <c r="L81" s="184">
        <v>19.908899999999999</v>
      </c>
      <c r="M81" s="184">
        <v>24.031199999999998</v>
      </c>
      <c r="N81" s="184">
        <v>45.3093</v>
      </c>
      <c r="O81" s="184">
        <v>17.753</v>
      </c>
      <c r="P81" s="184">
        <v>13.418200000000001</v>
      </c>
      <c r="Q81" s="184">
        <v>13.0268</v>
      </c>
      <c r="R81" s="184">
        <v>23.034199999999998</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44477</v>
      </c>
      <c r="E82" s="184">
        <v>147.0839</v>
      </c>
      <c r="F82" s="184">
        <v>0.4919</v>
      </c>
      <c r="G82" s="184">
        <v>0.34379999999999999</v>
      </c>
      <c r="H82" s="184">
        <v>1.6508</v>
      </c>
      <c r="I82" s="184">
        <v>0.3347</v>
      </c>
      <c r="J82" s="184">
        <v>2.3839999999999999</v>
      </c>
      <c r="K82" s="184">
        <v>10.7479</v>
      </c>
      <c r="L82" s="184">
        <v>20.693999999999999</v>
      </c>
      <c r="M82" s="184">
        <v>25.235600000000002</v>
      </c>
      <c r="N82" s="184">
        <v>47.124400000000001</v>
      </c>
      <c r="O82" s="184">
        <v>19.042200000000001</v>
      </c>
      <c r="P82" s="184">
        <v>14.766299999999999</v>
      </c>
      <c r="Q82" s="184">
        <v>13.0192</v>
      </c>
      <c r="R82" s="184">
        <v>24.416899999999998</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44477</v>
      </c>
      <c r="E83" s="184">
        <v>332.30770000000001</v>
      </c>
      <c r="F83" s="184">
        <v>0.4037</v>
      </c>
      <c r="G83" s="184">
        <v>0.24829999999999999</v>
      </c>
      <c r="H83" s="184">
        <v>1.4273</v>
      </c>
      <c r="I83" s="184">
        <v>0.2848</v>
      </c>
      <c r="J83" s="184">
        <v>1.6356999999999999</v>
      </c>
      <c r="K83" s="184">
        <v>10.769</v>
      </c>
      <c r="L83" s="184">
        <v>18.340800000000002</v>
      </c>
      <c r="M83" s="184">
        <v>24.951599999999999</v>
      </c>
      <c r="N83" s="184">
        <v>45.4831</v>
      </c>
      <c r="O83" s="184">
        <v>17.876999999999999</v>
      </c>
      <c r="P83" s="184">
        <v>11.5562</v>
      </c>
      <c r="Q83" s="184">
        <v>14.774699999999999</v>
      </c>
      <c r="R83" s="184">
        <v>22.987400000000001</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44477</v>
      </c>
      <c r="E84" s="184">
        <v>418.03957343579401</v>
      </c>
      <c r="F84" s="184">
        <v>0.40110000000000001</v>
      </c>
      <c r="G84" s="184">
        <v>0.24060000000000001</v>
      </c>
      <c r="H84" s="184">
        <v>1.4091</v>
      </c>
      <c r="I84" s="184">
        <v>0.24859999999999999</v>
      </c>
      <c r="J84" s="184">
        <v>1.5569999999999999</v>
      </c>
      <c r="K84" s="184">
        <v>10.5055</v>
      </c>
      <c r="L84" s="184">
        <v>17.793500000000002</v>
      </c>
      <c r="M84" s="184">
        <v>24.0578</v>
      </c>
      <c r="N84" s="184">
        <v>44.061399999999999</v>
      </c>
      <c r="O84" s="184">
        <v>16.5977</v>
      </c>
      <c r="P84" s="184">
        <v>10.229100000000001</v>
      </c>
      <c r="Q84" s="184">
        <v>15.427300000000001</v>
      </c>
      <c r="R84" s="184">
        <v>21.745000000000001</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1840</v>
      </c>
      <c r="C85" s="180">
        <v>148592</v>
      </c>
      <c r="D85" s="183">
        <v>44477</v>
      </c>
      <c r="E85" s="184">
        <v>13.01</v>
      </c>
      <c r="F85" s="184">
        <v>0.54100000000000004</v>
      </c>
      <c r="G85" s="184">
        <v>0.85270000000000001</v>
      </c>
      <c r="H85" s="184">
        <v>2.1995</v>
      </c>
      <c r="I85" s="184">
        <v>0.77459999999999996</v>
      </c>
      <c r="J85" s="184">
        <v>2.2799</v>
      </c>
      <c r="K85" s="184">
        <v>10.629300000000001</v>
      </c>
      <c r="L85" s="184">
        <v>20.910799999999998</v>
      </c>
      <c r="M85" s="184">
        <v>25.700500000000002</v>
      </c>
      <c r="N85" s="184"/>
      <c r="O85" s="184"/>
      <c r="P85" s="184"/>
      <c r="Q85" s="184">
        <v>30.1</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1841</v>
      </c>
      <c r="C86" s="180">
        <v>148591</v>
      </c>
      <c r="D86" s="183">
        <v>44477</v>
      </c>
      <c r="E86" s="184">
        <v>12.89</v>
      </c>
      <c r="F86" s="184">
        <v>0.54600000000000004</v>
      </c>
      <c r="G86" s="184">
        <v>0.86070000000000002</v>
      </c>
      <c r="H86" s="184">
        <v>2.1395</v>
      </c>
      <c r="I86" s="184">
        <v>0.78190000000000004</v>
      </c>
      <c r="J86" s="184">
        <v>2.2204999999999999</v>
      </c>
      <c r="K86" s="184">
        <v>10.3596</v>
      </c>
      <c r="L86" s="184">
        <v>20.2425</v>
      </c>
      <c r="M86" s="184">
        <v>24.5411</v>
      </c>
      <c r="N86" s="184"/>
      <c r="O86" s="184"/>
      <c r="P86" s="184"/>
      <c r="Q86" s="184">
        <v>28.9</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44477</v>
      </c>
      <c r="E87" s="184">
        <v>263.9221</v>
      </c>
      <c r="F87" s="184">
        <v>0.1731</v>
      </c>
      <c r="G87" s="184">
        <v>0.1729</v>
      </c>
      <c r="H87" s="184">
        <v>1.2649999999999999</v>
      </c>
      <c r="I87" s="184">
        <v>0.63500000000000001</v>
      </c>
      <c r="J87" s="184">
        <v>3.0556000000000001</v>
      </c>
      <c r="K87" s="184">
        <v>10.561199999999999</v>
      </c>
      <c r="L87" s="184">
        <v>20.708400000000001</v>
      </c>
      <c r="M87" s="184">
        <v>27.955300000000001</v>
      </c>
      <c r="N87" s="184">
        <v>53.281199999999998</v>
      </c>
      <c r="O87" s="184">
        <v>17.575800000000001</v>
      </c>
      <c r="P87" s="184">
        <v>12.564500000000001</v>
      </c>
      <c r="Q87" s="184">
        <v>13.3139</v>
      </c>
      <c r="R87" s="184">
        <v>27.078499999999998</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44477</v>
      </c>
      <c r="E88" s="184">
        <v>257.65211881424602</v>
      </c>
      <c r="F88" s="184">
        <v>0.1714</v>
      </c>
      <c r="G88" s="184">
        <v>0.1676</v>
      </c>
      <c r="H88" s="184">
        <v>1.2527999999999999</v>
      </c>
      <c r="I88" s="184">
        <v>0.61080000000000001</v>
      </c>
      <c r="J88" s="184">
        <v>3.0021</v>
      </c>
      <c r="K88" s="184">
        <v>10.385999999999999</v>
      </c>
      <c r="L88" s="184">
        <v>20.3185</v>
      </c>
      <c r="M88" s="184">
        <v>27.332100000000001</v>
      </c>
      <c r="N88" s="184">
        <v>52.279499999999999</v>
      </c>
      <c r="O88" s="184">
        <v>16.7666</v>
      </c>
      <c r="P88" s="184">
        <v>11.7677</v>
      </c>
      <c r="Q88" s="184">
        <v>12.8971</v>
      </c>
      <c r="R88" s="184">
        <v>26.151299999999999</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0.39621184210526317</v>
      </c>
      <c r="G89" s="186">
        <v>0.48235</v>
      </c>
      <c r="H89" s="186">
        <v>1.7839539473684212</v>
      </c>
      <c r="I89" s="186">
        <v>0.93975263157894751</v>
      </c>
      <c r="J89" s="186">
        <v>2.5767947368421047</v>
      </c>
      <c r="K89" s="186">
        <v>9.9109210526315739</v>
      </c>
      <c r="L89" s="186">
        <v>18.244426315789468</v>
      </c>
      <c r="M89" s="186">
        <v>23.287871052631576</v>
      </c>
      <c r="N89" s="186">
        <v>45.368609459459485</v>
      </c>
      <c r="O89" s="186">
        <v>18.969327272727273</v>
      </c>
      <c r="P89" s="186">
        <v>13.361813461538459</v>
      </c>
      <c r="Q89" s="186">
        <v>14.923355263157896</v>
      </c>
      <c r="R89" s="186">
        <v>24.517821621621618</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0.38640000000000002</v>
      </c>
      <c r="G90" s="186">
        <v>0.43789999999999996</v>
      </c>
      <c r="H90" s="186">
        <v>1.6613</v>
      </c>
      <c r="I90" s="186">
        <v>0.72404999999999997</v>
      </c>
      <c r="J90" s="186">
        <v>2.3738999999999999</v>
      </c>
      <c r="K90" s="186">
        <v>9.8965999999999994</v>
      </c>
      <c r="L90" s="186">
        <v>18.258000000000003</v>
      </c>
      <c r="M90" s="186">
        <v>23.4617</v>
      </c>
      <c r="N90" s="186">
        <v>46.368849999999995</v>
      </c>
      <c r="O90" s="186">
        <v>18.212249999999997</v>
      </c>
      <c r="P90" s="186">
        <v>13.26615</v>
      </c>
      <c r="Q90" s="186">
        <v>14.42765</v>
      </c>
      <c r="R90" s="186">
        <v>24.273399999999999</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9"/>
      <c r="B91" s="129"/>
      <c r="C91" s="129"/>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1763</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1764</v>
      </c>
      <c r="B93" s="180" t="s">
        <v>1737</v>
      </c>
      <c r="C93" s="180">
        <v>112088</v>
      </c>
      <c r="D93" s="183">
        <v>44477</v>
      </c>
      <c r="E93" s="184">
        <v>21.263300000000001</v>
      </c>
      <c r="F93" s="184">
        <v>4.5199999999999997E-2</v>
      </c>
      <c r="G93" s="184">
        <v>7.5800000000000006E-2</v>
      </c>
      <c r="H93" s="184">
        <v>6.0199999999999997E-2</v>
      </c>
      <c r="I93" s="184">
        <v>5.4100000000000002E-2</v>
      </c>
      <c r="J93" s="184">
        <v>0.21959999999999999</v>
      </c>
      <c r="K93" s="184">
        <v>0.79069999999999996</v>
      </c>
      <c r="L93" s="184">
        <v>2.0796999999999999</v>
      </c>
      <c r="M93" s="184">
        <v>3.0104000000000002</v>
      </c>
      <c r="N93" s="184">
        <v>3.9180999999999999</v>
      </c>
      <c r="O93" s="184">
        <v>4.9034000000000004</v>
      </c>
      <c r="P93" s="184">
        <v>5.3030999999999997</v>
      </c>
      <c r="Q93" s="184">
        <v>6.3699000000000003</v>
      </c>
      <c r="R93" s="184">
        <v>4.1475</v>
      </c>
      <c r="S93" s="120"/>
      <c r="T93" s="123"/>
      <c r="U93" s="124"/>
      <c r="V93" s="124"/>
      <c r="W93" s="124"/>
      <c r="X93" s="124"/>
      <c r="Y93" s="124"/>
      <c r="Z93" s="124"/>
      <c r="AA93" s="124"/>
      <c r="AB93" s="124"/>
      <c r="AC93" s="124"/>
      <c r="AD93" s="124"/>
      <c r="AE93" s="124"/>
      <c r="AF93" s="124"/>
      <c r="AG93" s="124"/>
      <c r="AH93" s="124"/>
    </row>
    <row r="94" spans="1:34" x14ac:dyDescent="0.3">
      <c r="A94" s="180" t="s">
        <v>1764</v>
      </c>
      <c r="B94" s="180" t="s">
        <v>1711</v>
      </c>
      <c r="C94" s="180">
        <v>119526</v>
      </c>
      <c r="D94" s="183">
        <v>44477</v>
      </c>
      <c r="E94" s="184">
        <v>22.328099999999999</v>
      </c>
      <c r="F94" s="184">
        <v>4.7500000000000001E-2</v>
      </c>
      <c r="G94" s="184">
        <v>8.1600000000000006E-2</v>
      </c>
      <c r="H94" s="184">
        <v>7.3499999999999996E-2</v>
      </c>
      <c r="I94" s="184">
        <v>8.0199999999999994E-2</v>
      </c>
      <c r="J94" s="184">
        <v>0.2757</v>
      </c>
      <c r="K94" s="184">
        <v>0.9627</v>
      </c>
      <c r="L94" s="184">
        <v>2.4201000000000001</v>
      </c>
      <c r="M94" s="184">
        <v>3.5135999999999998</v>
      </c>
      <c r="N94" s="184">
        <v>4.5867000000000004</v>
      </c>
      <c r="O94" s="184">
        <v>5.5427999999999997</v>
      </c>
      <c r="P94" s="184">
        <v>5.9531000000000001</v>
      </c>
      <c r="Q94" s="184">
        <v>7.0679999999999996</v>
      </c>
      <c r="R94" s="184">
        <v>4.7878999999999996</v>
      </c>
      <c r="S94" s="120"/>
      <c r="T94" s="123"/>
      <c r="U94" s="124"/>
      <c r="V94" s="124"/>
      <c r="W94" s="124"/>
      <c r="X94" s="124"/>
      <c r="Y94" s="124"/>
      <c r="Z94" s="124"/>
      <c r="AA94" s="124"/>
      <c r="AB94" s="124"/>
      <c r="AC94" s="124"/>
      <c r="AD94" s="124"/>
      <c r="AE94" s="124"/>
      <c r="AF94" s="124"/>
      <c r="AG94" s="124"/>
      <c r="AH94" s="124"/>
    </row>
    <row r="95" spans="1:34" x14ac:dyDescent="0.3">
      <c r="A95" s="180" t="s">
        <v>1764</v>
      </c>
      <c r="B95" s="180" t="s">
        <v>1712</v>
      </c>
      <c r="C95" s="180">
        <v>130773</v>
      </c>
      <c r="D95" s="183">
        <v>44477</v>
      </c>
      <c r="E95" s="184">
        <v>15.810600000000001</v>
      </c>
      <c r="F95" s="184">
        <v>3.1600000000000003E-2</v>
      </c>
      <c r="G95" s="184">
        <v>4.1099999999999998E-2</v>
      </c>
      <c r="H95" s="184">
        <v>4.1799999999999997E-2</v>
      </c>
      <c r="I95" s="184">
        <v>0.11899999999999999</v>
      </c>
      <c r="J95" s="184">
        <v>0.29749999999999999</v>
      </c>
      <c r="K95" s="184">
        <v>0.99970000000000003</v>
      </c>
      <c r="L95" s="184">
        <v>2.2875999999999999</v>
      </c>
      <c r="M95" s="184">
        <v>3.3224</v>
      </c>
      <c r="N95" s="184">
        <v>4.3975999999999997</v>
      </c>
      <c r="O95" s="184">
        <v>5.5256999999999996</v>
      </c>
      <c r="P95" s="184">
        <v>6.0758999999999999</v>
      </c>
      <c r="Q95" s="184">
        <v>6.6106999999999996</v>
      </c>
      <c r="R95" s="184">
        <v>4.7709000000000001</v>
      </c>
      <c r="S95" s="120"/>
      <c r="T95" s="123"/>
      <c r="U95" s="124"/>
      <c r="V95" s="124"/>
      <c r="W95" s="124"/>
      <c r="X95" s="124"/>
      <c r="Y95" s="124"/>
      <c r="Z95" s="124"/>
      <c r="AA95" s="124"/>
      <c r="AB95" s="124"/>
      <c r="AC95" s="124"/>
      <c r="AD95" s="124"/>
      <c r="AE95" s="124"/>
      <c r="AF95" s="124"/>
      <c r="AG95" s="124"/>
      <c r="AH95" s="124"/>
    </row>
    <row r="96" spans="1:34" x14ac:dyDescent="0.3">
      <c r="A96" s="180" t="s">
        <v>1764</v>
      </c>
      <c r="B96" s="180" t="s">
        <v>1738</v>
      </c>
      <c r="C96" s="180">
        <v>130771</v>
      </c>
      <c r="D96" s="183">
        <v>44477</v>
      </c>
      <c r="E96" s="184">
        <v>14.940799999999999</v>
      </c>
      <c r="F96" s="184">
        <v>2.9499999999999998E-2</v>
      </c>
      <c r="G96" s="184">
        <v>3.4799999999999998E-2</v>
      </c>
      <c r="H96" s="184">
        <v>2.7400000000000001E-2</v>
      </c>
      <c r="I96" s="184">
        <v>8.9800000000000005E-2</v>
      </c>
      <c r="J96" s="184">
        <v>0.23619999999999999</v>
      </c>
      <c r="K96" s="184">
        <v>0.81100000000000005</v>
      </c>
      <c r="L96" s="184">
        <v>1.9071</v>
      </c>
      <c r="M96" s="184">
        <v>2.7465999999999999</v>
      </c>
      <c r="N96" s="184">
        <v>3.6181000000000001</v>
      </c>
      <c r="O96" s="184">
        <v>4.7580999999999998</v>
      </c>
      <c r="P96" s="184">
        <v>5.2686999999999999</v>
      </c>
      <c r="Q96" s="184">
        <v>5.7710999999999997</v>
      </c>
      <c r="R96" s="184">
        <v>4.0004999999999997</v>
      </c>
      <c r="S96" s="120"/>
      <c r="T96" s="123"/>
      <c r="U96" s="124"/>
      <c r="V96" s="124"/>
      <c r="W96" s="124"/>
      <c r="X96" s="124"/>
      <c r="Y96" s="124"/>
      <c r="Z96" s="124"/>
      <c r="AA96" s="124"/>
      <c r="AB96" s="124"/>
      <c r="AC96" s="124"/>
      <c r="AD96" s="124"/>
      <c r="AE96" s="124"/>
      <c r="AF96" s="124"/>
      <c r="AG96" s="124"/>
      <c r="AH96" s="124"/>
    </row>
    <row r="97" spans="1:34" x14ac:dyDescent="0.3">
      <c r="A97" s="180" t="s">
        <v>1764</v>
      </c>
      <c r="B97" s="180" t="s">
        <v>1713</v>
      </c>
      <c r="C97" s="180">
        <v>140386</v>
      </c>
      <c r="D97" s="183">
        <v>44477</v>
      </c>
      <c r="E97" s="184">
        <v>13.298</v>
      </c>
      <c r="F97" s="184">
        <v>5.2699999999999997E-2</v>
      </c>
      <c r="G97" s="184">
        <v>5.2699999999999997E-2</v>
      </c>
      <c r="H97" s="184">
        <v>5.2699999999999997E-2</v>
      </c>
      <c r="I97" s="184">
        <v>6.0199999999999997E-2</v>
      </c>
      <c r="J97" s="184">
        <v>0.27900000000000003</v>
      </c>
      <c r="K97" s="184">
        <v>0.93359999999999999</v>
      </c>
      <c r="L97" s="184">
        <v>2.3159000000000001</v>
      </c>
      <c r="M97" s="184">
        <v>3.3496999999999999</v>
      </c>
      <c r="N97" s="184">
        <v>4.5439999999999996</v>
      </c>
      <c r="O97" s="184">
        <v>5.5936000000000003</v>
      </c>
      <c r="P97" s="184"/>
      <c r="Q97" s="184">
        <v>6.1432000000000002</v>
      </c>
      <c r="R97" s="184">
        <v>4.9585999999999997</v>
      </c>
      <c r="S97" s="120"/>
      <c r="T97" s="123"/>
      <c r="U97" s="124"/>
      <c r="V97" s="124"/>
      <c r="W97" s="124"/>
      <c r="X97" s="124"/>
      <c r="Y97" s="124"/>
      <c r="Z97" s="124"/>
      <c r="AA97" s="124"/>
      <c r="AB97" s="124"/>
      <c r="AC97" s="124"/>
      <c r="AD97" s="124"/>
      <c r="AE97" s="124"/>
      <c r="AF97" s="124"/>
      <c r="AG97" s="124"/>
      <c r="AH97" s="124"/>
    </row>
    <row r="98" spans="1:34" x14ac:dyDescent="0.3">
      <c r="A98" s="180" t="s">
        <v>1764</v>
      </c>
      <c r="B98" s="180" t="s">
        <v>1739</v>
      </c>
      <c r="C98" s="180">
        <v>140385</v>
      </c>
      <c r="D98" s="183">
        <v>44477</v>
      </c>
      <c r="E98" s="184">
        <v>12.925000000000001</v>
      </c>
      <c r="F98" s="184">
        <v>5.4199999999999998E-2</v>
      </c>
      <c r="G98" s="184">
        <v>5.4199999999999998E-2</v>
      </c>
      <c r="H98" s="184">
        <v>3.8699999999999998E-2</v>
      </c>
      <c r="I98" s="184">
        <v>3.8699999999999998E-2</v>
      </c>
      <c r="J98" s="184">
        <v>0.22489999999999999</v>
      </c>
      <c r="K98" s="184">
        <v>0.77190000000000003</v>
      </c>
      <c r="L98" s="184">
        <v>1.9884999999999999</v>
      </c>
      <c r="M98" s="184">
        <v>2.8569</v>
      </c>
      <c r="N98" s="184">
        <v>3.8820000000000001</v>
      </c>
      <c r="O98" s="184">
        <v>4.9768999999999997</v>
      </c>
      <c r="P98" s="184"/>
      <c r="Q98" s="184">
        <v>5.5133999999999999</v>
      </c>
      <c r="R98" s="184">
        <v>4.3152999999999997</v>
      </c>
      <c r="S98" s="120"/>
      <c r="T98" s="123"/>
      <c r="U98" s="124"/>
      <c r="V98" s="124"/>
      <c r="W98" s="124"/>
      <c r="X98" s="124"/>
      <c r="Y98" s="124"/>
      <c r="Z98" s="124"/>
      <c r="AA98" s="124"/>
      <c r="AB98" s="124"/>
      <c r="AC98" s="124"/>
      <c r="AD98" s="124"/>
      <c r="AE98" s="124"/>
      <c r="AF98" s="124"/>
      <c r="AG98" s="124"/>
      <c r="AH98" s="124"/>
    </row>
    <row r="99" spans="1:34" x14ac:dyDescent="0.3">
      <c r="A99" s="180" t="s">
        <v>1764</v>
      </c>
      <c r="B99" s="180" t="s">
        <v>1714</v>
      </c>
      <c r="C99" s="180">
        <v>143614</v>
      </c>
      <c r="D99" s="183">
        <v>44477</v>
      </c>
      <c r="E99" s="184">
        <v>11.632300000000001</v>
      </c>
      <c r="F99" s="184">
        <v>4.3900000000000002E-2</v>
      </c>
      <c r="G99" s="184">
        <v>7.6600000000000001E-2</v>
      </c>
      <c r="H99" s="184">
        <v>-1.6999999999999999E-3</v>
      </c>
      <c r="I99" s="184">
        <v>1.55E-2</v>
      </c>
      <c r="J99" s="184">
        <v>0.14549999999999999</v>
      </c>
      <c r="K99" s="184">
        <v>0.53849999999999998</v>
      </c>
      <c r="L99" s="184">
        <v>1.5185</v>
      </c>
      <c r="M99" s="184">
        <v>2.1640999999999999</v>
      </c>
      <c r="N99" s="184">
        <v>2.9188000000000001</v>
      </c>
      <c r="O99" s="184">
        <v>4.5045000000000002</v>
      </c>
      <c r="P99" s="184"/>
      <c r="Q99" s="184">
        <v>4.6745000000000001</v>
      </c>
      <c r="R99" s="184">
        <v>3.5562999999999998</v>
      </c>
      <c r="S99" s="120"/>
      <c r="T99" s="123"/>
      <c r="U99" s="124"/>
      <c r="V99" s="124"/>
      <c r="W99" s="124"/>
      <c r="X99" s="124"/>
      <c r="Y99" s="124"/>
      <c r="Z99" s="124"/>
      <c r="AA99" s="124"/>
      <c r="AB99" s="124"/>
      <c r="AC99" s="124"/>
      <c r="AD99" s="124"/>
      <c r="AE99" s="124"/>
      <c r="AF99" s="124"/>
      <c r="AG99" s="124"/>
      <c r="AH99" s="124"/>
    </row>
    <row r="100" spans="1:34" x14ac:dyDescent="0.3">
      <c r="A100" s="180" t="s">
        <v>1764</v>
      </c>
      <c r="B100" s="180" t="s">
        <v>1740</v>
      </c>
      <c r="C100" s="180">
        <v>143620</v>
      </c>
      <c r="D100" s="183">
        <v>44477</v>
      </c>
      <c r="E100" s="184">
        <v>11.3764</v>
      </c>
      <c r="F100" s="184">
        <v>4.2200000000000001E-2</v>
      </c>
      <c r="G100" s="184">
        <v>7.2999999999999995E-2</v>
      </c>
      <c r="H100" s="184">
        <v>-1.14E-2</v>
      </c>
      <c r="I100" s="184">
        <v>-2.5999999999999999E-3</v>
      </c>
      <c r="J100" s="184">
        <v>0.1074</v>
      </c>
      <c r="K100" s="184">
        <v>0.42109999999999997</v>
      </c>
      <c r="L100" s="184">
        <v>1.2613000000000001</v>
      </c>
      <c r="M100" s="184">
        <v>1.7076</v>
      </c>
      <c r="N100" s="184">
        <v>2.2578999999999998</v>
      </c>
      <c r="O100" s="184">
        <v>3.7911999999999999</v>
      </c>
      <c r="P100" s="184"/>
      <c r="Q100" s="184">
        <v>3.9733000000000001</v>
      </c>
      <c r="R100" s="184">
        <v>2.8304</v>
      </c>
      <c r="S100" s="120"/>
      <c r="T100" s="123"/>
      <c r="U100" s="124"/>
      <c r="V100" s="124"/>
      <c r="W100" s="124"/>
      <c r="X100" s="124"/>
      <c r="Y100" s="124"/>
      <c r="Z100" s="124"/>
      <c r="AA100" s="124"/>
      <c r="AB100" s="124"/>
      <c r="AC100" s="124"/>
      <c r="AD100" s="124"/>
      <c r="AE100" s="124"/>
      <c r="AF100" s="124"/>
      <c r="AG100" s="124"/>
      <c r="AH100" s="124"/>
    </row>
    <row r="101" spans="1:34" x14ac:dyDescent="0.3">
      <c r="A101" s="180" t="s">
        <v>1764</v>
      </c>
      <c r="B101" s="180" t="s">
        <v>1715</v>
      </c>
      <c r="C101" s="180">
        <v>142283</v>
      </c>
      <c r="D101" s="183">
        <v>44477</v>
      </c>
      <c r="E101" s="184">
        <v>12.26</v>
      </c>
      <c r="F101" s="184">
        <v>4.9000000000000002E-2</v>
      </c>
      <c r="G101" s="184">
        <v>8.9800000000000005E-2</v>
      </c>
      <c r="H101" s="184">
        <v>7.3499999999999996E-2</v>
      </c>
      <c r="I101" s="184">
        <v>4.9000000000000002E-2</v>
      </c>
      <c r="J101" s="184">
        <v>0.23710000000000001</v>
      </c>
      <c r="K101" s="184">
        <v>0.91369999999999996</v>
      </c>
      <c r="L101" s="184">
        <v>2.2433000000000001</v>
      </c>
      <c r="M101" s="184">
        <v>3.0771999999999999</v>
      </c>
      <c r="N101" s="184">
        <v>4.1189</v>
      </c>
      <c r="O101" s="184">
        <v>5.4504000000000001</v>
      </c>
      <c r="P101" s="184"/>
      <c r="Q101" s="184">
        <v>5.6548999999999996</v>
      </c>
      <c r="R101" s="184">
        <v>4.5191999999999997</v>
      </c>
      <c r="S101" s="120"/>
      <c r="T101" s="123"/>
      <c r="U101" s="124"/>
      <c r="V101" s="124"/>
      <c r="W101" s="124"/>
      <c r="X101" s="124"/>
      <c r="Y101" s="124"/>
      <c r="Z101" s="124"/>
      <c r="AA101" s="124"/>
      <c r="AB101" s="124"/>
      <c r="AC101" s="124"/>
      <c r="AD101" s="124"/>
      <c r="AE101" s="124"/>
      <c r="AF101" s="124"/>
      <c r="AG101" s="124"/>
      <c r="AH101" s="124"/>
    </row>
    <row r="102" spans="1:34" x14ac:dyDescent="0.3">
      <c r="A102" s="180" t="s">
        <v>1764</v>
      </c>
      <c r="B102" s="180" t="s">
        <v>1741</v>
      </c>
      <c r="C102" s="180">
        <v>142282</v>
      </c>
      <c r="D102" s="183">
        <v>44477</v>
      </c>
      <c r="E102" s="184">
        <v>11.99</v>
      </c>
      <c r="F102" s="184">
        <v>4.1700000000000001E-2</v>
      </c>
      <c r="G102" s="184">
        <v>8.3500000000000005E-2</v>
      </c>
      <c r="H102" s="184">
        <v>5.8400000000000001E-2</v>
      </c>
      <c r="I102" s="184">
        <v>2.5000000000000001E-2</v>
      </c>
      <c r="J102" s="184">
        <v>0.18379999999999999</v>
      </c>
      <c r="K102" s="184">
        <v>0.75629999999999997</v>
      </c>
      <c r="L102" s="184">
        <v>1.9383999999999999</v>
      </c>
      <c r="M102" s="184">
        <v>2.6276999999999999</v>
      </c>
      <c r="N102" s="184">
        <v>3.5137999999999998</v>
      </c>
      <c r="O102" s="184">
        <v>4.8285</v>
      </c>
      <c r="P102" s="184"/>
      <c r="Q102" s="184">
        <v>5.0217000000000001</v>
      </c>
      <c r="R102" s="184">
        <v>3.9068000000000001</v>
      </c>
      <c r="S102" s="120"/>
      <c r="T102" s="123"/>
      <c r="U102" s="124"/>
      <c r="V102" s="124"/>
      <c r="W102" s="124"/>
      <c r="X102" s="124"/>
      <c r="Y102" s="124"/>
      <c r="Z102" s="124"/>
      <c r="AA102" s="124"/>
      <c r="AB102" s="124"/>
      <c r="AC102" s="124"/>
      <c r="AD102" s="124"/>
      <c r="AE102" s="124"/>
      <c r="AF102" s="124"/>
      <c r="AG102" s="124"/>
      <c r="AH102" s="124"/>
    </row>
    <row r="103" spans="1:34" x14ac:dyDescent="0.3">
      <c r="A103" s="180" t="s">
        <v>1764</v>
      </c>
      <c r="B103" s="180" t="s">
        <v>1716</v>
      </c>
      <c r="C103" s="180">
        <v>130206</v>
      </c>
      <c r="D103" s="183">
        <v>44477</v>
      </c>
      <c r="E103" s="184">
        <v>16.138200000000001</v>
      </c>
      <c r="F103" s="184">
        <v>6.7000000000000004E-2</v>
      </c>
      <c r="G103" s="184">
        <v>0.1048</v>
      </c>
      <c r="H103" s="184">
        <v>8.8700000000000001E-2</v>
      </c>
      <c r="I103" s="184">
        <v>8.5599999999999996E-2</v>
      </c>
      <c r="J103" s="184">
        <v>0.27900000000000003</v>
      </c>
      <c r="K103" s="184">
        <v>0.96089999999999998</v>
      </c>
      <c r="L103" s="184">
        <v>2.4022999999999999</v>
      </c>
      <c r="M103" s="184">
        <v>3.4268000000000001</v>
      </c>
      <c r="N103" s="184">
        <v>4.5510999999999999</v>
      </c>
      <c r="O103" s="184">
        <v>5.7424999999999997</v>
      </c>
      <c r="P103" s="184">
        <v>6.1414999999999997</v>
      </c>
      <c r="Q103" s="184">
        <v>6.7877999999999998</v>
      </c>
      <c r="R103" s="184">
        <v>5.0194000000000001</v>
      </c>
      <c r="S103" s="120"/>
      <c r="T103" s="123"/>
      <c r="U103" s="124"/>
      <c r="V103" s="124"/>
      <c r="W103" s="124"/>
      <c r="X103" s="124"/>
      <c r="Y103" s="124"/>
      <c r="Z103" s="124"/>
      <c r="AA103" s="124"/>
      <c r="AB103" s="124"/>
      <c r="AC103" s="124"/>
      <c r="AD103" s="124"/>
      <c r="AE103" s="124"/>
      <c r="AF103" s="124"/>
      <c r="AG103" s="124"/>
      <c r="AH103" s="124"/>
    </row>
    <row r="104" spans="1:34" x14ac:dyDescent="0.3">
      <c r="A104" s="180" t="s">
        <v>1764</v>
      </c>
      <c r="B104" s="180" t="s">
        <v>1742</v>
      </c>
      <c r="C104" s="180">
        <v>130205</v>
      </c>
      <c r="D104" s="183">
        <v>44477</v>
      </c>
      <c r="E104" s="184">
        <v>15.4358</v>
      </c>
      <c r="F104" s="184">
        <v>6.5500000000000003E-2</v>
      </c>
      <c r="G104" s="184">
        <v>9.9199999999999997E-2</v>
      </c>
      <c r="H104" s="184">
        <v>7.5899999999999995E-2</v>
      </c>
      <c r="I104" s="184">
        <v>5.8299999999999998E-2</v>
      </c>
      <c r="J104" s="184">
        <v>0.2208</v>
      </c>
      <c r="K104" s="184">
        <v>0.77559999999999996</v>
      </c>
      <c r="L104" s="184">
        <v>2.0251999999999999</v>
      </c>
      <c r="M104" s="184">
        <v>2.8683000000000001</v>
      </c>
      <c r="N104" s="184">
        <v>3.8029000000000002</v>
      </c>
      <c r="O104" s="184">
        <v>4.9930000000000003</v>
      </c>
      <c r="P104" s="184">
        <v>5.4157999999999999</v>
      </c>
      <c r="Q104" s="184">
        <v>6.1376999999999997</v>
      </c>
      <c r="R104" s="184">
        <v>4.2594000000000003</v>
      </c>
      <c r="S104" s="120"/>
      <c r="T104" s="123"/>
      <c r="U104" s="124"/>
      <c r="V104" s="124"/>
      <c r="W104" s="124"/>
      <c r="X104" s="124"/>
      <c r="Y104" s="124"/>
      <c r="Z104" s="124"/>
      <c r="AA104" s="124"/>
      <c r="AB104" s="124"/>
      <c r="AC104" s="124"/>
      <c r="AD104" s="124"/>
      <c r="AE104" s="124"/>
      <c r="AF104" s="124"/>
      <c r="AG104" s="124"/>
      <c r="AH104" s="124"/>
    </row>
    <row r="105" spans="1:34" x14ac:dyDescent="0.3">
      <c r="A105" s="180" t="s">
        <v>1764</v>
      </c>
      <c r="B105" s="180" t="s">
        <v>1842</v>
      </c>
      <c r="C105" s="180">
        <v>118931</v>
      </c>
      <c r="D105" s="183">
        <v>44477</v>
      </c>
      <c r="E105" s="184">
        <v>25.044</v>
      </c>
      <c r="F105" s="184">
        <v>3.9899999999999998E-2</v>
      </c>
      <c r="G105" s="184">
        <v>8.3900000000000002E-2</v>
      </c>
      <c r="H105" s="184">
        <v>6.3899999999999998E-2</v>
      </c>
      <c r="I105" s="184">
        <v>5.5899999999999998E-2</v>
      </c>
      <c r="J105" s="184">
        <v>0.22009999999999999</v>
      </c>
      <c r="K105" s="184">
        <v>0.88219999999999998</v>
      </c>
      <c r="L105" s="184">
        <v>2.2789000000000001</v>
      </c>
      <c r="M105" s="184">
        <v>3.2785000000000002</v>
      </c>
      <c r="N105" s="184">
        <v>4.3630000000000004</v>
      </c>
      <c r="O105" s="184">
        <v>5.1753</v>
      </c>
      <c r="P105" s="184">
        <v>5.5776000000000003</v>
      </c>
      <c r="Q105" s="184">
        <v>6.5856000000000003</v>
      </c>
      <c r="R105" s="184">
        <v>4.4341999999999997</v>
      </c>
      <c r="S105" s="120"/>
      <c r="T105" s="123"/>
      <c r="U105" s="124"/>
      <c r="V105" s="124"/>
      <c r="W105" s="124"/>
      <c r="X105" s="124"/>
      <c r="Y105" s="124"/>
      <c r="Z105" s="124"/>
      <c r="AA105" s="124"/>
      <c r="AB105" s="124"/>
      <c r="AC105" s="124"/>
      <c r="AD105" s="124"/>
      <c r="AE105" s="124"/>
      <c r="AF105" s="124"/>
      <c r="AG105" s="124"/>
      <c r="AH105" s="124"/>
    </row>
    <row r="106" spans="1:34" x14ac:dyDescent="0.3">
      <c r="A106" s="180" t="s">
        <v>1764</v>
      </c>
      <c r="B106" s="180" t="s">
        <v>1743</v>
      </c>
      <c r="C106" s="180">
        <v>106793</v>
      </c>
      <c r="D106" s="183">
        <v>44477</v>
      </c>
      <c r="E106" s="184">
        <v>24.478999999999999</v>
      </c>
      <c r="F106" s="184">
        <v>3.6799999999999999E-2</v>
      </c>
      <c r="G106" s="184">
        <v>7.7700000000000005E-2</v>
      </c>
      <c r="H106" s="184">
        <v>5.3100000000000001E-2</v>
      </c>
      <c r="I106" s="184">
        <v>3.6799999999999999E-2</v>
      </c>
      <c r="J106" s="184">
        <v>0.17599999999999999</v>
      </c>
      <c r="K106" s="184">
        <v>0.74080000000000001</v>
      </c>
      <c r="L106" s="184">
        <v>1.9916</v>
      </c>
      <c r="M106" s="184">
        <v>2.8529</v>
      </c>
      <c r="N106" s="184">
        <v>3.7905000000000002</v>
      </c>
      <c r="O106" s="184">
        <v>4.6192000000000002</v>
      </c>
      <c r="P106" s="184">
        <v>5.0282999999999998</v>
      </c>
      <c r="Q106" s="184">
        <v>6.6181000000000001</v>
      </c>
      <c r="R106" s="184">
        <v>3.8681000000000001</v>
      </c>
      <c r="S106" s="120"/>
      <c r="T106" s="123"/>
      <c r="U106" s="124"/>
      <c r="V106" s="124"/>
      <c r="W106" s="124"/>
      <c r="X106" s="124"/>
      <c r="Y106" s="124"/>
      <c r="Z106" s="124"/>
      <c r="AA106" s="124"/>
      <c r="AB106" s="124"/>
      <c r="AC106" s="124"/>
      <c r="AD106" s="124"/>
      <c r="AE106" s="124"/>
      <c r="AF106" s="124"/>
      <c r="AG106" s="124"/>
      <c r="AH106" s="124"/>
    </row>
    <row r="107" spans="1:34" x14ac:dyDescent="0.3">
      <c r="A107" s="180" t="s">
        <v>1764</v>
      </c>
      <c r="B107" s="180" t="s">
        <v>1717</v>
      </c>
      <c r="C107" s="180">
        <v>129052</v>
      </c>
      <c r="D107" s="183">
        <v>44477</v>
      </c>
      <c r="E107" s="184">
        <v>15.8</v>
      </c>
      <c r="F107" s="184">
        <v>4.4299999999999999E-2</v>
      </c>
      <c r="G107" s="184">
        <v>8.8700000000000001E-2</v>
      </c>
      <c r="H107" s="184">
        <v>6.9699999999999998E-2</v>
      </c>
      <c r="I107" s="184">
        <v>5.7000000000000002E-2</v>
      </c>
      <c r="J107" s="184">
        <v>0.222</v>
      </c>
      <c r="K107" s="184">
        <v>0.88109999999999999</v>
      </c>
      <c r="L107" s="184">
        <v>2.2786</v>
      </c>
      <c r="M107" s="184">
        <v>3.2814999999999999</v>
      </c>
      <c r="N107" s="184">
        <v>4.3662000000000001</v>
      </c>
      <c r="O107" s="184">
        <v>5.1768999999999998</v>
      </c>
      <c r="P107" s="184">
        <v>5.5814000000000004</v>
      </c>
      <c r="Q107" s="184">
        <v>6.2641</v>
      </c>
      <c r="R107" s="184">
        <v>4.4353999999999996</v>
      </c>
      <c r="S107" s="120"/>
      <c r="T107" s="123"/>
      <c r="U107" s="124"/>
      <c r="V107" s="124"/>
      <c r="W107" s="124"/>
      <c r="X107" s="124"/>
      <c r="Y107" s="124"/>
      <c r="Z107" s="124"/>
      <c r="AA107" s="124"/>
      <c r="AB107" s="124"/>
      <c r="AC107" s="124"/>
      <c r="AD107" s="124"/>
      <c r="AE107" s="124"/>
      <c r="AF107" s="124"/>
      <c r="AG107" s="124"/>
      <c r="AH107" s="124"/>
    </row>
    <row r="108" spans="1:34" x14ac:dyDescent="0.3">
      <c r="A108" s="180" t="s">
        <v>1764</v>
      </c>
      <c r="B108" s="180" t="s">
        <v>1744</v>
      </c>
      <c r="C108" s="180">
        <v>104683</v>
      </c>
      <c r="D108" s="183">
        <v>44477</v>
      </c>
      <c r="E108" s="184">
        <v>27.378</v>
      </c>
      <c r="F108" s="184">
        <v>4.9000000000000002E-2</v>
      </c>
      <c r="G108" s="184">
        <v>7.46E-2</v>
      </c>
      <c r="H108" s="184">
        <v>4.7500000000000001E-2</v>
      </c>
      <c r="I108" s="184">
        <v>6.6199999999999995E-2</v>
      </c>
      <c r="J108" s="184">
        <v>0.2248</v>
      </c>
      <c r="K108" s="184">
        <v>0.78410000000000002</v>
      </c>
      <c r="L108" s="184">
        <v>2.0748000000000002</v>
      </c>
      <c r="M108" s="184">
        <v>2.9171</v>
      </c>
      <c r="N108" s="184">
        <v>3.8765000000000001</v>
      </c>
      <c r="O108" s="184">
        <v>4.8788999999999998</v>
      </c>
      <c r="P108" s="184">
        <v>5.2916999999999996</v>
      </c>
      <c r="Q108" s="184">
        <v>7.0500999999999996</v>
      </c>
      <c r="R108" s="184">
        <v>4.1535000000000002</v>
      </c>
      <c r="S108" s="120"/>
      <c r="T108" s="123"/>
      <c r="U108" s="124"/>
      <c r="V108" s="124"/>
      <c r="W108" s="124"/>
      <c r="X108" s="124"/>
      <c r="Y108" s="124"/>
      <c r="Z108" s="124"/>
      <c r="AA108" s="124"/>
      <c r="AB108" s="124"/>
      <c r="AC108" s="124"/>
      <c r="AD108" s="124"/>
      <c r="AE108" s="124"/>
      <c r="AF108" s="124"/>
      <c r="AG108" s="124"/>
      <c r="AH108" s="124"/>
    </row>
    <row r="109" spans="1:34" x14ac:dyDescent="0.3">
      <c r="A109" s="180" t="s">
        <v>1764</v>
      </c>
      <c r="B109" s="180" t="s">
        <v>1718</v>
      </c>
      <c r="C109" s="180">
        <v>120364</v>
      </c>
      <c r="D109" s="183">
        <v>44477</v>
      </c>
      <c r="E109" s="184">
        <v>28.736699999999999</v>
      </c>
      <c r="F109" s="184">
        <v>5.0799999999999998E-2</v>
      </c>
      <c r="G109" s="184">
        <v>7.9399999999999998E-2</v>
      </c>
      <c r="H109" s="184">
        <v>5.8099999999999999E-2</v>
      </c>
      <c r="I109" s="184">
        <v>8.7099999999999997E-2</v>
      </c>
      <c r="J109" s="184">
        <v>0.26869999999999999</v>
      </c>
      <c r="K109" s="184">
        <v>0.91910000000000003</v>
      </c>
      <c r="L109" s="184">
        <v>2.3466999999999998</v>
      </c>
      <c r="M109" s="184">
        <v>3.3258999999999999</v>
      </c>
      <c r="N109" s="184">
        <v>4.4287000000000001</v>
      </c>
      <c r="O109" s="184">
        <v>5.4581999999999997</v>
      </c>
      <c r="P109" s="184">
        <v>5.9073000000000002</v>
      </c>
      <c r="Q109" s="184">
        <v>7.1555999999999997</v>
      </c>
      <c r="R109" s="184">
        <v>4.7064000000000004</v>
      </c>
      <c r="S109" s="120"/>
      <c r="T109" s="123"/>
      <c r="U109" s="124"/>
      <c r="V109" s="124"/>
      <c r="W109" s="124"/>
      <c r="X109" s="124"/>
      <c r="Y109" s="124"/>
      <c r="Z109" s="124"/>
      <c r="AA109" s="124"/>
      <c r="AB109" s="124"/>
      <c r="AC109" s="124"/>
      <c r="AD109" s="124"/>
      <c r="AE109" s="124"/>
      <c r="AF109" s="124"/>
      <c r="AG109" s="124"/>
      <c r="AH109" s="124"/>
    </row>
    <row r="110" spans="1:34" x14ac:dyDescent="0.3">
      <c r="A110" s="180" t="s">
        <v>1764</v>
      </c>
      <c r="B110" s="180" t="s">
        <v>1719</v>
      </c>
      <c r="C110" s="180">
        <v>118474</v>
      </c>
      <c r="D110" s="183">
        <v>44477</v>
      </c>
      <c r="E110" s="184">
        <v>27.3826</v>
      </c>
      <c r="F110" s="184">
        <v>4.2000000000000003E-2</v>
      </c>
      <c r="G110" s="184">
        <v>7.5700000000000003E-2</v>
      </c>
      <c r="H110" s="184">
        <v>6.25E-2</v>
      </c>
      <c r="I110" s="184">
        <v>6.9400000000000003E-2</v>
      </c>
      <c r="J110" s="184">
        <v>0.25779999999999997</v>
      </c>
      <c r="K110" s="184">
        <v>0.91249999999999998</v>
      </c>
      <c r="L110" s="184">
        <v>2.2261000000000002</v>
      </c>
      <c r="M110" s="184">
        <v>3.2105999999999999</v>
      </c>
      <c r="N110" s="184">
        <v>4.3329000000000004</v>
      </c>
      <c r="O110" s="184">
        <v>5.4537000000000004</v>
      </c>
      <c r="P110" s="184">
        <v>5.9059999999999997</v>
      </c>
      <c r="Q110" s="184">
        <v>7.0189000000000004</v>
      </c>
      <c r="R110" s="184">
        <v>4.5377000000000001</v>
      </c>
      <c r="S110" s="120"/>
      <c r="T110" s="123"/>
      <c r="U110" s="124"/>
      <c r="V110" s="124"/>
      <c r="W110" s="124"/>
      <c r="X110" s="124"/>
      <c r="Y110" s="124"/>
      <c r="Z110" s="124"/>
      <c r="AA110" s="124"/>
      <c r="AB110" s="124"/>
      <c r="AC110" s="124"/>
      <c r="AD110" s="124"/>
      <c r="AE110" s="124"/>
      <c r="AF110" s="124"/>
      <c r="AG110" s="124"/>
      <c r="AH110" s="124"/>
    </row>
    <row r="111" spans="1:34" x14ac:dyDescent="0.3">
      <c r="A111" s="180" t="s">
        <v>1764</v>
      </c>
      <c r="B111" s="180" t="s">
        <v>1745</v>
      </c>
      <c r="C111" s="180">
        <v>108845</v>
      </c>
      <c r="D111" s="183">
        <v>44477</v>
      </c>
      <c r="E111" s="184">
        <v>25.976299999999998</v>
      </c>
      <c r="F111" s="184">
        <v>4.0099999999999997E-2</v>
      </c>
      <c r="G111" s="184">
        <v>7.0099999999999996E-2</v>
      </c>
      <c r="H111" s="184">
        <v>4.9299999999999997E-2</v>
      </c>
      <c r="I111" s="184">
        <v>4.3499999999999997E-2</v>
      </c>
      <c r="J111" s="184">
        <v>0.20169999999999999</v>
      </c>
      <c r="K111" s="184">
        <v>0.73960000000000004</v>
      </c>
      <c r="L111" s="184">
        <v>1.8777999999999999</v>
      </c>
      <c r="M111" s="184">
        <v>2.7063999999999999</v>
      </c>
      <c r="N111" s="184">
        <v>3.6246</v>
      </c>
      <c r="O111" s="184">
        <v>4.7150999999999996</v>
      </c>
      <c r="P111" s="184">
        <v>5.1947999999999999</v>
      </c>
      <c r="Q111" s="184">
        <v>6.6586999999999996</v>
      </c>
      <c r="R111" s="184">
        <v>3.7883</v>
      </c>
      <c r="S111" s="120"/>
      <c r="T111" s="123"/>
      <c r="U111" s="124"/>
      <c r="V111" s="124"/>
      <c r="W111" s="124"/>
      <c r="X111" s="124"/>
      <c r="Y111" s="124"/>
      <c r="Z111" s="124"/>
      <c r="AA111" s="124"/>
      <c r="AB111" s="124"/>
      <c r="AC111" s="124"/>
      <c r="AD111" s="124"/>
      <c r="AE111" s="124"/>
      <c r="AF111" s="124"/>
      <c r="AG111" s="124"/>
      <c r="AH111" s="124"/>
    </row>
    <row r="112" spans="1:34" x14ac:dyDescent="0.3">
      <c r="A112" s="180" t="s">
        <v>1764</v>
      </c>
      <c r="B112" s="180" t="s">
        <v>1720</v>
      </c>
      <c r="C112" s="180">
        <v>133181</v>
      </c>
      <c r="D112" s="183">
        <v>44477</v>
      </c>
      <c r="E112" s="184">
        <v>15.0259</v>
      </c>
      <c r="F112" s="184">
        <v>4.0599999999999997E-2</v>
      </c>
      <c r="G112" s="184">
        <v>4.5900000000000003E-2</v>
      </c>
      <c r="H112" s="184">
        <v>4.0000000000000001E-3</v>
      </c>
      <c r="I112" s="184">
        <v>6.3899999999999998E-2</v>
      </c>
      <c r="J112" s="184">
        <v>0.12659999999999999</v>
      </c>
      <c r="K112" s="184">
        <v>0.56820000000000004</v>
      </c>
      <c r="L112" s="184">
        <v>1.5504</v>
      </c>
      <c r="M112" s="184">
        <v>2.343</v>
      </c>
      <c r="N112" s="184">
        <v>2.9205999999999999</v>
      </c>
      <c r="O112" s="184">
        <v>4.5999999999999996</v>
      </c>
      <c r="P112" s="184">
        <v>5.3620000000000001</v>
      </c>
      <c r="Q112" s="184">
        <v>6.1632999999999996</v>
      </c>
      <c r="R112" s="184">
        <v>3.5869</v>
      </c>
      <c r="S112" s="120"/>
      <c r="T112" s="123"/>
      <c r="U112" s="124"/>
      <c r="V112" s="124"/>
      <c r="W112" s="124"/>
      <c r="X112" s="124"/>
      <c r="Y112" s="124"/>
      <c r="Z112" s="124"/>
      <c r="AA112" s="124"/>
      <c r="AB112" s="124"/>
      <c r="AC112" s="124"/>
      <c r="AD112" s="124"/>
      <c r="AE112" s="124"/>
      <c r="AF112" s="124"/>
      <c r="AG112" s="124"/>
      <c r="AH112" s="124"/>
    </row>
    <row r="113" spans="1:34" x14ac:dyDescent="0.3">
      <c r="A113" s="180" t="s">
        <v>1764</v>
      </c>
      <c r="B113" s="180" t="s">
        <v>1746</v>
      </c>
      <c r="C113" s="180">
        <v>133184</v>
      </c>
      <c r="D113" s="183">
        <v>44477</v>
      </c>
      <c r="E113" s="184">
        <v>14.419700000000001</v>
      </c>
      <c r="F113" s="184">
        <v>3.8899999999999997E-2</v>
      </c>
      <c r="G113" s="184">
        <v>4.0899999999999999E-2</v>
      </c>
      <c r="H113" s="184">
        <v>-8.3000000000000001E-3</v>
      </c>
      <c r="I113" s="184">
        <v>3.7499999999999999E-2</v>
      </c>
      <c r="J113" s="184">
        <v>7.0099999999999996E-2</v>
      </c>
      <c r="K113" s="184">
        <v>0.39200000000000002</v>
      </c>
      <c r="L113" s="184">
        <v>1.1951000000000001</v>
      </c>
      <c r="M113" s="184">
        <v>1.8089</v>
      </c>
      <c r="N113" s="184">
        <v>2.2035999999999998</v>
      </c>
      <c r="O113" s="184">
        <v>3.9622000000000002</v>
      </c>
      <c r="P113" s="184">
        <v>4.7529000000000003</v>
      </c>
      <c r="Q113" s="184">
        <v>5.5231000000000003</v>
      </c>
      <c r="R113" s="184">
        <v>2.9013</v>
      </c>
      <c r="S113" s="120"/>
      <c r="T113" s="123"/>
      <c r="U113" s="124"/>
      <c r="V113" s="124"/>
      <c r="W113" s="124"/>
      <c r="X113" s="124"/>
      <c r="Y113" s="124"/>
      <c r="Z113" s="124"/>
      <c r="AA113" s="124"/>
      <c r="AB113" s="124"/>
      <c r="AC113" s="124"/>
      <c r="AD113" s="124"/>
      <c r="AE113" s="124"/>
      <c r="AF113" s="124"/>
      <c r="AG113" s="124"/>
      <c r="AH113" s="124"/>
    </row>
    <row r="114" spans="1:34" x14ac:dyDescent="0.3">
      <c r="A114" s="180" t="s">
        <v>1764</v>
      </c>
      <c r="B114" s="180" t="s">
        <v>1747</v>
      </c>
      <c r="C114" s="180">
        <v>105603</v>
      </c>
      <c r="D114" s="183">
        <v>44477</v>
      </c>
      <c r="E114" s="184">
        <v>25.226800000000001</v>
      </c>
      <c r="F114" s="184">
        <v>5.8299999999999998E-2</v>
      </c>
      <c r="G114" s="184">
        <v>5.91E-2</v>
      </c>
      <c r="H114" s="184">
        <v>6.54E-2</v>
      </c>
      <c r="I114" s="184">
        <v>9.3600000000000003E-2</v>
      </c>
      <c r="J114" s="184">
        <v>0.18149999999999999</v>
      </c>
      <c r="K114" s="184">
        <v>0.72670000000000001</v>
      </c>
      <c r="L114" s="184">
        <v>1.8935</v>
      </c>
      <c r="M114" s="184">
        <v>2.7254</v>
      </c>
      <c r="N114" s="184">
        <v>3.5613000000000001</v>
      </c>
      <c r="O114" s="184">
        <v>4.7081999999999997</v>
      </c>
      <c r="P114" s="184">
        <v>5.1779999999999999</v>
      </c>
      <c r="Q114" s="184">
        <v>6.6120999999999999</v>
      </c>
      <c r="R114" s="184">
        <v>4.0716000000000001</v>
      </c>
      <c r="S114" s="120"/>
      <c r="T114" s="123"/>
      <c r="U114" s="124"/>
      <c r="V114" s="124"/>
      <c r="W114" s="124"/>
      <c r="X114" s="124"/>
      <c r="Y114" s="124"/>
      <c r="Z114" s="124"/>
      <c r="AA114" s="124"/>
      <c r="AB114" s="124"/>
      <c r="AC114" s="124"/>
      <c r="AD114" s="124"/>
      <c r="AE114" s="124"/>
      <c r="AF114" s="124"/>
      <c r="AG114" s="124"/>
      <c r="AH114" s="124"/>
    </row>
    <row r="115" spans="1:34" x14ac:dyDescent="0.3">
      <c r="A115" s="180" t="s">
        <v>1764</v>
      </c>
      <c r="B115" s="180" t="s">
        <v>1721</v>
      </c>
      <c r="C115" s="180">
        <v>120401</v>
      </c>
      <c r="D115" s="183">
        <v>44477</v>
      </c>
      <c r="E115" s="184">
        <v>26.609000000000002</v>
      </c>
      <c r="F115" s="184">
        <v>5.9799999999999999E-2</v>
      </c>
      <c r="G115" s="184">
        <v>6.3899999999999998E-2</v>
      </c>
      <c r="H115" s="184">
        <v>7.6700000000000004E-2</v>
      </c>
      <c r="I115" s="184">
        <v>0.1166</v>
      </c>
      <c r="J115" s="184">
        <v>0.23089999999999999</v>
      </c>
      <c r="K115" s="184">
        <v>0.87880000000000003</v>
      </c>
      <c r="L115" s="184">
        <v>2.2153</v>
      </c>
      <c r="M115" s="184">
        <v>3.2281</v>
      </c>
      <c r="N115" s="184">
        <v>4.2534000000000001</v>
      </c>
      <c r="O115" s="184">
        <v>5.3879000000000001</v>
      </c>
      <c r="P115" s="184">
        <v>5.8407999999999998</v>
      </c>
      <c r="Q115" s="184">
        <v>6.8804999999999996</v>
      </c>
      <c r="R115" s="184">
        <v>4.7725</v>
      </c>
      <c r="S115" s="120"/>
      <c r="T115" s="123"/>
      <c r="U115" s="124"/>
      <c r="V115" s="124"/>
      <c r="W115" s="124"/>
      <c r="X115" s="124"/>
      <c r="Y115" s="124"/>
      <c r="Z115" s="124"/>
      <c r="AA115" s="124"/>
      <c r="AB115" s="124"/>
      <c r="AC115" s="124"/>
      <c r="AD115" s="124"/>
      <c r="AE115" s="124"/>
      <c r="AF115" s="124"/>
      <c r="AG115" s="124"/>
      <c r="AH115" s="124"/>
    </row>
    <row r="116" spans="1:34" x14ac:dyDescent="0.3">
      <c r="A116" s="180" t="s">
        <v>1764</v>
      </c>
      <c r="B116" s="180" t="s">
        <v>1722</v>
      </c>
      <c r="C116" s="180">
        <v>147617</v>
      </c>
      <c r="D116" s="183">
        <v>44477</v>
      </c>
      <c r="E116" s="184">
        <v>10.8269</v>
      </c>
      <c r="F116" s="184">
        <v>3.2300000000000002E-2</v>
      </c>
      <c r="G116" s="184">
        <v>4.53E-2</v>
      </c>
      <c r="H116" s="184">
        <v>-3.5099999999999999E-2</v>
      </c>
      <c r="I116" s="184">
        <v>-1.29E-2</v>
      </c>
      <c r="J116" s="184">
        <v>0.1452</v>
      </c>
      <c r="K116" s="184">
        <v>0.64139999999999997</v>
      </c>
      <c r="L116" s="184">
        <v>1.8561000000000001</v>
      </c>
      <c r="M116" s="184">
        <v>2.476</v>
      </c>
      <c r="N116" s="184">
        <v>3.2343000000000002</v>
      </c>
      <c r="O116" s="184"/>
      <c r="P116" s="184"/>
      <c r="Q116" s="184">
        <v>3.8894000000000002</v>
      </c>
      <c r="R116" s="184">
        <v>3.7275999999999998</v>
      </c>
      <c r="S116" s="120"/>
      <c r="T116" s="123"/>
      <c r="U116" s="124"/>
      <c r="V116" s="124"/>
      <c r="W116" s="124"/>
      <c r="X116" s="124"/>
      <c r="Y116" s="124"/>
      <c r="Z116" s="124"/>
      <c r="AA116" s="124"/>
      <c r="AB116" s="124"/>
      <c r="AC116" s="124"/>
      <c r="AD116" s="124"/>
      <c r="AE116" s="124"/>
      <c r="AF116" s="124"/>
      <c r="AG116" s="124"/>
      <c r="AH116" s="124"/>
    </row>
    <row r="117" spans="1:34" x14ac:dyDescent="0.3">
      <c r="A117" s="180" t="s">
        <v>1764</v>
      </c>
      <c r="B117" s="180" t="s">
        <v>1748</v>
      </c>
      <c r="C117" s="180">
        <v>147618</v>
      </c>
      <c r="D117" s="183">
        <v>44477</v>
      </c>
      <c r="E117" s="184">
        <v>10.6593</v>
      </c>
      <c r="F117" s="184">
        <v>0.03</v>
      </c>
      <c r="G117" s="184">
        <v>3.85E-2</v>
      </c>
      <c r="H117" s="184">
        <v>-4.9700000000000001E-2</v>
      </c>
      <c r="I117" s="184">
        <v>-4.2200000000000001E-2</v>
      </c>
      <c r="J117" s="184">
        <v>8.2600000000000007E-2</v>
      </c>
      <c r="K117" s="184">
        <v>0.45140000000000002</v>
      </c>
      <c r="L117" s="184">
        <v>1.4745999999999999</v>
      </c>
      <c r="M117" s="184">
        <v>1.9044000000000001</v>
      </c>
      <c r="N117" s="184">
        <v>2.4636999999999998</v>
      </c>
      <c r="O117" s="184"/>
      <c r="P117" s="184"/>
      <c r="Q117" s="184">
        <v>3.1139000000000001</v>
      </c>
      <c r="R117" s="184">
        <v>2.9550000000000001</v>
      </c>
      <c r="S117" s="120"/>
      <c r="T117" s="123"/>
      <c r="U117" s="124"/>
      <c r="V117" s="124"/>
      <c r="W117" s="124"/>
      <c r="X117" s="124"/>
      <c r="Y117" s="124"/>
      <c r="Z117" s="124"/>
      <c r="AA117" s="124"/>
      <c r="AB117" s="124"/>
      <c r="AC117" s="124"/>
      <c r="AD117" s="124"/>
      <c r="AE117" s="124"/>
      <c r="AF117" s="124"/>
      <c r="AG117" s="124"/>
      <c r="AH117" s="124"/>
    </row>
    <row r="118" spans="1:34" x14ac:dyDescent="0.3">
      <c r="A118" s="180" t="s">
        <v>1764</v>
      </c>
      <c r="B118" s="180" t="s">
        <v>1749</v>
      </c>
      <c r="C118" s="180">
        <v>103780</v>
      </c>
      <c r="D118" s="183">
        <v>44477</v>
      </c>
      <c r="E118" s="184">
        <v>26.439900000000002</v>
      </c>
      <c r="F118" s="184">
        <v>4.9599999999999998E-2</v>
      </c>
      <c r="G118" s="184">
        <v>5.6399999999999999E-2</v>
      </c>
      <c r="H118" s="184">
        <v>6.4699999999999994E-2</v>
      </c>
      <c r="I118" s="184">
        <v>3.9E-2</v>
      </c>
      <c r="J118" s="184">
        <v>0.19359999999999999</v>
      </c>
      <c r="K118" s="184">
        <v>0.5897</v>
      </c>
      <c r="L118" s="184">
        <v>1.6091</v>
      </c>
      <c r="M118" s="184">
        <v>2.0234999999999999</v>
      </c>
      <c r="N118" s="184">
        <v>2.6406000000000001</v>
      </c>
      <c r="O118" s="184">
        <v>3.7006000000000001</v>
      </c>
      <c r="P118" s="184">
        <v>4.4241999999999999</v>
      </c>
      <c r="Q118" s="184">
        <v>6.5896999999999997</v>
      </c>
      <c r="R118" s="184">
        <v>2.7307000000000001</v>
      </c>
      <c r="S118" s="120"/>
      <c r="T118" s="123"/>
      <c r="U118" s="124"/>
      <c r="V118" s="124"/>
      <c r="W118" s="124"/>
      <c r="X118" s="124"/>
      <c r="Y118" s="124"/>
      <c r="Z118" s="124"/>
      <c r="AA118" s="124"/>
      <c r="AB118" s="124"/>
      <c r="AC118" s="124"/>
      <c r="AD118" s="124"/>
      <c r="AE118" s="124"/>
      <c r="AF118" s="124"/>
      <c r="AG118" s="124"/>
      <c r="AH118" s="124"/>
    </row>
    <row r="119" spans="1:34" x14ac:dyDescent="0.3">
      <c r="A119" s="180" t="s">
        <v>1764</v>
      </c>
      <c r="B119" s="180" t="s">
        <v>1723</v>
      </c>
      <c r="C119" s="180">
        <v>120482</v>
      </c>
      <c r="D119" s="183">
        <v>44477</v>
      </c>
      <c r="E119" s="184">
        <v>27.512</v>
      </c>
      <c r="F119" s="184">
        <v>5.0900000000000001E-2</v>
      </c>
      <c r="G119" s="184">
        <v>5.96E-2</v>
      </c>
      <c r="H119" s="184">
        <v>7.2700000000000001E-2</v>
      </c>
      <c r="I119" s="184">
        <v>5.4600000000000003E-2</v>
      </c>
      <c r="J119" s="184">
        <v>0.2266</v>
      </c>
      <c r="K119" s="184">
        <v>0.69099999999999995</v>
      </c>
      <c r="L119" s="184">
        <v>1.8132999999999999</v>
      </c>
      <c r="M119" s="184">
        <v>2.3294999999999999</v>
      </c>
      <c r="N119" s="184">
        <v>3.0516000000000001</v>
      </c>
      <c r="O119" s="184">
        <v>4.1159999999999997</v>
      </c>
      <c r="P119" s="184">
        <v>4.8451000000000004</v>
      </c>
      <c r="Q119" s="184">
        <v>6.4001000000000001</v>
      </c>
      <c r="R119" s="184">
        <v>3.1421000000000001</v>
      </c>
      <c r="S119" s="120"/>
      <c r="T119" s="123"/>
      <c r="U119" s="124"/>
      <c r="V119" s="124"/>
      <c r="W119" s="124"/>
      <c r="X119" s="124"/>
      <c r="Y119" s="124"/>
      <c r="Z119" s="124"/>
      <c r="AA119" s="124"/>
      <c r="AB119" s="124"/>
      <c r="AC119" s="124"/>
      <c r="AD119" s="124"/>
      <c r="AE119" s="124"/>
      <c r="AF119" s="124"/>
      <c r="AG119" s="124"/>
      <c r="AH119" s="124"/>
    </row>
    <row r="120" spans="1:34" x14ac:dyDescent="0.3">
      <c r="A120" s="180" t="s">
        <v>1764</v>
      </c>
      <c r="B120" s="180" t="s">
        <v>1750</v>
      </c>
      <c r="C120" s="180">
        <v>105968</v>
      </c>
      <c r="D120" s="183">
        <v>44477</v>
      </c>
      <c r="E120" s="184">
        <v>29.6784</v>
      </c>
      <c r="F120" s="184">
        <v>3.9800000000000002E-2</v>
      </c>
      <c r="G120" s="184">
        <v>8.5699999999999998E-2</v>
      </c>
      <c r="H120" s="184">
        <v>7.4499999999999997E-2</v>
      </c>
      <c r="I120" s="184">
        <v>8.4000000000000005E-2</v>
      </c>
      <c r="J120" s="184">
        <v>0.2422</v>
      </c>
      <c r="K120" s="184">
        <v>0.79679999999999995</v>
      </c>
      <c r="L120" s="184">
        <v>2.0687000000000002</v>
      </c>
      <c r="M120" s="184">
        <v>3.0021</v>
      </c>
      <c r="N120" s="184">
        <v>3.9822000000000002</v>
      </c>
      <c r="O120" s="184">
        <v>4.9603000000000002</v>
      </c>
      <c r="P120" s="184">
        <v>5.4180999999999999</v>
      </c>
      <c r="Q120" s="184">
        <v>7.0193000000000003</v>
      </c>
      <c r="R120" s="184">
        <v>4.2450000000000001</v>
      </c>
      <c r="S120" s="120"/>
      <c r="T120" s="123"/>
      <c r="U120" s="124"/>
      <c r="V120" s="124"/>
      <c r="W120" s="124"/>
      <c r="X120" s="124"/>
      <c r="Y120" s="124"/>
      <c r="Z120" s="124"/>
      <c r="AA120" s="124"/>
      <c r="AB120" s="124"/>
      <c r="AC120" s="124"/>
      <c r="AD120" s="124"/>
      <c r="AE120" s="124"/>
      <c r="AF120" s="124"/>
      <c r="AG120" s="124"/>
      <c r="AH120" s="124"/>
    </row>
    <row r="121" spans="1:34" x14ac:dyDescent="0.3">
      <c r="A121" s="180" t="s">
        <v>1764</v>
      </c>
      <c r="B121" s="180" t="s">
        <v>1724</v>
      </c>
      <c r="C121" s="180">
        <v>119771</v>
      </c>
      <c r="D121" s="183">
        <v>44477</v>
      </c>
      <c r="E121" s="184">
        <v>31.0261</v>
      </c>
      <c r="F121" s="184">
        <v>4.1300000000000003E-2</v>
      </c>
      <c r="G121" s="184">
        <v>9.0300000000000005E-2</v>
      </c>
      <c r="H121" s="184">
        <v>8.5500000000000007E-2</v>
      </c>
      <c r="I121" s="184">
        <v>0.1062</v>
      </c>
      <c r="J121" s="184">
        <v>0.28989999999999999</v>
      </c>
      <c r="K121" s="184">
        <v>0.94289999999999996</v>
      </c>
      <c r="L121" s="184">
        <v>2.3633000000000002</v>
      </c>
      <c r="M121" s="184">
        <v>3.4506999999999999</v>
      </c>
      <c r="N121" s="184">
        <v>4.5843999999999996</v>
      </c>
      <c r="O121" s="184">
        <v>5.5239000000000003</v>
      </c>
      <c r="P121" s="184">
        <v>5.9589999999999996</v>
      </c>
      <c r="Q121" s="184">
        <v>7.1444999999999999</v>
      </c>
      <c r="R121" s="184">
        <v>4.8310000000000004</v>
      </c>
      <c r="S121" s="120"/>
      <c r="T121" s="123"/>
      <c r="U121" s="124"/>
      <c r="V121" s="124"/>
      <c r="W121" s="124"/>
      <c r="X121" s="124"/>
      <c r="Y121" s="124"/>
      <c r="Z121" s="124"/>
      <c r="AA121" s="124"/>
      <c r="AB121" s="124"/>
      <c r="AC121" s="124"/>
      <c r="AD121" s="124"/>
      <c r="AE121" s="124"/>
      <c r="AF121" s="124"/>
      <c r="AG121" s="124"/>
      <c r="AH121" s="124"/>
    </row>
    <row r="122" spans="1:34" x14ac:dyDescent="0.3">
      <c r="A122" s="180" t="s">
        <v>1764</v>
      </c>
      <c r="B122" s="180" t="s">
        <v>1725</v>
      </c>
      <c r="C122" s="180">
        <v>130450</v>
      </c>
      <c r="D122" s="183">
        <v>44477</v>
      </c>
      <c r="E122" s="184">
        <v>15.956</v>
      </c>
      <c r="F122" s="184">
        <v>4.3900000000000002E-2</v>
      </c>
      <c r="G122" s="184">
        <v>8.1500000000000003E-2</v>
      </c>
      <c r="H122" s="184">
        <v>6.9000000000000006E-2</v>
      </c>
      <c r="I122" s="184">
        <v>6.9000000000000006E-2</v>
      </c>
      <c r="J122" s="184">
        <v>0.25130000000000002</v>
      </c>
      <c r="K122" s="184">
        <v>0.89159999999999995</v>
      </c>
      <c r="L122" s="184">
        <v>2.2951999999999999</v>
      </c>
      <c r="M122" s="184">
        <v>3.3955000000000002</v>
      </c>
      <c r="N122" s="184">
        <v>4.4992999999999999</v>
      </c>
      <c r="O122" s="184">
        <v>5.5968</v>
      </c>
      <c r="P122" s="184">
        <v>6.0346000000000002</v>
      </c>
      <c r="Q122" s="184">
        <v>6.6292</v>
      </c>
      <c r="R122" s="184">
        <v>5.0133999999999999</v>
      </c>
      <c r="S122" s="120"/>
      <c r="T122" s="123"/>
      <c r="U122" s="124"/>
      <c r="V122" s="124"/>
      <c r="W122" s="124"/>
      <c r="X122" s="124"/>
      <c r="Y122" s="124"/>
      <c r="Z122" s="124"/>
      <c r="AA122" s="124"/>
      <c r="AB122" s="124"/>
      <c r="AC122" s="124"/>
      <c r="AD122" s="124"/>
      <c r="AE122" s="124"/>
      <c r="AF122" s="124"/>
      <c r="AG122" s="124"/>
      <c r="AH122" s="124"/>
    </row>
    <row r="123" spans="1:34" x14ac:dyDescent="0.3">
      <c r="A123" s="180" t="s">
        <v>1764</v>
      </c>
      <c r="B123" s="180" t="s">
        <v>1751</v>
      </c>
      <c r="C123" s="180">
        <v>130446</v>
      </c>
      <c r="D123" s="183">
        <v>44477</v>
      </c>
      <c r="E123" s="184">
        <v>15.281000000000001</v>
      </c>
      <c r="F123" s="184">
        <v>4.58E-2</v>
      </c>
      <c r="G123" s="184">
        <v>7.8600000000000003E-2</v>
      </c>
      <c r="H123" s="184">
        <v>5.2400000000000002E-2</v>
      </c>
      <c r="I123" s="184">
        <v>4.58E-2</v>
      </c>
      <c r="J123" s="184">
        <v>0.19670000000000001</v>
      </c>
      <c r="K123" s="184">
        <v>0.72509999999999997</v>
      </c>
      <c r="L123" s="184">
        <v>1.9549000000000001</v>
      </c>
      <c r="M123" s="184">
        <v>2.8746</v>
      </c>
      <c r="N123" s="184">
        <v>3.7970000000000002</v>
      </c>
      <c r="O123" s="184">
        <v>4.9988000000000001</v>
      </c>
      <c r="P123" s="184">
        <v>5.4146999999999998</v>
      </c>
      <c r="Q123" s="184">
        <v>5.9980000000000002</v>
      </c>
      <c r="R123" s="184">
        <v>4.4028999999999998</v>
      </c>
      <c r="S123" s="120"/>
      <c r="T123" s="123"/>
      <c r="U123" s="124"/>
      <c r="V123" s="124"/>
      <c r="W123" s="124"/>
      <c r="X123" s="124"/>
      <c r="Y123" s="124"/>
      <c r="Z123" s="124"/>
      <c r="AA123" s="124"/>
      <c r="AB123" s="124"/>
      <c r="AC123" s="124"/>
      <c r="AD123" s="124"/>
      <c r="AE123" s="124"/>
      <c r="AF123" s="124"/>
      <c r="AG123" s="124"/>
      <c r="AH123" s="124"/>
    </row>
    <row r="124" spans="1:34" x14ac:dyDescent="0.3">
      <c r="A124" s="180" t="s">
        <v>1764</v>
      </c>
      <c r="B124" s="180" t="s">
        <v>1726</v>
      </c>
      <c r="C124" s="180">
        <v>145895</v>
      </c>
      <c r="D124" s="183">
        <v>44477</v>
      </c>
      <c r="E124" s="184">
        <v>11.361499999999999</v>
      </c>
      <c r="F124" s="184">
        <v>6.6100000000000006E-2</v>
      </c>
      <c r="G124" s="184">
        <v>8.1000000000000003E-2</v>
      </c>
      <c r="H124" s="184">
        <v>1.5800000000000002E-2</v>
      </c>
      <c r="I124" s="184">
        <v>0.1084</v>
      </c>
      <c r="J124" s="184">
        <v>0.24790000000000001</v>
      </c>
      <c r="K124" s="184">
        <v>0.88080000000000003</v>
      </c>
      <c r="L124" s="184">
        <v>2.1057000000000001</v>
      </c>
      <c r="M124" s="184">
        <v>2.9512999999999998</v>
      </c>
      <c r="N124" s="184">
        <v>3.8395000000000001</v>
      </c>
      <c r="O124" s="184"/>
      <c r="P124" s="184"/>
      <c r="Q124" s="184">
        <v>4.8335999999999997</v>
      </c>
      <c r="R124" s="184">
        <v>4.1478999999999999</v>
      </c>
      <c r="S124" s="120"/>
      <c r="T124" s="123"/>
      <c r="U124" s="124"/>
      <c r="V124" s="124"/>
      <c r="W124" s="124"/>
      <c r="X124" s="124"/>
      <c r="Y124" s="124"/>
      <c r="Z124" s="124"/>
      <c r="AA124" s="124"/>
      <c r="AB124" s="124"/>
      <c r="AC124" s="124"/>
      <c r="AD124" s="124"/>
      <c r="AE124" s="124"/>
      <c r="AF124" s="124"/>
      <c r="AG124" s="124"/>
      <c r="AH124" s="124"/>
    </row>
    <row r="125" spans="1:34" x14ac:dyDescent="0.3">
      <c r="A125" s="180" t="s">
        <v>1764</v>
      </c>
      <c r="B125" s="180" t="s">
        <v>1752</v>
      </c>
      <c r="C125" s="180">
        <v>145890</v>
      </c>
      <c r="D125" s="183">
        <v>44477</v>
      </c>
      <c r="E125" s="184">
        <v>11.166399999999999</v>
      </c>
      <c r="F125" s="184">
        <v>6.4500000000000002E-2</v>
      </c>
      <c r="G125" s="184">
        <v>7.4399999999999994E-2</v>
      </c>
      <c r="H125" s="184">
        <v>0</v>
      </c>
      <c r="I125" s="184">
        <v>7.6200000000000004E-2</v>
      </c>
      <c r="J125" s="184">
        <v>0.17760000000000001</v>
      </c>
      <c r="K125" s="184">
        <v>0.66439999999999999</v>
      </c>
      <c r="L125" s="184">
        <v>1.7254</v>
      </c>
      <c r="M125" s="184">
        <v>2.4270999999999998</v>
      </c>
      <c r="N125" s="184">
        <v>3.1661999999999999</v>
      </c>
      <c r="O125" s="184"/>
      <c r="P125" s="184"/>
      <c r="Q125" s="184">
        <v>4.1642000000000001</v>
      </c>
      <c r="R125" s="184">
        <v>3.4866000000000001</v>
      </c>
      <c r="S125" s="120"/>
      <c r="T125" s="123"/>
      <c r="U125" s="124"/>
      <c r="V125" s="124"/>
      <c r="W125" s="124"/>
      <c r="X125" s="124"/>
      <c r="Y125" s="124"/>
      <c r="Z125" s="124"/>
      <c r="AA125" s="124"/>
      <c r="AB125" s="124"/>
      <c r="AC125" s="124"/>
      <c r="AD125" s="124"/>
      <c r="AE125" s="124"/>
      <c r="AF125" s="124"/>
      <c r="AG125" s="124"/>
      <c r="AH125" s="124"/>
    </row>
    <row r="126" spans="1:34" x14ac:dyDescent="0.3">
      <c r="A126" s="180" t="s">
        <v>1764</v>
      </c>
      <c r="B126" s="180" t="s">
        <v>1727</v>
      </c>
      <c r="C126" s="180">
        <v>148468</v>
      </c>
      <c r="D126" s="183">
        <v>44477</v>
      </c>
      <c r="E126" s="184">
        <v>10.4216</v>
      </c>
      <c r="F126" s="184">
        <v>5.6599999999999998E-2</v>
      </c>
      <c r="G126" s="184">
        <v>0.1018</v>
      </c>
      <c r="H126" s="184">
        <v>0.1066</v>
      </c>
      <c r="I126" s="184">
        <v>0.1653</v>
      </c>
      <c r="J126" s="184">
        <v>0.22889999999999999</v>
      </c>
      <c r="K126" s="184">
        <v>0.84379999999999999</v>
      </c>
      <c r="L126" s="184">
        <v>2.0525000000000002</v>
      </c>
      <c r="M126" s="184">
        <v>2.8969</v>
      </c>
      <c r="N126" s="184">
        <v>3.7728999999999999</v>
      </c>
      <c r="O126" s="184"/>
      <c r="P126" s="184"/>
      <c r="Q126" s="184">
        <v>3.7446999999999999</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1764</v>
      </c>
      <c r="B127" s="180" t="s">
        <v>1753</v>
      </c>
      <c r="C127" s="180">
        <v>148467</v>
      </c>
      <c r="D127" s="183">
        <v>44477</v>
      </c>
      <c r="E127" s="184">
        <v>10.322699999999999</v>
      </c>
      <c r="F127" s="184">
        <v>5.33E-2</v>
      </c>
      <c r="G127" s="184">
        <v>9.4100000000000003E-2</v>
      </c>
      <c r="H127" s="184">
        <v>9.0200000000000002E-2</v>
      </c>
      <c r="I127" s="184">
        <v>0.13289999999999999</v>
      </c>
      <c r="J127" s="184">
        <v>0.15909999999999999</v>
      </c>
      <c r="K127" s="184">
        <v>0.63070000000000004</v>
      </c>
      <c r="L127" s="184">
        <v>1.6214</v>
      </c>
      <c r="M127" s="184">
        <v>2.2484999999999999</v>
      </c>
      <c r="N127" s="184">
        <v>2.8988</v>
      </c>
      <c r="O127" s="184"/>
      <c r="P127" s="184"/>
      <c r="Q127" s="184">
        <v>2.8677999999999999</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1764</v>
      </c>
      <c r="B128" s="180" t="s">
        <v>1728</v>
      </c>
      <c r="C128" s="180">
        <v>148401</v>
      </c>
      <c r="D128" s="183">
        <v>44477</v>
      </c>
      <c r="E128" s="184">
        <v>10.552</v>
      </c>
      <c r="F128" s="184">
        <v>4.7399999999999998E-2</v>
      </c>
      <c r="G128" s="184">
        <v>5.6899999999999999E-2</v>
      </c>
      <c r="H128" s="184">
        <v>4.7399999999999998E-2</v>
      </c>
      <c r="I128" s="184">
        <v>9.4899999999999998E-2</v>
      </c>
      <c r="J128" s="184">
        <v>0.247</v>
      </c>
      <c r="K128" s="184">
        <v>0.97609999999999997</v>
      </c>
      <c r="L128" s="184">
        <v>2.3572000000000002</v>
      </c>
      <c r="M128" s="184">
        <v>3.2991000000000001</v>
      </c>
      <c r="N128" s="184">
        <v>4.4131999999999998</v>
      </c>
      <c r="O128" s="184"/>
      <c r="P128" s="184"/>
      <c r="Q128" s="184">
        <v>4.2061000000000002</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1764</v>
      </c>
      <c r="B129" s="180" t="s">
        <v>1754</v>
      </c>
      <c r="C129" s="180">
        <v>148400</v>
      </c>
      <c r="D129" s="183">
        <v>44477</v>
      </c>
      <c r="E129" s="184">
        <v>10.46</v>
      </c>
      <c r="F129" s="184">
        <v>4.7800000000000002E-2</v>
      </c>
      <c r="G129" s="184">
        <v>5.74E-2</v>
      </c>
      <c r="H129" s="184">
        <v>3.8300000000000001E-2</v>
      </c>
      <c r="I129" s="184">
        <v>7.6499999999999999E-2</v>
      </c>
      <c r="J129" s="184">
        <v>0.20119999999999999</v>
      </c>
      <c r="K129" s="184">
        <v>0.81930000000000003</v>
      </c>
      <c r="L129" s="184">
        <v>2.0289000000000001</v>
      </c>
      <c r="M129" s="184">
        <v>2.7909000000000002</v>
      </c>
      <c r="N129" s="184">
        <v>3.7183999999999999</v>
      </c>
      <c r="O129" s="184"/>
      <c r="P129" s="184"/>
      <c r="Q129" s="184">
        <v>3.5087000000000002</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1764</v>
      </c>
      <c r="B130" s="180" t="s">
        <v>2009</v>
      </c>
      <c r="C130" s="180">
        <v>144658</v>
      </c>
      <c r="D130" s="183"/>
      <c r="E130" s="184"/>
      <c r="F130" s="184"/>
      <c r="G130" s="184"/>
      <c r="H130" s="184"/>
      <c r="I130" s="184"/>
      <c r="J130" s="184"/>
      <c r="K130" s="184"/>
      <c r="L130" s="184"/>
      <c r="M130" s="184"/>
      <c r="N130" s="184"/>
      <c r="O130" s="184"/>
      <c r="P130" s="184"/>
      <c r="Q130" s="184"/>
      <c r="R130" s="184"/>
      <c r="S130" s="120"/>
      <c r="T130" s="123"/>
      <c r="U130" s="124"/>
      <c r="V130" s="124"/>
      <c r="W130" s="124"/>
      <c r="X130" s="124"/>
      <c r="Y130" s="124"/>
      <c r="Z130" s="124"/>
      <c r="AA130" s="124"/>
      <c r="AB130" s="124"/>
      <c r="AC130" s="124"/>
      <c r="AD130" s="124"/>
      <c r="AE130" s="124"/>
      <c r="AF130" s="124"/>
      <c r="AG130" s="124"/>
      <c r="AH130" s="124"/>
    </row>
    <row r="131" spans="1:34" x14ac:dyDescent="0.3">
      <c r="A131" s="180" t="s">
        <v>1764</v>
      </c>
      <c r="B131" s="180" t="s">
        <v>2010</v>
      </c>
      <c r="C131" s="180">
        <v>144784</v>
      </c>
      <c r="D131" s="183"/>
      <c r="E131" s="184"/>
      <c r="F131" s="184"/>
      <c r="G131" s="184"/>
      <c r="H131" s="184"/>
      <c r="I131" s="184"/>
      <c r="J131" s="184"/>
      <c r="K131" s="184"/>
      <c r="L131" s="184"/>
      <c r="M131" s="184"/>
      <c r="N131" s="184"/>
      <c r="O131" s="184"/>
      <c r="P131" s="184"/>
      <c r="Q131" s="184"/>
      <c r="R131" s="184"/>
      <c r="S131" s="120"/>
      <c r="T131" s="123"/>
      <c r="U131" s="124"/>
      <c r="V131" s="124"/>
      <c r="W131" s="124"/>
      <c r="X131" s="124"/>
      <c r="Y131" s="124"/>
      <c r="Z131" s="124"/>
      <c r="AA131" s="124"/>
      <c r="AB131" s="124"/>
      <c r="AC131" s="124"/>
      <c r="AD131" s="124"/>
      <c r="AE131" s="124"/>
      <c r="AF131" s="124"/>
      <c r="AG131" s="124"/>
      <c r="AH131" s="124"/>
    </row>
    <row r="132" spans="1:34" x14ac:dyDescent="0.3">
      <c r="A132" s="180" t="s">
        <v>1764</v>
      </c>
      <c r="B132" s="180" t="s">
        <v>1755</v>
      </c>
      <c r="C132" s="180">
        <v>113345</v>
      </c>
      <c r="D132" s="183">
        <v>44477</v>
      </c>
      <c r="E132" s="184">
        <v>21.267399999999999</v>
      </c>
      <c r="F132" s="184">
        <v>5.5E-2</v>
      </c>
      <c r="G132" s="184">
        <v>8.5699999999999998E-2</v>
      </c>
      <c r="H132" s="184">
        <v>4.4200000000000003E-2</v>
      </c>
      <c r="I132" s="184">
        <v>6.4500000000000002E-2</v>
      </c>
      <c r="J132" s="184">
        <v>0.2215</v>
      </c>
      <c r="K132" s="184">
        <v>0.78</v>
      </c>
      <c r="L132" s="184">
        <v>2.0367000000000002</v>
      </c>
      <c r="M132" s="184">
        <v>2.8841999999999999</v>
      </c>
      <c r="N132" s="184">
        <v>3.8098000000000001</v>
      </c>
      <c r="O132" s="184">
        <v>4.9436</v>
      </c>
      <c r="P132" s="184">
        <v>5.4436999999999998</v>
      </c>
      <c r="Q132" s="184">
        <v>7.1062000000000003</v>
      </c>
      <c r="R132" s="184">
        <v>4.1590999999999996</v>
      </c>
      <c r="S132" s="120"/>
      <c r="T132" s="123"/>
      <c r="U132" s="124"/>
      <c r="V132" s="124"/>
      <c r="W132" s="124"/>
      <c r="X132" s="124"/>
      <c r="Y132" s="124"/>
      <c r="Z132" s="124"/>
      <c r="AA132" s="124"/>
      <c r="AB132" s="124"/>
      <c r="AC132" s="124"/>
      <c r="AD132" s="124"/>
      <c r="AE132" s="124"/>
      <c r="AF132" s="124"/>
      <c r="AG132" s="124"/>
      <c r="AH132" s="124"/>
    </row>
    <row r="133" spans="1:34" x14ac:dyDescent="0.3">
      <c r="A133" s="180" t="s">
        <v>1764</v>
      </c>
      <c r="B133" s="180" t="s">
        <v>1729</v>
      </c>
      <c r="C133" s="180">
        <v>118585</v>
      </c>
      <c r="D133" s="183">
        <v>44477</v>
      </c>
      <c r="E133" s="184">
        <v>22.365400000000001</v>
      </c>
      <c r="F133" s="184">
        <v>5.6399999999999999E-2</v>
      </c>
      <c r="G133" s="184">
        <v>9.0800000000000006E-2</v>
      </c>
      <c r="H133" s="184">
        <v>5.6800000000000003E-2</v>
      </c>
      <c r="I133" s="184">
        <v>0.09</v>
      </c>
      <c r="J133" s="184">
        <v>0.27660000000000001</v>
      </c>
      <c r="K133" s="184">
        <v>0.95009999999999994</v>
      </c>
      <c r="L133" s="184">
        <v>2.3799000000000001</v>
      </c>
      <c r="M133" s="184">
        <v>3.4009</v>
      </c>
      <c r="N133" s="184">
        <v>4.5077999999999996</v>
      </c>
      <c r="O133" s="184">
        <v>5.6646999999999998</v>
      </c>
      <c r="P133" s="184">
        <v>6.1372</v>
      </c>
      <c r="Q133" s="184">
        <v>7.2164000000000001</v>
      </c>
      <c r="R133" s="184">
        <v>4.8775000000000004</v>
      </c>
      <c r="S133" s="120"/>
      <c r="T133" s="123"/>
      <c r="U133" s="124"/>
      <c r="V133" s="124"/>
      <c r="W133" s="124"/>
      <c r="X133" s="124"/>
      <c r="Y133" s="124"/>
      <c r="Z133" s="124"/>
      <c r="AA133" s="124"/>
      <c r="AB133" s="124"/>
      <c r="AC133" s="124"/>
      <c r="AD133" s="124"/>
      <c r="AE133" s="124"/>
      <c r="AF133" s="124"/>
      <c r="AG133" s="124"/>
      <c r="AH133" s="124"/>
    </row>
    <row r="134" spans="1:34" x14ac:dyDescent="0.3">
      <c r="A134" s="180" t="s">
        <v>1764</v>
      </c>
      <c r="B134" s="180" t="s">
        <v>1730</v>
      </c>
      <c r="C134" s="180">
        <v>138875</v>
      </c>
      <c r="D134" s="183">
        <v>44477</v>
      </c>
      <c r="E134" s="184">
        <v>15.495100000000001</v>
      </c>
      <c r="F134" s="184">
        <v>6.2E-2</v>
      </c>
      <c r="G134" s="184">
        <v>8.5900000000000004E-2</v>
      </c>
      <c r="H134" s="184">
        <v>6.3899999999999998E-2</v>
      </c>
      <c r="I134" s="184">
        <v>6.0100000000000001E-2</v>
      </c>
      <c r="J134" s="184">
        <v>0.23810000000000001</v>
      </c>
      <c r="K134" s="184">
        <v>0.94</v>
      </c>
      <c r="L134" s="184">
        <v>2.2029999999999998</v>
      </c>
      <c r="M134" s="184">
        <v>3.1089000000000002</v>
      </c>
      <c r="N134" s="184">
        <v>4.2443999999999997</v>
      </c>
      <c r="O134" s="184">
        <v>5.149</v>
      </c>
      <c r="P134" s="184">
        <v>5.6928999999999998</v>
      </c>
      <c r="Q134" s="184">
        <v>6.3433999999999999</v>
      </c>
      <c r="R134" s="184">
        <v>4.5346000000000002</v>
      </c>
      <c r="S134" s="120"/>
      <c r="T134" s="123"/>
      <c r="U134" s="124"/>
      <c r="V134" s="124"/>
      <c r="W134" s="124"/>
      <c r="X134" s="124"/>
      <c r="Y134" s="124"/>
      <c r="Z134" s="124"/>
      <c r="AA134" s="124"/>
      <c r="AB134" s="124"/>
      <c r="AC134" s="124"/>
      <c r="AD134" s="124"/>
      <c r="AE134" s="124"/>
      <c r="AF134" s="124"/>
      <c r="AG134" s="124"/>
      <c r="AH134" s="124"/>
    </row>
    <row r="135" spans="1:34" x14ac:dyDescent="0.3">
      <c r="A135" s="180" t="s">
        <v>1764</v>
      </c>
      <c r="B135" s="180" t="s">
        <v>1756</v>
      </c>
      <c r="C135" s="180">
        <v>138876</v>
      </c>
      <c r="D135" s="183">
        <v>44477</v>
      </c>
      <c r="E135" s="184">
        <v>14.8805</v>
      </c>
      <c r="F135" s="184">
        <v>6.0499999999999998E-2</v>
      </c>
      <c r="G135" s="184">
        <v>8.0699999999999994E-2</v>
      </c>
      <c r="H135" s="184">
        <v>5.11E-2</v>
      </c>
      <c r="I135" s="184">
        <v>3.5000000000000003E-2</v>
      </c>
      <c r="J135" s="184">
        <v>0.1845</v>
      </c>
      <c r="K135" s="184">
        <v>0.7802</v>
      </c>
      <c r="L135" s="184">
        <v>1.8779999999999999</v>
      </c>
      <c r="M135" s="184">
        <v>2.6198999999999999</v>
      </c>
      <c r="N135" s="184">
        <v>3.5828000000000002</v>
      </c>
      <c r="O135" s="184">
        <v>4.5499000000000001</v>
      </c>
      <c r="P135" s="184">
        <v>5.0900999999999996</v>
      </c>
      <c r="Q135" s="184">
        <v>5.7407000000000004</v>
      </c>
      <c r="R135" s="184">
        <v>3.8935</v>
      </c>
      <c r="S135" s="120"/>
      <c r="T135" s="123"/>
      <c r="U135" s="124"/>
      <c r="V135" s="124"/>
      <c r="W135" s="124"/>
      <c r="X135" s="124"/>
      <c r="Y135" s="124"/>
      <c r="Z135" s="124"/>
      <c r="AA135" s="124"/>
      <c r="AB135" s="124"/>
      <c r="AC135" s="124"/>
      <c r="AD135" s="124"/>
      <c r="AE135" s="124"/>
      <c r="AF135" s="124"/>
      <c r="AG135" s="124"/>
      <c r="AH135" s="124"/>
    </row>
    <row r="136" spans="1:34" x14ac:dyDescent="0.3">
      <c r="A136" s="180" t="s">
        <v>1764</v>
      </c>
      <c r="B136" s="180" t="s">
        <v>1757</v>
      </c>
      <c r="C136" s="180">
        <v>139224</v>
      </c>
      <c r="D136" s="183">
        <v>44477</v>
      </c>
      <c r="E136" s="184">
        <v>11.751099999999999</v>
      </c>
      <c r="F136" s="184">
        <v>5.0200000000000002E-2</v>
      </c>
      <c r="G136" s="184">
        <v>6.7999999999999996E-3</v>
      </c>
      <c r="H136" s="184">
        <v>-3.8300000000000001E-2</v>
      </c>
      <c r="I136" s="184">
        <v>8.5000000000000006E-3</v>
      </c>
      <c r="J136" s="184">
        <v>0.13719999999999999</v>
      </c>
      <c r="K136" s="184">
        <v>0.51580000000000004</v>
      </c>
      <c r="L136" s="184">
        <v>1.3725000000000001</v>
      </c>
      <c r="M136" s="184">
        <v>1.9530000000000001</v>
      </c>
      <c r="N136" s="184">
        <v>2.5222000000000002</v>
      </c>
      <c r="O136" s="184">
        <v>3.0043000000000002</v>
      </c>
      <c r="P136" s="184">
        <v>2.6677</v>
      </c>
      <c r="Q136" s="184">
        <v>2.9946999999999999</v>
      </c>
      <c r="R136" s="184">
        <v>2.4230999999999998</v>
      </c>
      <c r="S136" s="120"/>
      <c r="T136" s="123"/>
      <c r="U136" s="124"/>
      <c r="V136" s="124"/>
      <c r="W136" s="124"/>
      <c r="X136" s="124"/>
      <c r="Y136" s="124"/>
      <c r="Z136" s="124"/>
      <c r="AA136" s="124"/>
      <c r="AB136" s="124"/>
      <c r="AC136" s="124"/>
      <c r="AD136" s="124"/>
      <c r="AE136" s="124"/>
      <c r="AF136" s="124"/>
      <c r="AG136" s="124"/>
      <c r="AH136" s="124"/>
    </row>
    <row r="137" spans="1:34" x14ac:dyDescent="0.3">
      <c r="A137" s="180" t="s">
        <v>1764</v>
      </c>
      <c r="B137" s="180" t="s">
        <v>1731</v>
      </c>
      <c r="C137" s="180">
        <v>139221</v>
      </c>
      <c r="D137" s="183">
        <v>44477</v>
      </c>
      <c r="E137" s="184">
        <v>12.1053</v>
      </c>
      <c r="F137" s="184">
        <v>5.21E-2</v>
      </c>
      <c r="G137" s="184">
        <v>1.0699999999999999E-2</v>
      </c>
      <c r="H137" s="184">
        <v>-2.8899999999999999E-2</v>
      </c>
      <c r="I137" s="184">
        <v>2.5600000000000001E-2</v>
      </c>
      <c r="J137" s="184">
        <v>0.17299999999999999</v>
      </c>
      <c r="K137" s="184">
        <v>0.62590000000000001</v>
      </c>
      <c r="L137" s="184">
        <v>1.5920000000000001</v>
      </c>
      <c r="M137" s="184">
        <v>2.2804000000000002</v>
      </c>
      <c r="N137" s="184">
        <v>2.9615999999999998</v>
      </c>
      <c r="O137" s="184">
        <v>3.4594999999999998</v>
      </c>
      <c r="P137" s="184">
        <v>3.2121</v>
      </c>
      <c r="Q137" s="184">
        <v>3.5556000000000001</v>
      </c>
      <c r="R137" s="184">
        <v>2.8704000000000001</v>
      </c>
      <c r="S137" s="120"/>
      <c r="T137" s="123"/>
      <c r="U137" s="124"/>
      <c r="V137" s="124"/>
      <c r="W137" s="124"/>
      <c r="X137" s="124"/>
      <c r="Y137" s="124"/>
      <c r="Z137" s="124"/>
      <c r="AA137" s="124"/>
      <c r="AB137" s="124"/>
      <c r="AC137" s="124"/>
      <c r="AD137" s="124"/>
      <c r="AE137" s="124"/>
      <c r="AF137" s="124"/>
      <c r="AG137" s="124"/>
      <c r="AH137" s="124"/>
    </row>
    <row r="138" spans="1:34" x14ac:dyDescent="0.3">
      <c r="A138" s="180" t="s">
        <v>1764</v>
      </c>
      <c r="B138" s="180" t="s">
        <v>1732</v>
      </c>
      <c r="C138" s="180">
        <v>119574</v>
      </c>
      <c r="D138" s="183">
        <v>44477</v>
      </c>
      <c r="E138" s="184">
        <v>28.0139</v>
      </c>
      <c r="F138" s="184">
        <v>3.4299999999999997E-2</v>
      </c>
      <c r="G138" s="184">
        <v>0.1351</v>
      </c>
      <c r="H138" s="184">
        <v>0.42120000000000002</v>
      </c>
      <c r="I138" s="184">
        <v>0.45900000000000002</v>
      </c>
      <c r="J138" s="184">
        <v>0.64159999999999995</v>
      </c>
      <c r="K138" s="184">
        <v>1.2795000000000001</v>
      </c>
      <c r="L138" s="184">
        <v>2.6049000000000002</v>
      </c>
      <c r="M138" s="184">
        <v>3.5198</v>
      </c>
      <c r="N138" s="184">
        <v>4.4714</v>
      </c>
      <c r="O138" s="184">
        <v>5.1867999999999999</v>
      </c>
      <c r="P138" s="184">
        <v>5.6973000000000003</v>
      </c>
      <c r="Q138" s="184">
        <v>6.8395000000000001</v>
      </c>
      <c r="R138" s="184">
        <v>4.2960000000000003</v>
      </c>
      <c r="S138" s="120"/>
      <c r="T138" s="123"/>
      <c r="U138" s="124"/>
      <c r="V138" s="124"/>
      <c r="W138" s="124"/>
      <c r="X138" s="124"/>
      <c r="Y138" s="124"/>
      <c r="Z138" s="124"/>
      <c r="AA138" s="124"/>
      <c r="AB138" s="124"/>
      <c r="AC138" s="124"/>
      <c r="AD138" s="124"/>
      <c r="AE138" s="124"/>
      <c r="AF138" s="124"/>
      <c r="AG138" s="124"/>
      <c r="AH138" s="124"/>
    </row>
    <row r="139" spans="1:34" x14ac:dyDescent="0.3">
      <c r="A139" s="180" t="s">
        <v>1764</v>
      </c>
      <c r="B139" s="180" t="s">
        <v>1758</v>
      </c>
      <c r="C139" s="180">
        <v>104457</v>
      </c>
      <c r="D139" s="183">
        <v>44477</v>
      </c>
      <c r="E139" s="184">
        <v>26.843800000000002</v>
      </c>
      <c r="F139" s="184">
        <v>3.2800000000000003E-2</v>
      </c>
      <c r="G139" s="184">
        <v>0.13089999999999999</v>
      </c>
      <c r="H139" s="184">
        <v>0.4118</v>
      </c>
      <c r="I139" s="184">
        <v>0.4415</v>
      </c>
      <c r="J139" s="184">
        <v>0.60409999999999997</v>
      </c>
      <c r="K139" s="184">
        <v>1.1640999999999999</v>
      </c>
      <c r="L139" s="184">
        <v>2.3732000000000002</v>
      </c>
      <c r="M139" s="184">
        <v>3.1711999999999998</v>
      </c>
      <c r="N139" s="184">
        <v>4.0022000000000002</v>
      </c>
      <c r="O139" s="184">
        <v>4.6974999999999998</v>
      </c>
      <c r="P139" s="184">
        <v>5.1776999999999997</v>
      </c>
      <c r="Q139" s="184">
        <v>6.8329000000000004</v>
      </c>
      <c r="R139" s="184">
        <v>3.8281999999999998</v>
      </c>
      <c r="S139" s="120"/>
      <c r="T139" s="123"/>
      <c r="U139" s="124"/>
      <c r="V139" s="124"/>
      <c r="W139" s="124"/>
      <c r="X139" s="124"/>
      <c r="Y139" s="124"/>
      <c r="Z139" s="124"/>
      <c r="AA139" s="124"/>
      <c r="AB139" s="124"/>
      <c r="AC139" s="124"/>
      <c r="AD139" s="124"/>
      <c r="AE139" s="124"/>
      <c r="AF139" s="124"/>
      <c r="AG139" s="124"/>
      <c r="AH139" s="124"/>
    </row>
    <row r="140" spans="1:34" x14ac:dyDescent="0.3">
      <c r="A140" s="180" t="s">
        <v>1764</v>
      </c>
      <c r="B140" s="180" t="s">
        <v>1733</v>
      </c>
      <c r="C140" s="180">
        <v>147927</v>
      </c>
      <c r="D140" s="183">
        <v>44477</v>
      </c>
      <c r="E140" s="184">
        <v>10.745100000000001</v>
      </c>
      <c r="F140" s="184">
        <v>2.1399999999999999E-2</v>
      </c>
      <c r="G140" s="184">
        <v>4.2799999999999998E-2</v>
      </c>
      <c r="H140" s="184">
        <v>1.77E-2</v>
      </c>
      <c r="I140" s="184">
        <v>5.21E-2</v>
      </c>
      <c r="J140" s="184">
        <v>-9.7600000000000006E-2</v>
      </c>
      <c r="K140" s="184">
        <v>0.72560000000000002</v>
      </c>
      <c r="L140" s="184">
        <v>2.1785999999999999</v>
      </c>
      <c r="M140" s="184">
        <v>3.2686000000000002</v>
      </c>
      <c r="N140" s="184">
        <v>4.3609</v>
      </c>
      <c r="O140" s="184"/>
      <c r="P140" s="184"/>
      <c r="Q140" s="184">
        <v>4.3792</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1764</v>
      </c>
      <c r="B141" s="180" t="s">
        <v>1759</v>
      </c>
      <c r="C141" s="180">
        <v>147922</v>
      </c>
      <c r="D141" s="183">
        <v>44477</v>
      </c>
      <c r="E141" s="184">
        <v>10.619</v>
      </c>
      <c r="F141" s="184">
        <v>1.8800000000000001E-2</v>
      </c>
      <c r="G141" s="184">
        <v>3.5799999999999998E-2</v>
      </c>
      <c r="H141" s="184">
        <v>1.9E-3</v>
      </c>
      <c r="I141" s="184">
        <v>2.1700000000000001E-2</v>
      </c>
      <c r="J141" s="184">
        <v>-0.16270000000000001</v>
      </c>
      <c r="K141" s="184">
        <v>0.52729999999999999</v>
      </c>
      <c r="L141" s="184">
        <v>1.7965</v>
      </c>
      <c r="M141" s="184">
        <v>2.7012</v>
      </c>
      <c r="N141" s="184">
        <v>3.601</v>
      </c>
      <c r="O141" s="184"/>
      <c r="P141" s="184"/>
      <c r="Q141" s="184">
        <v>3.6469</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1764</v>
      </c>
      <c r="B142" s="180" t="s">
        <v>1734</v>
      </c>
      <c r="C142" s="180">
        <v>145724</v>
      </c>
      <c r="D142" s="183">
        <v>44477</v>
      </c>
      <c r="E142" s="184">
        <v>11.7614</v>
      </c>
      <c r="F142" s="184">
        <v>4.7600000000000003E-2</v>
      </c>
      <c r="G142" s="184">
        <v>7.9100000000000004E-2</v>
      </c>
      <c r="H142" s="184">
        <v>5.7799999999999997E-2</v>
      </c>
      <c r="I142" s="184">
        <v>3.6600000000000001E-2</v>
      </c>
      <c r="J142" s="184">
        <v>0.1686</v>
      </c>
      <c r="K142" s="184">
        <v>0.95799999999999996</v>
      </c>
      <c r="L142" s="184">
        <v>2.4512</v>
      </c>
      <c r="M142" s="184">
        <v>3.4851999999999999</v>
      </c>
      <c r="N142" s="184">
        <v>4.7674000000000003</v>
      </c>
      <c r="O142" s="184"/>
      <c r="P142" s="184"/>
      <c r="Q142" s="184">
        <v>5.9474</v>
      </c>
      <c r="R142" s="184">
        <v>5.3452999999999999</v>
      </c>
      <c r="S142" s="120"/>
      <c r="T142" s="123"/>
      <c r="U142" s="124"/>
      <c r="V142" s="124"/>
      <c r="W142" s="124"/>
      <c r="X142" s="124"/>
      <c r="Y142" s="124"/>
      <c r="Z142" s="124"/>
      <c r="AA142" s="124"/>
      <c r="AB142" s="124"/>
      <c r="AC142" s="124"/>
      <c r="AD142" s="124"/>
      <c r="AE142" s="124"/>
      <c r="AF142" s="124"/>
      <c r="AG142" s="124"/>
      <c r="AH142" s="124"/>
    </row>
    <row r="143" spans="1:34" x14ac:dyDescent="0.3">
      <c r="A143" s="180" t="s">
        <v>1764</v>
      </c>
      <c r="B143" s="180" t="s">
        <v>1760</v>
      </c>
      <c r="C143" s="180">
        <v>145723</v>
      </c>
      <c r="D143" s="183">
        <v>44477</v>
      </c>
      <c r="E143" s="184">
        <v>11.514099999999999</v>
      </c>
      <c r="F143" s="184">
        <v>4.5199999999999997E-2</v>
      </c>
      <c r="G143" s="184">
        <v>7.2099999999999997E-2</v>
      </c>
      <c r="H143" s="184">
        <v>4.3400000000000001E-2</v>
      </c>
      <c r="I143" s="184">
        <v>6.1000000000000004E-3</v>
      </c>
      <c r="J143" s="184">
        <v>0.1026</v>
      </c>
      <c r="K143" s="184">
        <v>0.75690000000000002</v>
      </c>
      <c r="L143" s="184">
        <v>2.0508999999999999</v>
      </c>
      <c r="M143" s="184">
        <v>2.8862000000000001</v>
      </c>
      <c r="N143" s="184">
        <v>3.9676</v>
      </c>
      <c r="O143" s="184"/>
      <c r="P143" s="184"/>
      <c r="Q143" s="184">
        <v>5.1486999999999998</v>
      </c>
      <c r="R143" s="184">
        <v>4.5334000000000003</v>
      </c>
      <c r="S143" s="120"/>
      <c r="T143" s="123"/>
      <c r="U143" s="124"/>
      <c r="V143" s="124"/>
      <c r="W143" s="124"/>
      <c r="X143" s="124"/>
      <c r="Y143" s="124"/>
      <c r="Z143" s="124"/>
      <c r="AA143" s="124"/>
      <c r="AB143" s="124"/>
      <c r="AC143" s="124"/>
      <c r="AD143" s="124"/>
      <c r="AE143" s="124"/>
      <c r="AF143" s="124"/>
      <c r="AG143" s="124"/>
      <c r="AH143" s="124"/>
    </row>
    <row r="144" spans="1:34" x14ac:dyDescent="0.3">
      <c r="A144" s="180" t="s">
        <v>1764</v>
      </c>
      <c r="B144" s="180" t="s">
        <v>1735</v>
      </c>
      <c r="C144" s="180">
        <v>146297</v>
      </c>
      <c r="D144" s="183">
        <v>44477</v>
      </c>
      <c r="E144" s="184">
        <v>11.440300000000001</v>
      </c>
      <c r="F144" s="184">
        <v>4.3700000000000003E-2</v>
      </c>
      <c r="G144" s="184">
        <v>7.5200000000000003E-2</v>
      </c>
      <c r="H144" s="184">
        <v>5.2499999999999998E-2</v>
      </c>
      <c r="I144" s="184">
        <v>5.6800000000000003E-2</v>
      </c>
      <c r="J144" s="184">
        <v>0.24529999999999999</v>
      </c>
      <c r="K144" s="184">
        <v>0.99760000000000004</v>
      </c>
      <c r="L144" s="184">
        <v>2.2559999999999998</v>
      </c>
      <c r="M144" s="184">
        <v>3.0194000000000001</v>
      </c>
      <c r="N144" s="184">
        <v>4.0415000000000001</v>
      </c>
      <c r="O144" s="184"/>
      <c r="P144" s="184"/>
      <c r="Q144" s="184">
        <v>5.2435</v>
      </c>
      <c r="R144" s="184">
        <v>4.6430999999999996</v>
      </c>
      <c r="S144" s="120"/>
      <c r="T144" s="123"/>
      <c r="U144" s="124"/>
      <c r="V144" s="124"/>
      <c r="W144" s="124"/>
      <c r="X144" s="124"/>
      <c r="Y144" s="124"/>
      <c r="Z144" s="124"/>
      <c r="AA144" s="124"/>
      <c r="AB144" s="124"/>
      <c r="AC144" s="124"/>
      <c r="AD144" s="124"/>
      <c r="AE144" s="124"/>
      <c r="AF144" s="124"/>
      <c r="AG144" s="124"/>
      <c r="AH144" s="124"/>
    </row>
    <row r="145" spans="1:34" x14ac:dyDescent="0.3">
      <c r="A145" s="180" t="s">
        <v>1764</v>
      </c>
      <c r="B145" s="180" t="s">
        <v>1761</v>
      </c>
      <c r="C145" s="180">
        <v>146294</v>
      </c>
      <c r="D145" s="183">
        <v>44477</v>
      </c>
      <c r="E145" s="184">
        <v>11.2987</v>
      </c>
      <c r="F145" s="184">
        <v>4.2500000000000003E-2</v>
      </c>
      <c r="G145" s="184">
        <v>7.0900000000000005E-2</v>
      </c>
      <c r="H145" s="184">
        <v>4.2500000000000003E-2</v>
      </c>
      <c r="I145" s="184">
        <v>3.6299999999999999E-2</v>
      </c>
      <c r="J145" s="184">
        <v>0.2031</v>
      </c>
      <c r="K145" s="184">
        <v>0.90920000000000001</v>
      </c>
      <c r="L145" s="184">
        <v>2.0669</v>
      </c>
      <c r="M145" s="184">
        <v>2.7538</v>
      </c>
      <c r="N145" s="184">
        <v>3.6217000000000001</v>
      </c>
      <c r="O145" s="184"/>
      <c r="P145" s="184"/>
      <c r="Q145" s="184">
        <v>4.7468000000000004</v>
      </c>
      <c r="R145" s="184">
        <v>4.1654</v>
      </c>
      <c r="S145" s="120"/>
      <c r="T145" s="123"/>
      <c r="U145" s="124"/>
      <c r="V145" s="124"/>
      <c r="W145" s="124"/>
      <c r="X145" s="124"/>
      <c r="Y145" s="124"/>
      <c r="Z145" s="124"/>
      <c r="AA145" s="124"/>
      <c r="AB145" s="124"/>
      <c r="AC145" s="124"/>
      <c r="AD145" s="124"/>
      <c r="AE145" s="124"/>
      <c r="AF145" s="124"/>
      <c r="AG145" s="124"/>
      <c r="AH145" s="124"/>
    </row>
    <row r="146" spans="1:34" x14ac:dyDescent="0.3">
      <c r="A146" s="180" t="s">
        <v>1764</v>
      </c>
      <c r="B146" s="180" t="s">
        <v>1736</v>
      </c>
      <c r="C146" s="180">
        <v>120795</v>
      </c>
      <c r="D146" s="183">
        <v>44477</v>
      </c>
      <c r="E146" s="184">
        <v>29.1706</v>
      </c>
      <c r="F146" s="184">
        <v>4.0500000000000001E-2</v>
      </c>
      <c r="G146" s="184">
        <v>9.1300000000000006E-2</v>
      </c>
      <c r="H146" s="184">
        <v>5.3900000000000003E-2</v>
      </c>
      <c r="I146" s="184">
        <v>7.8200000000000006E-2</v>
      </c>
      <c r="J146" s="184">
        <v>3.1899999999999998E-2</v>
      </c>
      <c r="K146" s="184">
        <v>0.93630000000000002</v>
      </c>
      <c r="L146" s="184">
        <v>2.3993000000000002</v>
      </c>
      <c r="M146" s="184">
        <v>3.4275000000000002</v>
      </c>
      <c r="N146" s="184">
        <v>4.5159000000000002</v>
      </c>
      <c r="O146" s="184">
        <v>5.5519999999999996</v>
      </c>
      <c r="P146" s="184">
        <v>5.9337999999999997</v>
      </c>
      <c r="Q146" s="184">
        <v>6.8045999999999998</v>
      </c>
      <c r="R146" s="184">
        <v>4.8396999999999997</v>
      </c>
      <c r="S146" s="120"/>
      <c r="T146" s="123"/>
      <c r="U146" s="124"/>
      <c r="V146" s="124"/>
      <c r="W146" s="124"/>
      <c r="X146" s="124"/>
      <c r="Y146" s="124"/>
      <c r="Z146" s="124"/>
      <c r="AA146" s="124"/>
      <c r="AB146" s="124"/>
      <c r="AC146" s="124"/>
      <c r="AD146" s="124"/>
      <c r="AE146" s="124"/>
      <c r="AF146" s="124"/>
      <c r="AG146" s="124"/>
      <c r="AH146" s="124"/>
    </row>
    <row r="147" spans="1:34" x14ac:dyDescent="0.3">
      <c r="A147" s="180" t="s">
        <v>1764</v>
      </c>
      <c r="B147" s="180" t="s">
        <v>1762</v>
      </c>
      <c r="C147" s="180">
        <v>104075</v>
      </c>
      <c r="D147" s="183">
        <v>44477</v>
      </c>
      <c r="E147" s="184">
        <v>27.972999999999999</v>
      </c>
      <c r="F147" s="184">
        <v>3.9E-2</v>
      </c>
      <c r="G147" s="184">
        <v>8.6599999999999996E-2</v>
      </c>
      <c r="H147" s="184">
        <v>4.2900000000000001E-2</v>
      </c>
      <c r="I147" s="184">
        <v>5.5800000000000002E-2</v>
      </c>
      <c r="J147" s="184">
        <v>-1.5699999999999999E-2</v>
      </c>
      <c r="K147" s="184">
        <v>0.78290000000000004</v>
      </c>
      <c r="L147" s="184">
        <v>2.0983000000000001</v>
      </c>
      <c r="M147" s="184">
        <v>2.9782000000000002</v>
      </c>
      <c r="N147" s="184">
        <v>3.9205000000000001</v>
      </c>
      <c r="O147" s="184">
        <v>4.9942000000000002</v>
      </c>
      <c r="P147" s="184">
        <v>5.3887999999999998</v>
      </c>
      <c r="Q147" s="184">
        <v>6.9602000000000004</v>
      </c>
      <c r="R147" s="184">
        <v>4.2603999999999997</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4.6071698113207563E-2</v>
      </c>
      <c r="G148" s="186">
        <v>7.186603773584907E-2</v>
      </c>
      <c r="H148" s="186">
        <v>5.7477358490566045E-2</v>
      </c>
      <c r="I148" s="186">
        <v>7.4071698113207546E-2</v>
      </c>
      <c r="J148" s="186">
        <v>0.20242641509433962</v>
      </c>
      <c r="K148" s="186">
        <v>0.79689056603773578</v>
      </c>
      <c r="L148" s="186">
        <v>2.026054716981132</v>
      </c>
      <c r="M148" s="186">
        <v>2.8656245283018866</v>
      </c>
      <c r="N148" s="186">
        <v>3.7885283018867919</v>
      </c>
      <c r="O148" s="186">
        <v>4.8934384615384623</v>
      </c>
      <c r="P148" s="186">
        <v>5.3429060606060608</v>
      </c>
      <c r="Q148" s="186">
        <v>5.6957018867924525</v>
      </c>
      <c r="R148" s="186">
        <v>4.1208510638297877</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4.5199999999999997E-2</v>
      </c>
      <c r="G149" s="186">
        <v>7.5800000000000006E-2</v>
      </c>
      <c r="H149" s="186">
        <v>5.2699999999999997E-2</v>
      </c>
      <c r="I149" s="186">
        <v>5.8299999999999998E-2</v>
      </c>
      <c r="J149" s="186">
        <v>0.22009999999999999</v>
      </c>
      <c r="K149" s="186">
        <v>0.79069999999999996</v>
      </c>
      <c r="L149" s="186">
        <v>2.0669</v>
      </c>
      <c r="M149" s="186">
        <v>2.8969</v>
      </c>
      <c r="N149" s="186">
        <v>3.8765000000000001</v>
      </c>
      <c r="O149" s="186">
        <v>4.9768999999999997</v>
      </c>
      <c r="P149" s="186">
        <v>5.4157999999999999</v>
      </c>
      <c r="Q149" s="186">
        <v>6.1432000000000002</v>
      </c>
      <c r="R149" s="186">
        <v>4.2450000000000001</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9"/>
      <c r="B150" s="129"/>
      <c r="C150" s="129"/>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44477</v>
      </c>
      <c r="E152" s="184">
        <v>73.73</v>
      </c>
      <c r="F152" s="184">
        <v>0.19020000000000001</v>
      </c>
      <c r="G152" s="184">
        <v>1.3599999999999999E-2</v>
      </c>
      <c r="H152" s="184">
        <v>0.72399999999999998</v>
      </c>
      <c r="I152" s="184">
        <v>6.7900000000000002E-2</v>
      </c>
      <c r="J152" s="184">
        <v>1.2497</v>
      </c>
      <c r="K152" s="184">
        <v>5.3436000000000003</v>
      </c>
      <c r="L152" s="184">
        <v>11.4588</v>
      </c>
      <c r="M152" s="184">
        <v>13.605499999999999</v>
      </c>
      <c r="N152" s="184">
        <v>29.7378</v>
      </c>
      <c r="O152" s="184">
        <v>14.1744</v>
      </c>
      <c r="P152" s="184">
        <v>10.4161</v>
      </c>
      <c r="Q152" s="184">
        <v>9.7525999999999993</v>
      </c>
      <c r="R152" s="184">
        <v>18.361699999999999</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44477</v>
      </c>
      <c r="E153" s="184">
        <v>80.040000000000006</v>
      </c>
      <c r="F153" s="184">
        <v>0.20030000000000001</v>
      </c>
      <c r="G153" s="184">
        <v>2.5000000000000001E-2</v>
      </c>
      <c r="H153" s="184">
        <v>0.74260000000000004</v>
      </c>
      <c r="I153" s="184">
        <v>0.11260000000000001</v>
      </c>
      <c r="J153" s="184">
        <v>1.3549</v>
      </c>
      <c r="K153" s="184">
        <v>5.6634000000000002</v>
      </c>
      <c r="L153" s="184">
        <v>12.148</v>
      </c>
      <c r="M153" s="184">
        <v>14.6541</v>
      </c>
      <c r="N153" s="184">
        <v>31.299199999999999</v>
      </c>
      <c r="O153" s="184">
        <v>15.4383</v>
      </c>
      <c r="P153" s="184">
        <v>11.671900000000001</v>
      </c>
      <c r="Q153" s="184">
        <v>13.011799999999999</v>
      </c>
      <c r="R153" s="184">
        <v>19.718499999999999</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44477</v>
      </c>
      <c r="E154" s="184">
        <v>281.41300000000001</v>
      </c>
      <c r="F154" s="184">
        <v>-4.58E-2</v>
      </c>
      <c r="G154" s="184">
        <v>-0.40589999999999998</v>
      </c>
      <c r="H154" s="184">
        <v>0.98209999999999997</v>
      </c>
      <c r="I154" s="184">
        <v>3.1455000000000002</v>
      </c>
      <c r="J154" s="184">
        <v>5.1233000000000004</v>
      </c>
      <c r="K154" s="184">
        <v>8.9380000000000006</v>
      </c>
      <c r="L154" s="184">
        <v>18.653099999999998</v>
      </c>
      <c r="M154" s="184">
        <v>25.408000000000001</v>
      </c>
      <c r="N154" s="184">
        <v>59.547499999999999</v>
      </c>
      <c r="O154" s="184">
        <v>16.607600000000001</v>
      </c>
      <c r="P154" s="184">
        <v>13.6616</v>
      </c>
      <c r="Q154" s="184">
        <v>17.1465</v>
      </c>
      <c r="R154" s="184">
        <v>22.588799999999999</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1843</v>
      </c>
      <c r="C155" s="180"/>
      <c r="D155" s="183">
        <v>44477</v>
      </c>
      <c r="E155" s="184">
        <v>281.41300000000001</v>
      </c>
      <c r="F155" s="184">
        <v>-4.58E-2</v>
      </c>
      <c r="G155" s="184">
        <v>-0.40589999999999998</v>
      </c>
      <c r="H155" s="184">
        <v>0.98209999999999997</v>
      </c>
      <c r="I155" s="184">
        <v>3.1455000000000002</v>
      </c>
      <c r="J155" s="184">
        <v>5.1233000000000004</v>
      </c>
      <c r="K155" s="184">
        <v>8.9380000000000006</v>
      </c>
      <c r="L155" s="184">
        <v>18.653099999999998</v>
      </c>
      <c r="M155" s="184">
        <v>25.408000000000001</v>
      </c>
      <c r="N155" s="184">
        <v>59.547499999999999</v>
      </c>
      <c r="O155" s="184">
        <v>16.607600000000001</v>
      </c>
      <c r="P155" s="184">
        <v>12.269299999999999</v>
      </c>
      <c r="Q155" s="184">
        <v>18.259799999999998</v>
      </c>
      <c r="R155" s="184">
        <v>22.588799999999999</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1844</v>
      </c>
      <c r="C156" s="180">
        <v>118968</v>
      </c>
      <c r="D156" s="183">
        <v>44477</v>
      </c>
      <c r="E156" s="184">
        <v>297.01499999999999</v>
      </c>
      <c r="F156" s="184">
        <v>-4.41E-2</v>
      </c>
      <c r="G156" s="184">
        <v>-0.40110000000000001</v>
      </c>
      <c r="H156" s="184">
        <v>0.99390000000000001</v>
      </c>
      <c r="I156" s="184">
        <v>3.1692999999999998</v>
      </c>
      <c r="J156" s="184">
        <v>5.1745000000000001</v>
      </c>
      <c r="K156" s="184">
        <v>9.1044</v>
      </c>
      <c r="L156" s="184">
        <v>19.005500000000001</v>
      </c>
      <c r="M156" s="184">
        <v>25.962700000000002</v>
      </c>
      <c r="N156" s="184">
        <v>60.478400000000001</v>
      </c>
      <c r="O156" s="184">
        <v>17.365400000000001</v>
      </c>
      <c r="P156" s="184">
        <v>14.455500000000001</v>
      </c>
      <c r="Q156" s="184">
        <v>14.029500000000001</v>
      </c>
      <c r="R156" s="184">
        <v>23.320599999999999</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44477</v>
      </c>
      <c r="E157" s="184">
        <v>297.01499999999999</v>
      </c>
      <c r="F157" s="184">
        <v>-4.41E-2</v>
      </c>
      <c r="G157" s="184">
        <v>-0.40110000000000001</v>
      </c>
      <c r="H157" s="184">
        <v>0.99390000000000001</v>
      </c>
      <c r="I157" s="184">
        <v>3.1692999999999998</v>
      </c>
      <c r="J157" s="184">
        <v>5.1745000000000001</v>
      </c>
      <c r="K157" s="184">
        <v>9.1044</v>
      </c>
      <c r="L157" s="184">
        <v>19.005500000000001</v>
      </c>
      <c r="M157" s="184">
        <v>25.962700000000002</v>
      </c>
      <c r="N157" s="184">
        <v>60.478400000000001</v>
      </c>
      <c r="O157" s="184">
        <v>17.365400000000001</v>
      </c>
      <c r="P157" s="184">
        <v>13.251200000000001</v>
      </c>
      <c r="Q157" s="184">
        <v>14.7135</v>
      </c>
      <c r="R157" s="184">
        <v>23.320599999999999</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44477</v>
      </c>
      <c r="E158" s="184">
        <v>48.95</v>
      </c>
      <c r="F158" s="184">
        <v>0.1227</v>
      </c>
      <c r="G158" s="184">
        <v>0.20469999999999999</v>
      </c>
      <c r="H158" s="184">
        <v>0.90700000000000003</v>
      </c>
      <c r="I158" s="184">
        <v>1.032</v>
      </c>
      <c r="J158" s="184">
        <v>2.0428999999999999</v>
      </c>
      <c r="K158" s="184">
        <v>5.7691999999999997</v>
      </c>
      <c r="L158" s="184">
        <v>10.123699999999999</v>
      </c>
      <c r="M158" s="184">
        <v>13.2578</v>
      </c>
      <c r="N158" s="184">
        <v>26.616700000000002</v>
      </c>
      <c r="O158" s="184">
        <v>14.507999999999999</v>
      </c>
      <c r="P158" s="184">
        <v>10.9945</v>
      </c>
      <c r="Q158" s="184">
        <v>11.3414</v>
      </c>
      <c r="R158" s="184">
        <v>16.833600000000001</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44477</v>
      </c>
      <c r="E159" s="184">
        <v>53.33</v>
      </c>
      <c r="F159" s="184">
        <v>0.11260000000000001</v>
      </c>
      <c r="G159" s="184">
        <v>0.20669999999999999</v>
      </c>
      <c r="H159" s="184">
        <v>0.92730000000000001</v>
      </c>
      <c r="I159" s="184">
        <v>1.0611999999999999</v>
      </c>
      <c r="J159" s="184">
        <v>2.1061000000000001</v>
      </c>
      <c r="K159" s="184">
        <v>5.9396000000000004</v>
      </c>
      <c r="L159" s="184">
        <v>10.482699999999999</v>
      </c>
      <c r="M159" s="184">
        <v>13.7828</v>
      </c>
      <c r="N159" s="184">
        <v>27.4009</v>
      </c>
      <c r="O159" s="184">
        <v>15.221500000000001</v>
      </c>
      <c r="P159" s="184">
        <v>11.9941</v>
      </c>
      <c r="Q159" s="184">
        <v>13.7004</v>
      </c>
      <c r="R159" s="184">
        <v>17.520199999999999</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44477</v>
      </c>
      <c r="E160" s="184">
        <v>11.273300000000001</v>
      </c>
      <c r="F160" s="184">
        <v>0.15640000000000001</v>
      </c>
      <c r="G160" s="184">
        <v>0.55479999999999996</v>
      </c>
      <c r="H160" s="184">
        <v>1.1285000000000001</v>
      </c>
      <c r="I160" s="184">
        <v>2.3393999999999999</v>
      </c>
      <c r="J160" s="184">
        <v>2.7675999999999998</v>
      </c>
      <c r="K160" s="184">
        <v>7.6589999999999998</v>
      </c>
      <c r="L160" s="184">
        <v>14.905900000000001</v>
      </c>
      <c r="M160" s="184">
        <v>19.942799999999998</v>
      </c>
      <c r="N160" s="184">
        <v>28.4224</v>
      </c>
      <c r="O160" s="184"/>
      <c r="P160" s="184"/>
      <c r="Q160" s="184">
        <v>6.9951999999999996</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44477</v>
      </c>
      <c r="E161" s="184">
        <v>10.8482</v>
      </c>
      <c r="F161" s="184">
        <v>0.15140000000000001</v>
      </c>
      <c r="G161" s="184">
        <v>0.53659999999999997</v>
      </c>
      <c r="H161" s="184">
        <v>1.0865</v>
      </c>
      <c r="I161" s="184">
        <v>2.2547000000000001</v>
      </c>
      <c r="J161" s="184">
        <v>2.5834999999999999</v>
      </c>
      <c r="K161" s="184">
        <v>7.0675999999999997</v>
      </c>
      <c r="L161" s="184">
        <v>13.5319</v>
      </c>
      <c r="M161" s="184">
        <v>17.935700000000001</v>
      </c>
      <c r="N161" s="184">
        <v>25.610199999999999</v>
      </c>
      <c r="O161" s="184"/>
      <c r="P161" s="184"/>
      <c r="Q161" s="184">
        <v>4.7</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44477</v>
      </c>
      <c r="E162" s="184">
        <v>15.036</v>
      </c>
      <c r="F162" s="184">
        <v>0.25340000000000001</v>
      </c>
      <c r="G162" s="184">
        <v>0.2868</v>
      </c>
      <c r="H162" s="184">
        <v>0.83830000000000005</v>
      </c>
      <c r="I162" s="184">
        <v>0.32700000000000001</v>
      </c>
      <c r="J162" s="184">
        <v>1.1094999999999999</v>
      </c>
      <c r="K162" s="184">
        <v>5.7755999999999998</v>
      </c>
      <c r="L162" s="184">
        <v>10.137700000000001</v>
      </c>
      <c r="M162" s="184">
        <v>12.950699999999999</v>
      </c>
      <c r="N162" s="184">
        <v>23.6615</v>
      </c>
      <c r="O162" s="184">
        <v>15.7882</v>
      </c>
      <c r="P162" s="184"/>
      <c r="Q162" s="184">
        <v>13.6684</v>
      </c>
      <c r="R162" s="184">
        <v>18.113800000000001</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44477</v>
      </c>
      <c r="E163" s="184">
        <v>14.493</v>
      </c>
      <c r="F163" s="184">
        <v>0.249</v>
      </c>
      <c r="G163" s="184">
        <v>0.27679999999999999</v>
      </c>
      <c r="H163" s="184">
        <v>0.81389999999999996</v>
      </c>
      <c r="I163" s="184">
        <v>0.27679999999999999</v>
      </c>
      <c r="J163" s="184">
        <v>0.99650000000000005</v>
      </c>
      <c r="K163" s="184">
        <v>5.4265999999999996</v>
      </c>
      <c r="L163" s="184">
        <v>9.4223999999999997</v>
      </c>
      <c r="M163" s="184">
        <v>11.8719</v>
      </c>
      <c r="N163" s="184">
        <v>22.087399999999999</v>
      </c>
      <c r="O163" s="184">
        <v>14.473100000000001</v>
      </c>
      <c r="P163" s="184"/>
      <c r="Q163" s="184">
        <v>12.3627</v>
      </c>
      <c r="R163" s="184">
        <v>16.699100000000001</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44477</v>
      </c>
      <c r="E164" s="184">
        <v>34.459000000000003</v>
      </c>
      <c r="F164" s="184">
        <v>0.17150000000000001</v>
      </c>
      <c r="G164" s="184">
        <v>0.1366</v>
      </c>
      <c r="H164" s="184">
        <v>0.57499999999999996</v>
      </c>
      <c r="I164" s="184">
        <v>2.3199999999999998E-2</v>
      </c>
      <c r="J164" s="184">
        <v>1.4843</v>
      </c>
      <c r="K164" s="184">
        <v>5.2150999999999996</v>
      </c>
      <c r="L164" s="184">
        <v>8.7103000000000002</v>
      </c>
      <c r="M164" s="184">
        <v>9.3000000000000007</v>
      </c>
      <c r="N164" s="184">
        <v>16.699400000000001</v>
      </c>
      <c r="O164" s="184">
        <v>12.2515</v>
      </c>
      <c r="P164" s="184">
        <v>9.9212000000000007</v>
      </c>
      <c r="Q164" s="184">
        <v>12.747400000000001</v>
      </c>
      <c r="R164" s="184">
        <v>15.0375</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44477</v>
      </c>
      <c r="E165" s="184">
        <v>31.29</v>
      </c>
      <c r="F165" s="184">
        <v>0.16650000000000001</v>
      </c>
      <c r="G165" s="184">
        <v>0.1216</v>
      </c>
      <c r="H165" s="184">
        <v>0.54630000000000001</v>
      </c>
      <c r="I165" s="184">
        <v>-3.1899999999999998E-2</v>
      </c>
      <c r="J165" s="184">
        <v>1.3637999999999999</v>
      </c>
      <c r="K165" s="184">
        <v>4.8417000000000003</v>
      </c>
      <c r="L165" s="184">
        <v>7.9561000000000002</v>
      </c>
      <c r="M165" s="184">
        <v>8.1950000000000003</v>
      </c>
      <c r="N165" s="184">
        <v>15.129899999999999</v>
      </c>
      <c r="O165" s="184">
        <v>10.8428</v>
      </c>
      <c r="P165" s="184">
        <v>8.6013000000000002</v>
      </c>
      <c r="Q165" s="184">
        <v>11.2788</v>
      </c>
      <c r="R165" s="184">
        <v>13.5359</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44477</v>
      </c>
      <c r="E166" s="184">
        <v>122.65649999999999</v>
      </c>
      <c r="F166" s="184">
        <v>0.21299999999999999</v>
      </c>
      <c r="G166" s="184">
        <v>0.1628</v>
      </c>
      <c r="H166" s="184">
        <v>0.79269999999999996</v>
      </c>
      <c r="I166" s="184">
        <v>0.47360000000000002</v>
      </c>
      <c r="J166" s="184">
        <v>1.1079000000000001</v>
      </c>
      <c r="K166" s="184">
        <v>5.7892999999999999</v>
      </c>
      <c r="L166" s="184">
        <v>11.687200000000001</v>
      </c>
      <c r="M166" s="184">
        <v>14.965999999999999</v>
      </c>
      <c r="N166" s="184">
        <v>29.8901</v>
      </c>
      <c r="O166" s="184">
        <v>13.436</v>
      </c>
      <c r="P166" s="184">
        <v>10.8833</v>
      </c>
      <c r="Q166" s="184">
        <v>15.982799999999999</v>
      </c>
      <c r="R166" s="184">
        <v>16.933700000000002</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44477</v>
      </c>
      <c r="E167" s="184">
        <v>132.47710000000001</v>
      </c>
      <c r="F167" s="184">
        <v>0.2172</v>
      </c>
      <c r="G167" s="184">
        <v>0.17549999999999999</v>
      </c>
      <c r="H167" s="184">
        <v>0.82279999999999998</v>
      </c>
      <c r="I167" s="184">
        <v>0.53339999999999999</v>
      </c>
      <c r="J167" s="184">
        <v>1.2366999999999999</v>
      </c>
      <c r="K167" s="184">
        <v>6.1670999999999996</v>
      </c>
      <c r="L167" s="184">
        <v>12.5649</v>
      </c>
      <c r="M167" s="184">
        <v>16.2209</v>
      </c>
      <c r="N167" s="184">
        <v>31.7392</v>
      </c>
      <c r="O167" s="184">
        <v>14.9671</v>
      </c>
      <c r="P167" s="184">
        <v>12.126899999999999</v>
      </c>
      <c r="Q167" s="184">
        <v>13.096500000000001</v>
      </c>
      <c r="R167" s="184">
        <v>18.584599999999998</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44477</v>
      </c>
      <c r="E168" s="184">
        <v>15.130699999999999</v>
      </c>
      <c r="F168" s="184">
        <v>0.21260000000000001</v>
      </c>
      <c r="G168" s="184">
        <v>0.4995</v>
      </c>
      <c r="H168" s="184">
        <v>1.4944999999999999</v>
      </c>
      <c r="I168" s="184">
        <v>0.70750000000000002</v>
      </c>
      <c r="J168" s="184">
        <v>1.0673999999999999</v>
      </c>
      <c r="K168" s="184">
        <v>6.4560000000000004</v>
      </c>
      <c r="L168" s="184">
        <v>12.1233</v>
      </c>
      <c r="M168" s="184">
        <v>14.9513</v>
      </c>
      <c r="N168" s="184">
        <v>28.5793</v>
      </c>
      <c r="O168" s="184"/>
      <c r="P168" s="184"/>
      <c r="Q168" s="184">
        <v>29.715599999999998</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44477</v>
      </c>
      <c r="E169" s="184">
        <v>14.678000000000001</v>
      </c>
      <c r="F169" s="184">
        <v>0.20749999999999999</v>
      </c>
      <c r="G169" s="184">
        <v>0.48399999999999999</v>
      </c>
      <c r="H169" s="184">
        <v>1.4578</v>
      </c>
      <c r="I169" s="184">
        <v>0.63280000000000003</v>
      </c>
      <c r="J169" s="184">
        <v>0.90749999999999997</v>
      </c>
      <c r="K169" s="184">
        <v>5.9439000000000002</v>
      </c>
      <c r="L169" s="184">
        <v>11.0623</v>
      </c>
      <c r="M169" s="184">
        <v>13.3506</v>
      </c>
      <c r="N169" s="184">
        <v>26.170100000000001</v>
      </c>
      <c r="O169" s="184"/>
      <c r="P169" s="184"/>
      <c r="Q169" s="184">
        <v>27.2637</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44477</v>
      </c>
      <c r="E170" s="184">
        <v>15.2578</v>
      </c>
      <c r="F170" s="184">
        <v>0.1411</v>
      </c>
      <c r="G170" s="184">
        <v>2.23E-2</v>
      </c>
      <c r="H170" s="184">
        <v>0.57879999999999998</v>
      </c>
      <c r="I170" s="184">
        <v>0.28260000000000002</v>
      </c>
      <c r="J170" s="184">
        <v>1.2145999999999999</v>
      </c>
      <c r="K170" s="184">
        <v>6.6821999999999999</v>
      </c>
      <c r="L170" s="184">
        <v>11.2936</v>
      </c>
      <c r="M170" s="184">
        <v>15.613899999999999</v>
      </c>
      <c r="N170" s="184">
        <v>29.332999999999998</v>
      </c>
      <c r="O170" s="184"/>
      <c r="P170" s="184"/>
      <c r="Q170" s="184">
        <v>16.967099999999999</v>
      </c>
      <c r="R170" s="184">
        <v>20.5092</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44477</v>
      </c>
      <c r="E171" s="184">
        <v>14.5456</v>
      </c>
      <c r="F171" s="184">
        <v>0.13700000000000001</v>
      </c>
      <c r="G171" s="184">
        <v>8.8999999999999999E-3</v>
      </c>
      <c r="H171" s="184">
        <v>0.54679999999999995</v>
      </c>
      <c r="I171" s="184">
        <v>0.2198</v>
      </c>
      <c r="J171" s="184">
        <v>1.0770999999999999</v>
      </c>
      <c r="K171" s="184">
        <v>6.2110000000000003</v>
      </c>
      <c r="L171" s="184">
        <v>10.348599999999999</v>
      </c>
      <c r="M171" s="184">
        <v>14.172700000000001</v>
      </c>
      <c r="N171" s="184">
        <v>27.144600000000001</v>
      </c>
      <c r="O171" s="184"/>
      <c r="P171" s="184"/>
      <c r="Q171" s="184">
        <v>14.911300000000001</v>
      </c>
      <c r="R171" s="184">
        <v>18.463000000000001</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44477</v>
      </c>
      <c r="E172" s="184">
        <v>15.49</v>
      </c>
      <c r="F172" s="184">
        <v>0.25890000000000002</v>
      </c>
      <c r="G172" s="184">
        <v>0.25890000000000002</v>
      </c>
      <c r="H172" s="184">
        <v>0.78069999999999995</v>
      </c>
      <c r="I172" s="184">
        <v>0.1293</v>
      </c>
      <c r="J172" s="184">
        <v>1.1757</v>
      </c>
      <c r="K172" s="184">
        <v>5.1595000000000004</v>
      </c>
      <c r="L172" s="184">
        <v>8.2460000000000004</v>
      </c>
      <c r="M172" s="184">
        <v>9.2384000000000004</v>
      </c>
      <c r="N172" s="184">
        <v>22.257300000000001</v>
      </c>
      <c r="O172" s="184">
        <v>15.6892</v>
      </c>
      <c r="P172" s="184"/>
      <c r="Q172" s="184">
        <v>12.2803</v>
      </c>
      <c r="R172" s="184">
        <v>19.152699999999999</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44477</v>
      </c>
      <c r="E173" s="184">
        <v>15.05</v>
      </c>
      <c r="F173" s="184">
        <v>0.19969999999999999</v>
      </c>
      <c r="G173" s="184">
        <v>0.19969999999999999</v>
      </c>
      <c r="H173" s="184">
        <v>0.73629999999999995</v>
      </c>
      <c r="I173" s="184">
        <v>0.1331</v>
      </c>
      <c r="J173" s="184">
        <v>1.0745</v>
      </c>
      <c r="K173" s="184">
        <v>4.8049999999999997</v>
      </c>
      <c r="L173" s="184">
        <v>7.5768000000000004</v>
      </c>
      <c r="M173" s="184">
        <v>8.2734000000000005</v>
      </c>
      <c r="N173" s="184">
        <v>20.980699999999999</v>
      </c>
      <c r="O173" s="184">
        <v>14.8141</v>
      </c>
      <c r="P173" s="184"/>
      <c r="Q173" s="184">
        <v>11.427199999999999</v>
      </c>
      <c r="R173" s="184">
        <v>18.157699999999998</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0.14460000000000003</v>
      </c>
      <c r="G174" s="186">
        <v>0.11640000000000002</v>
      </c>
      <c r="H174" s="186">
        <v>0.88417272727272733</v>
      </c>
      <c r="I174" s="186">
        <v>1.0547545454545455</v>
      </c>
      <c r="J174" s="186">
        <v>2.1143545454545452</v>
      </c>
      <c r="K174" s="186">
        <v>6.4545545454545454</v>
      </c>
      <c r="L174" s="186">
        <v>12.231699999999996</v>
      </c>
      <c r="M174" s="186">
        <v>15.682950000000003</v>
      </c>
      <c r="N174" s="186">
        <v>31.945977272727269</v>
      </c>
      <c r="O174" s="186">
        <v>14.971887499999998</v>
      </c>
      <c r="P174" s="186">
        <v>11.687241666666667</v>
      </c>
      <c r="Q174" s="186">
        <v>14.334204545454543</v>
      </c>
      <c r="R174" s="186">
        <v>18.857777777777777</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0.16900000000000001</v>
      </c>
      <c r="G175" s="186">
        <v>0.16914999999999999</v>
      </c>
      <c r="H175" s="186">
        <v>0.83055000000000001</v>
      </c>
      <c r="I175" s="186">
        <v>0.50350000000000006</v>
      </c>
      <c r="J175" s="186">
        <v>1.3023</v>
      </c>
      <c r="K175" s="186">
        <v>5.9417500000000008</v>
      </c>
      <c r="L175" s="186">
        <v>11.376200000000001</v>
      </c>
      <c r="M175" s="186">
        <v>14.413399999999999</v>
      </c>
      <c r="N175" s="186">
        <v>27.911650000000002</v>
      </c>
      <c r="O175" s="186">
        <v>15.0943</v>
      </c>
      <c r="P175" s="186">
        <v>11.833</v>
      </c>
      <c r="Q175" s="186">
        <v>13.38245</v>
      </c>
      <c r="R175" s="186">
        <v>18.41235</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9"/>
      <c r="B176" s="129"/>
      <c r="C176" s="129"/>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44477</v>
      </c>
      <c r="E178" s="184">
        <v>291.69600000000003</v>
      </c>
      <c r="F178" s="184">
        <v>1.6143000000000001</v>
      </c>
      <c r="G178" s="184">
        <v>-2.9357000000000002</v>
      </c>
      <c r="H178" s="184">
        <v>-0.55769999999999997</v>
      </c>
      <c r="I178" s="184">
        <v>-1.0417000000000001</v>
      </c>
      <c r="J178" s="184">
        <v>1.006</v>
      </c>
      <c r="K178" s="184">
        <v>5.2915000000000001</v>
      </c>
      <c r="L178" s="184">
        <v>5.3990999999999998</v>
      </c>
      <c r="M178" s="184">
        <v>3.3984999999999999</v>
      </c>
      <c r="N178" s="184">
        <v>5.2556000000000003</v>
      </c>
      <c r="O178" s="184">
        <v>8.7482000000000006</v>
      </c>
      <c r="P178" s="184">
        <v>7.4768999999999997</v>
      </c>
      <c r="Q178" s="184">
        <v>8.2874999999999996</v>
      </c>
      <c r="R178" s="184">
        <v>7.7925000000000004</v>
      </c>
      <c r="S178" s="120" t="s">
        <v>2002</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44477</v>
      </c>
      <c r="E179" s="184">
        <v>298.90390000000002</v>
      </c>
      <c r="F179" s="184">
        <v>1.9417</v>
      </c>
      <c r="G179" s="184">
        <v>-2.6044999999999998</v>
      </c>
      <c r="H179" s="184">
        <v>-0.22850000000000001</v>
      </c>
      <c r="I179" s="184">
        <v>-0.71240000000000003</v>
      </c>
      <c r="J179" s="184">
        <v>1.3362000000000001</v>
      </c>
      <c r="K179" s="184">
        <v>5.6262999999999996</v>
      </c>
      <c r="L179" s="184">
        <v>5.7530000000000001</v>
      </c>
      <c r="M179" s="184">
        <v>3.7471999999999999</v>
      </c>
      <c r="N179" s="184">
        <v>5.6111000000000004</v>
      </c>
      <c r="O179" s="184">
        <v>9.0960000000000001</v>
      </c>
      <c r="P179" s="184">
        <v>7.8163999999999998</v>
      </c>
      <c r="Q179" s="184">
        <v>9.2586999999999993</v>
      </c>
      <c r="R179" s="184">
        <v>8.1496999999999993</v>
      </c>
      <c r="S179" s="120" t="s">
        <v>2002</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44477</v>
      </c>
      <c r="E180" s="184">
        <v>2148.8998999999999</v>
      </c>
      <c r="F180" s="184">
        <v>8.1616</v>
      </c>
      <c r="G180" s="184">
        <v>2.4039000000000001</v>
      </c>
      <c r="H180" s="184">
        <v>2.0670000000000002</v>
      </c>
      <c r="I180" s="184">
        <v>0.36670000000000003</v>
      </c>
      <c r="J180" s="184">
        <v>0.78300000000000003</v>
      </c>
      <c r="K180" s="184">
        <v>4.2408000000000001</v>
      </c>
      <c r="L180" s="184">
        <v>4.5568</v>
      </c>
      <c r="M180" s="184">
        <v>3.5920999999999998</v>
      </c>
      <c r="N180" s="184">
        <v>4.6371000000000002</v>
      </c>
      <c r="O180" s="184">
        <v>9.0520999999999994</v>
      </c>
      <c r="P180" s="184">
        <v>8.1042000000000005</v>
      </c>
      <c r="Q180" s="184">
        <v>8.4730000000000008</v>
      </c>
      <c r="R180" s="184">
        <v>7.4104999999999999</v>
      </c>
      <c r="S180" s="120" t="s">
        <v>2001</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44477</v>
      </c>
      <c r="E181" s="184">
        <v>2106.2811000000002</v>
      </c>
      <c r="F181" s="184">
        <v>7.8726000000000003</v>
      </c>
      <c r="G181" s="184">
        <v>2.1139000000000001</v>
      </c>
      <c r="H181" s="184">
        <v>1.7770999999999999</v>
      </c>
      <c r="I181" s="184">
        <v>7.6700000000000004E-2</v>
      </c>
      <c r="J181" s="184">
        <v>0.4929</v>
      </c>
      <c r="K181" s="184">
        <v>3.9477000000000002</v>
      </c>
      <c r="L181" s="184">
        <v>4.2519</v>
      </c>
      <c r="M181" s="184">
        <v>3.2820999999999998</v>
      </c>
      <c r="N181" s="184">
        <v>4.3193000000000001</v>
      </c>
      <c r="O181" s="184">
        <v>8.7325999999999997</v>
      </c>
      <c r="P181" s="184">
        <v>7.8182</v>
      </c>
      <c r="Q181" s="184">
        <v>8.3026</v>
      </c>
      <c r="R181" s="184">
        <v>7.0849000000000002</v>
      </c>
      <c r="S181" s="120" t="s">
        <v>2001</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1845</v>
      </c>
      <c r="C182" s="180">
        <v>148628</v>
      </c>
      <c r="D182" s="183">
        <v>44477</v>
      </c>
      <c r="E182" s="184">
        <v>10.3332</v>
      </c>
      <c r="F182" s="184">
        <v>3.8858999999999999</v>
      </c>
      <c r="G182" s="184">
        <v>2.0019999999999998</v>
      </c>
      <c r="H182" s="184">
        <v>-1.1099000000000001</v>
      </c>
      <c r="I182" s="184">
        <v>-1.8909</v>
      </c>
      <c r="J182" s="184">
        <v>0.68330000000000002</v>
      </c>
      <c r="K182" s="184">
        <v>5.5792999999999999</v>
      </c>
      <c r="L182" s="184">
        <v>5.5591999999999997</v>
      </c>
      <c r="M182" s="184">
        <v>3.6869000000000001</v>
      </c>
      <c r="N182" s="184"/>
      <c r="O182" s="184"/>
      <c r="P182" s="184"/>
      <c r="Q182" s="184">
        <v>4.1226000000000003</v>
      </c>
      <c r="R182" s="184"/>
      <c r="S182" s="120" t="s">
        <v>2001</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1846</v>
      </c>
      <c r="C183" s="180">
        <v>148625</v>
      </c>
      <c r="D183" s="183">
        <v>44477</v>
      </c>
      <c r="E183" s="184">
        <v>10.297800000000001</v>
      </c>
      <c r="F183" s="184">
        <v>3.1903000000000001</v>
      </c>
      <c r="G183" s="184">
        <v>1.5361</v>
      </c>
      <c r="H183" s="184">
        <v>-1.5185999999999999</v>
      </c>
      <c r="I183" s="184">
        <v>-2.3018999999999998</v>
      </c>
      <c r="J183" s="184">
        <v>0.27179999999999999</v>
      </c>
      <c r="K183" s="184">
        <v>5.1595000000000004</v>
      </c>
      <c r="L183" s="184">
        <v>5.1376999999999997</v>
      </c>
      <c r="M183" s="184">
        <v>3.2557</v>
      </c>
      <c r="N183" s="184"/>
      <c r="O183" s="184"/>
      <c r="P183" s="184"/>
      <c r="Q183" s="184">
        <v>3.6846000000000001</v>
      </c>
      <c r="R183" s="184"/>
      <c r="S183" s="120" t="s">
        <v>2003</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44477</v>
      </c>
      <c r="E184" s="184">
        <v>19.664100000000001</v>
      </c>
      <c r="F184" s="184">
        <v>11.8834</v>
      </c>
      <c r="G184" s="184">
        <v>5.0137</v>
      </c>
      <c r="H184" s="184">
        <v>0.82210000000000005</v>
      </c>
      <c r="I184" s="184">
        <v>-0.96750000000000003</v>
      </c>
      <c r="J184" s="184">
        <v>-0.1237</v>
      </c>
      <c r="K184" s="184">
        <v>4.8276000000000003</v>
      </c>
      <c r="L184" s="184">
        <v>4.6734</v>
      </c>
      <c r="M184" s="184">
        <v>3.1897000000000002</v>
      </c>
      <c r="N184" s="184">
        <v>4.7004000000000001</v>
      </c>
      <c r="O184" s="184">
        <v>8.9393999999999991</v>
      </c>
      <c r="P184" s="184">
        <v>7.5989000000000004</v>
      </c>
      <c r="Q184" s="184">
        <v>8.7390000000000008</v>
      </c>
      <c r="R184" s="184">
        <v>7.8765000000000001</v>
      </c>
      <c r="S184" s="120" t="s">
        <v>2002</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44477</v>
      </c>
      <c r="E185" s="184">
        <v>19.1768</v>
      </c>
      <c r="F185" s="184">
        <v>11.614100000000001</v>
      </c>
      <c r="G185" s="184">
        <v>4.6966999999999999</v>
      </c>
      <c r="H185" s="184">
        <v>0.54390000000000005</v>
      </c>
      <c r="I185" s="184">
        <v>-1.2365999999999999</v>
      </c>
      <c r="J185" s="184">
        <v>-0.38690000000000002</v>
      </c>
      <c r="K185" s="184">
        <v>4.5810000000000004</v>
      </c>
      <c r="L185" s="184">
        <v>4.4291999999999998</v>
      </c>
      <c r="M185" s="184">
        <v>2.9260000000000002</v>
      </c>
      <c r="N185" s="184">
        <v>4.4340000000000002</v>
      </c>
      <c r="O185" s="184">
        <v>8.6204000000000001</v>
      </c>
      <c r="P185" s="184">
        <v>7.3023999999999996</v>
      </c>
      <c r="Q185" s="184">
        <v>8.4014000000000006</v>
      </c>
      <c r="R185" s="184">
        <v>7.5936000000000003</v>
      </c>
      <c r="S185" s="120" t="s">
        <v>2002</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44477</v>
      </c>
      <c r="E186" s="184">
        <v>20.200600000000001</v>
      </c>
      <c r="F186" s="184">
        <v>-87.603499999999997</v>
      </c>
      <c r="G186" s="184">
        <v>-28.541799999999999</v>
      </c>
      <c r="H186" s="184">
        <v>-15.441700000000001</v>
      </c>
      <c r="I186" s="184">
        <v>-11.896699999999999</v>
      </c>
      <c r="J186" s="184">
        <v>3.6427</v>
      </c>
      <c r="K186" s="184">
        <v>7.8532999999999999</v>
      </c>
      <c r="L186" s="184">
        <v>6.3502000000000001</v>
      </c>
      <c r="M186" s="184">
        <v>4.4282000000000004</v>
      </c>
      <c r="N186" s="184">
        <v>6.8939000000000004</v>
      </c>
      <c r="O186" s="184">
        <v>10.832700000000001</v>
      </c>
      <c r="P186" s="184">
        <v>8.7759</v>
      </c>
      <c r="Q186" s="184">
        <v>9.0990000000000002</v>
      </c>
      <c r="R186" s="184">
        <v>9.7669999999999995</v>
      </c>
      <c r="S186" s="120" t="s">
        <v>2002</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44477</v>
      </c>
      <c r="E187" s="184">
        <v>19.726600000000001</v>
      </c>
      <c r="F187" s="184">
        <v>-87.861999999999995</v>
      </c>
      <c r="G187" s="184">
        <v>-28.857600000000001</v>
      </c>
      <c r="H187" s="184">
        <v>-15.759</v>
      </c>
      <c r="I187" s="184">
        <v>-12.1943</v>
      </c>
      <c r="J187" s="184">
        <v>3.3334999999999999</v>
      </c>
      <c r="K187" s="184">
        <v>7.5377000000000001</v>
      </c>
      <c r="L187" s="184">
        <v>6.0323000000000002</v>
      </c>
      <c r="M187" s="184">
        <v>4.1033999999999997</v>
      </c>
      <c r="N187" s="184">
        <v>6.5479000000000003</v>
      </c>
      <c r="O187" s="184">
        <v>10.497299999999999</v>
      </c>
      <c r="P187" s="184">
        <v>8.4578000000000007</v>
      </c>
      <c r="Q187" s="184">
        <v>8.7786000000000008</v>
      </c>
      <c r="R187" s="184">
        <v>9.3960000000000008</v>
      </c>
      <c r="S187" s="120" t="s">
        <v>2002</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44477</v>
      </c>
      <c r="E188" s="184">
        <v>17.9529</v>
      </c>
      <c r="F188" s="184">
        <v>6.7104999999999997</v>
      </c>
      <c r="G188" s="184">
        <v>1.8301000000000001</v>
      </c>
      <c r="H188" s="184">
        <v>-2.4676</v>
      </c>
      <c r="I188" s="184">
        <v>-2.7852999999999999</v>
      </c>
      <c r="J188" s="184">
        <v>-0.1762</v>
      </c>
      <c r="K188" s="184">
        <v>4.5871000000000004</v>
      </c>
      <c r="L188" s="184">
        <v>4.8478000000000003</v>
      </c>
      <c r="M188" s="184">
        <v>3.4695999999999998</v>
      </c>
      <c r="N188" s="184">
        <v>4.9558</v>
      </c>
      <c r="O188" s="184">
        <v>8.8415999999999997</v>
      </c>
      <c r="P188" s="184">
        <v>7.5438999999999998</v>
      </c>
      <c r="Q188" s="184">
        <v>8.1595999999999993</v>
      </c>
      <c r="R188" s="184">
        <v>7.1334999999999997</v>
      </c>
      <c r="S188" s="120" t="s">
        <v>2004</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44477</v>
      </c>
      <c r="E189" s="184">
        <v>18.522300000000001</v>
      </c>
      <c r="F189" s="184">
        <v>7.0955000000000004</v>
      </c>
      <c r="G189" s="184">
        <v>2.1680000000000001</v>
      </c>
      <c r="H189" s="184">
        <v>-2.1385999999999998</v>
      </c>
      <c r="I189" s="184">
        <v>-2.4468999999999999</v>
      </c>
      <c r="J189" s="184">
        <v>0.17080000000000001</v>
      </c>
      <c r="K189" s="184">
        <v>4.9335000000000004</v>
      </c>
      <c r="L189" s="184">
        <v>5.1928999999999998</v>
      </c>
      <c r="M189" s="184">
        <v>3.8062</v>
      </c>
      <c r="N189" s="184">
        <v>5.2960000000000003</v>
      </c>
      <c r="O189" s="184">
        <v>9.2013999999999996</v>
      </c>
      <c r="P189" s="184">
        <v>7.9256000000000002</v>
      </c>
      <c r="Q189" s="184">
        <v>8.6132000000000009</v>
      </c>
      <c r="R189" s="184">
        <v>7.4772999999999996</v>
      </c>
      <c r="S189" s="120" t="s">
        <v>2004</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44477</v>
      </c>
      <c r="E190" s="184">
        <v>18.8215</v>
      </c>
      <c r="F190" s="184">
        <v>-20.350999999999999</v>
      </c>
      <c r="G190" s="184">
        <v>-7.4939</v>
      </c>
      <c r="H190" s="184">
        <v>-2.7966000000000002</v>
      </c>
      <c r="I190" s="184">
        <v>-1.5505</v>
      </c>
      <c r="J190" s="184">
        <v>1.3654999999999999</v>
      </c>
      <c r="K190" s="184">
        <v>5.4945000000000004</v>
      </c>
      <c r="L190" s="184">
        <v>5.6581000000000001</v>
      </c>
      <c r="M190" s="184">
        <v>3.8182999999999998</v>
      </c>
      <c r="N190" s="184">
        <v>5.7584</v>
      </c>
      <c r="O190" s="184">
        <v>9.327</v>
      </c>
      <c r="P190" s="184">
        <v>7.9035000000000002</v>
      </c>
      <c r="Q190" s="184">
        <v>8.7462999999999997</v>
      </c>
      <c r="R190" s="184">
        <v>8.2579999999999991</v>
      </c>
      <c r="S190" s="120" t="s">
        <v>2002</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44477</v>
      </c>
      <c r="E191" s="184">
        <v>18.352900000000002</v>
      </c>
      <c r="F191" s="184">
        <v>-20.8703</v>
      </c>
      <c r="G191" s="184">
        <v>-8.0161999999999995</v>
      </c>
      <c r="H191" s="184">
        <v>-3.2652000000000001</v>
      </c>
      <c r="I191" s="184">
        <v>-2.0156000000000001</v>
      </c>
      <c r="J191" s="184">
        <v>0.90890000000000004</v>
      </c>
      <c r="K191" s="184">
        <v>5.0327999999999999</v>
      </c>
      <c r="L191" s="184">
        <v>5.1905999999999999</v>
      </c>
      <c r="M191" s="184">
        <v>3.3506999999999998</v>
      </c>
      <c r="N191" s="184">
        <v>5.2779999999999996</v>
      </c>
      <c r="O191" s="184">
        <v>8.8329000000000004</v>
      </c>
      <c r="P191" s="184">
        <v>7.4168000000000003</v>
      </c>
      <c r="Q191" s="184">
        <v>8.3834</v>
      </c>
      <c r="R191" s="184">
        <v>7.7670000000000003</v>
      </c>
      <c r="S191" s="120" t="s">
        <v>2002</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44477</v>
      </c>
      <c r="E192" s="184">
        <v>25.7745</v>
      </c>
      <c r="F192" s="184">
        <v>-66.719099999999997</v>
      </c>
      <c r="G192" s="184">
        <v>-6.1806000000000001</v>
      </c>
      <c r="H192" s="184">
        <v>-7.2930000000000001</v>
      </c>
      <c r="I192" s="184">
        <v>-1.0212000000000001</v>
      </c>
      <c r="J192" s="184">
        <v>3.3940000000000001</v>
      </c>
      <c r="K192" s="184">
        <v>6.6913999999999998</v>
      </c>
      <c r="L192" s="184">
        <v>5.7382999999999997</v>
      </c>
      <c r="M192" s="184">
        <v>4.3357999999999999</v>
      </c>
      <c r="N192" s="184">
        <v>5.7896999999999998</v>
      </c>
      <c r="O192" s="184">
        <v>8.2420000000000009</v>
      </c>
      <c r="P192" s="184">
        <v>7.2092000000000001</v>
      </c>
      <c r="Q192" s="184">
        <v>8.3726000000000003</v>
      </c>
      <c r="R192" s="184">
        <v>7.5399000000000003</v>
      </c>
      <c r="S192" s="120" t="s">
        <v>2002</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44477</v>
      </c>
      <c r="E193" s="184">
        <v>26.492100000000001</v>
      </c>
      <c r="F193" s="184">
        <v>-66.287899999999993</v>
      </c>
      <c r="G193" s="184">
        <v>-5.7380000000000004</v>
      </c>
      <c r="H193" s="184">
        <v>-6.8404999999999996</v>
      </c>
      <c r="I193" s="184">
        <v>-0.56079999999999997</v>
      </c>
      <c r="J193" s="184">
        <v>3.8469000000000002</v>
      </c>
      <c r="K193" s="184">
        <v>7.1517999999999997</v>
      </c>
      <c r="L193" s="184">
        <v>6.2026000000000003</v>
      </c>
      <c r="M193" s="184">
        <v>4.8041</v>
      </c>
      <c r="N193" s="184">
        <v>6.2698</v>
      </c>
      <c r="O193" s="184">
        <v>8.7277000000000005</v>
      </c>
      <c r="P193" s="184">
        <v>7.6302000000000003</v>
      </c>
      <c r="Q193" s="184">
        <v>8.7733000000000008</v>
      </c>
      <c r="R193" s="184">
        <v>8.0268999999999995</v>
      </c>
      <c r="S193" s="120" t="s">
        <v>2002</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44477</v>
      </c>
      <c r="E194" s="184">
        <v>20.046800000000001</v>
      </c>
      <c r="F194" s="184">
        <v>11.1099</v>
      </c>
      <c r="G194" s="184">
        <v>4.3712999999999997</v>
      </c>
      <c r="H194" s="184">
        <v>2.1858</v>
      </c>
      <c r="I194" s="184">
        <v>-0.15609999999999999</v>
      </c>
      <c r="J194" s="184">
        <v>-1.21E-2</v>
      </c>
      <c r="K194" s="184">
        <v>4.4549000000000003</v>
      </c>
      <c r="L194" s="184">
        <v>4.7697000000000003</v>
      </c>
      <c r="M194" s="184">
        <v>3.6145999999999998</v>
      </c>
      <c r="N194" s="184">
        <v>4.9527000000000001</v>
      </c>
      <c r="O194" s="184">
        <v>9.84</v>
      </c>
      <c r="P194" s="184">
        <v>8.0913000000000004</v>
      </c>
      <c r="Q194" s="184">
        <v>8.4285999999999994</v>
      </c>
      <c r="R194" s="184">
        <v>8.1456</v>
      </c>
      <c r="S194" s="120" t="s">
        <v>2002</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44477</v>
      </c>
      <c r="E195" s="184">
        <v>19.7</v>
      </c>
      <c r="F195" s="184">
        <v>10.934699999999999</v>
      </c>
      <c r="G195" s="184">
        <v>4.1393000000000004</v>
      </c>
      <c r="H195" s="184">
        <v>1.8798999999999999</v>
      </c>
      <c r="I195" s="184">
        <v>-0.46310000000000001</v>
      </c>
      <c r="J195" s="184">
        <v>-0.32719999999999999</v>
      </c>
      <c r="K195" s="184">
        <v>4.1307999999999998</v>
      </c>
      <c r="L195" s="184">
        <v>4.4401000000000002</v>
      </c>
      <c r="M195" s="184">
        <v>3.2863000000000002</v>
      </c>
      <c r="N195" s="184">
        <v>4.6102999999999996</v>
      </c>
      <c r="O195" s="184">
        <v>9.4925999999999995</v>
      </c>
      <c r="P195" s="184">
        <v>7.8000999999999996</v>
      </c>
      <c r="Q195" s="184">
        <v>8.2087000000000003</v>
      </c>
      <c r="R195" s="184">
        <v>7.7823000000000002</v>
      </c>
      <c r="S195" s="120" t="s">
        <v>2002</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2002</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2002</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44477</v>
      </c>
      <c r="E198" s="184">
        <v>1851.5103999999999</v>
      </c>
      <c r="F198" s="184">
        <v>-88.139200000000002</v>
      </c>
      <c r="G198" s="184">
        <v>-34.865200000000002</v>
      </c>
      <c r="H198" s="184">
        <v>-16.157499999999999</v>
      </c>
      <c r="I198" s="184">
        <v>-10.7921</v>
      </c>
      <c r="J198" s="184">
        <v>1.3526</v>
      </c>
      <c r="K198" s="184">
        <v>5.2233999999999998</v>
      </c>
      <c r="L198" s="184">
        <v>4.3353000000000002</v>
      </c>
      <c r="M198" s="184">
        <v>2.8092000000000001</v>
      </c>
      <c r="N198" s="184">
        <v>5.0494000000000003</v>
      </c>
      <c r="O198" s="184">
        <v>7.8737000000000004</v>
      </c>
      <c r="P198" s="184">
        <v>7.0294999999999996</v>
      </c>
      <c r="Q198" s="184">
        <v>7.2671999999999999</v>
      </c>
      <c r="R198" s="184">
        <v>6.8308</v>
      </c>
      <c r="S198" s="120" t="s">
        <v>2002</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44477</v>
      </c>
      <c r="E199" s="184">
        <v>1955.2460000000001</v>
      </c>
      <c r="F199" s="184">
        <v>-87.721100000000007</v>
      </c>
      <c r="G199" s="184">
        <v>-34.446199999999997</v>
      </c>
      <c r="H199" s="184">
        <v>-15.738799999999999</v>
      </c>
      <c r="I199" s="184">
        <v>-10.373799999999999</v>
      </c>
      <c r="J199" s="184">
        <v>1.7730999999999999</v>
      </c>
      <c r="K199" s="184">
        <v>5.6490999999999998</v>
      </c>
      <c r="L199" s="184">
        <v>4.7630999999999997</v>
      </c>
      <c r="M199" s="184">
        <v>3.238</v>
      </c>
      <c r="N199" s="184">
        <v>5.4908999999999999</v>
      </c>
      <c r="O199" s="184">
        <v>8.3378999999999994</v>
      </c>
      <c r="P199" s="184">
        <v>7.4775999999999998</v>
      </c>
      <c r="Q199" s="184">
        <v>7.8974000000000002</v>
      </c>
      <c r="R199" s="184">
        <v>7.3064999999999998</v>
      </c>
      <c r="S199" s="120" t="s">
        <v>2002</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1847</v>
      </c>
      <c r="C200" s="180">
        <v>148534</v>
      </c>
      <c r="D200" s="183">
        <v>44477</v>
      </c>
      <c r="E200" s="184">
        <v>10.471399999999999</v>
      </c>
      <c r="F200" s="184">
        <v>-8.7120999999999995</v>
      </c>
      <c r="G200" s="184">
        <v>-4.4135999999999997</v>
      </c>
      <c r="H200" s="184">
        <v>-1.1948000000000001</v>
      </c>
      <c r="I200" s="184">
        <v>-1.0702</v>
      </c>
      <c r="J200" s="184">
        <v>1.8386</v>
      </c>
      <c r="K200" s="184">
        <v>5.2361000000000004</v>
      </c>
      <c r="L200" s="184">
        <v>5.2728999999999999</v>
      </c>
      <c r="M200" s="184">
        <v>4.0069999999999997</v>
      </c>
      <c r="N200" s="184"/>
      <c r="O200" s="184"/>
      <c r="P200" s="184"/>
      <c r="Q200" s="184">
        <v>4.9020000000000001</v>
      </c>
      <c r="R200" s="184"/>
      <c r="S200" s="120" t="s">
        <v>2001</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1848</v>
      </c>
      <c r="C201" s="180">
        <v>148535</v>
      </c>
      <c r="D201" s="183">
        <v>44477</v>
      </c>
      <c r="E201" s="184">
        <v>10.4161</v>
      </c>
      <c r="F201" s="184">
        <v>-9.1085999999999991</v>
      </c>
      <c r="G201" s="184">
        <v>-4.9039000000000001</v>
      </c>
      <c r="H201" s="184">
        <v>-1.7015</v>
      </c>
      <c r="I201" s="184">
        <v>-1.6009</v>
      </c>
      <c r="J201" s="184">
        <v>1.2862</v>
      </c>
      <c r="K201" s="184">
        <v>4.6824000000000003</v>
      </c>
      <c r="L201" s="184">
        <v>4.7121000000000004</v>
      </c>
      <c r="M201" s="184">
        <v>3.4417</v>
      </c>
      <c r="N201" s="184"/>
      <c r="O201" s="184"/>
      <c r="P201" s="184"/>
      <c r="Q201" s="184">
        <v>4.327</v>
      </c>
      <c r="R201" s="184"/>
      <c r="S201" s="120" t="s">
        <v>2001</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44477</v>
      </c>
      <c r="E202" s="184">
        <v>51.976199999999999</v>
      </c>
      <c r="F202" s="184">
        <v>-29.049800000000001</v>
      </c>
      <c r="G202" s="184">
        <v>-13.4215</v>
      </c>
      <c r="H202" s="184">
        <v>-2.6671999999999998</v>
      </c>
      <c r="I202" s="184">
        <v>0.34110000000000001</v>
      </c>
      <c r="J202" s="184">
        <v>3.5308000000000002</v>
      </c>
      <c r="K202" s="184">
        <v>6.7222999999999997</v>
      </c>
      <c r="L202" s="184">
        <v>6.0061</v>
      </c>
      <c r="M202" s="184">
        <v>3.7458</v>
      </c>
      <c r="N202" s="184">
        <v>5.5624000000000002</v>
      </c>
      <c r="O202" s="184">
        <v>9.1255000000000006</v>
      </c>
      <c r="P202" s="184">
        <v>7.7533000000000003</v>
      </c>
      <c r="Q202" s="184">
        <v>7.4995000000000003</v>
      </c>
      <c r="R202" s="184">
        <v>7.8555000000000001</v>
      </c>
      <c r="S202" s="120" t="s">
        <v>2002</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44477</v>
      </c>
      <c r="E203" s="184">
        <v>53.3369</v>
      </c>
      <c r="F203" s="184">
        <v>-28.6509</v>
      </c>
      <c r="G203" s="184">
        <v>-13.033899999999999</v>
      </c>
      <c r="H203" s="184">
        <v>-2.2671000000000001</v>
      </c>
      <c r="I203" s="184">
        <v>0.73829999999999996</v>
      </c>
      <c r="J203" s="184">
        <v>3.9316</v>
      </c>
      <c r="K203" s="184">
        <v>7.1291000000000002</v>
      </c>
      <c r="L203" s="184">
        <v>6.4212999999999996</v>
      </c>
      <c r="M203" s="184">
        <v>4.1675000000000004</v>
      </c>
      <c r="N203" s="184">
        <v>5.9981999999999998</v>
      </c>
      <c r="O203" s="184">
        <v>9.5159000000000002</v>
      </c>
      <c r="P203" s="184">
        <v>8.1399000000000008</v>
      </c>
      <c r="Q203" s="184">
        <v>8.859</v>
      </c>
      <c r="R203" s="184">
        <v>8.2651000000000003</v>
      </c>
      <c r="S203" s="120" t="s">
        <v>2002</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44477</v>
      </c>
      <c r="E204" s="184">
        <v>20.6599</v>
      </c>
      <c r="F204" s="184">
        <v>15.2</v>
      </c>
      <c r="G204" s="184">
        <v>5.8329000000000004</v>
      </c>
      <c r="H204" s="184">
        <v>1.6662999999999999</v>
      </c>
      <c r="I204" s="184">
        <v>-1.5512999999999999</v>
      </c>
      <c r="J204" s="184">
        <v>-0.28260000000000002</v>
      </c>
      <c r="K204" s="184">
        <v>4.6866000000000003</v>
      </c>
      <c r="L204" s="184">
        <v>5.1334999999999997</v>
      </c>
      <c r="M204" s="184">
        <v>3.2786</v>
      </c>
      <c r="N204" s="184">
        <v>4.9306000000000001</v>
      </c>
      <c r="O204" s="184">
        <v>8.4758999999999993</v>
      </c>
      <c r="P204" s="184">
        <v>7.6296999999999997</v>
      </c>
      <c r="Q204" s="184">
        <v>8.3150999999999993</v>
      </c>
      <c r="R204" s="184">
        <v>7.8712</v>
      </c>
      <c r="S204" s="120" t="s">
        <v>2002</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44477</v>
      </c>
      <c r="E205" s="184">
        <v>19.8934</v>
      </c>
      <c r="F205" s="184">
        <v>14.684100000000001</v>
      </c>
      <c r="G205" s="184">
        <v>5.3844000000000003</v>
      </c>
      <c r="H205" s="184">
        <v>1.2847</v>
      </c>
      <c r="I205" s="184">
        <v>-1.9381999999999999</v>
      </c>
      <c r="J205" s="184">
        <v>-0.6663</v>
      </c>
      <c r="K205" s="184">
        <v>4.3019999999999996</v>
      </c>
      <c r="L205" s="184">
        <v>4.7431999999999999</v>
      </c>
      <c r="M205" s="184">
        <v>2.8828999999999998</v>
      </c>
      <c r="N205" s="184">
        <v>4.5221999999999998</v>
      </c>
      <c r="O205" s="184">
        <v>8.0482999999999993</v>
      </c>
      <c r="P205" s="184">
        <v>7.1783000000000001</v>
      </c>
      <c r="Q205" s="184">
        <v>5.0133999999999999</v>
      </c>
      <c r="R205" s="184">
        <v>7.4458000000000002</v>
      </c>
      <c r="S205" s="120" t="s">
        <v>2002</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44477</v>
      </c>
      <c r="E206" s="184">
        <v>27.9575</v>
      </c>
      <c r="F206" s="184">
        <v>7.0513000000000003</v>
      </c>
      <c r="G206" s="184">
        <v>2.0891999999999999</v>
      </c>
      <c r="H206" s="184">
        <v>-0.20519999999999999</v>
      </c>
      <c r="I206" s="184">
        <v>-0.73650000000000004</v>
      </c>
      <c r="J206" s="184">
        <v>0.3352</v>
      </c>
      <c r="K206" s="184">
        <v>3.5160999999999998</v>
      </c>
      <c r="L206" s="184">
        <v>3.7311999999999999</v>
      </c>
      <c r="M206" s="184">
        <v>2.4243000000000001</v>
      </c>
      <c r="N206" s="184">
        <v>3.5600999999999998</v>
      </c>
      <c r="O206" s="184">
        <v>7.7218</v>
      </c>
      <c r="P206" s="184">
        <v>7.0171000000000001</v>
      </c>
      <c r="Q206" s="184">
        <v>7.4166999999999996</v>
      </c>
      <c r="R206" s="184">
        <v>6.0964999999999998</v>
      </c>
      <c r="S206" s="120" t="s">
        <v>2002</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44477</v>
      </c>
      <c r="E207" s="184">
        <v>29.568899999999999</v>
      </c>
      <c r="F207" s="184">
        <v>7.6548999999999996</v>
      </c>
      <c r="G207" s="184">
        <v>2.6751</v>
      </c>
      <c r="H207" s="184">
        <v>0.35270000000000001</v>
      </c>
      <c r="I207" s="184">
        <v>-0.18509999999999999</v>
      </c>
      <c r="J207" s="184">
        <v>0.88529999999999998</v>
      </c>
      <c r="K207" s="184">
        <v>4.0720000000000001</v>
      </c>
      <c r="L207" s="184">
        <v>4.2927999999999997</v>
      </c>
      <c r="M207" s="184">
        <v>2.9857</v>
      </c>
      <c r="N207" s="184">
        <v>4.1242999999999999</v>
      </c>
      <c r="O207" s="184">
        <v>8.3048999999999999</v>
      </c>
      <c r="P207" s="184">
        <v>7.6306000000000003</v>
      </c>
      <c r="Q207" s="184">
        <v>7.9082999999999997</v>
      </c>
      <c r="R207" s="184">
        <v>6.6719999999999997</v>
      </c>
      <c r="S207" s="120" t="s">
        <v>2002</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1849</v>
      </c>
      <c r="C208" s="180">
        <v>148419</v>
      </c>
      <c r="D208" s="183">
        <v>44477</v>
      </c>
      <c r="E208" s="184">
        <v>10.526999999999999</v>
      </c>
      <c r="F208" s="184">
        <v>10.7517</v>
      </c>
      <c r="G208" s="184">
        <v>2.4276</v>
      </c>
      <c r="H208" s="184">
        <v>-0.14860000000000001</v>
      </c>
      <c r="I208" s="184">
        <v>-2.2517999999999998</v>
      </c>
      <c r="J208" s="184">
        <v>0.47399999999999998</v>
      </c>
      <c r="K208" s="184">
        <v>5.0533999999999999</v>
      </c>
      <c r="L208" s="184">
        <v>4.8977000000000004</v>
      </c>
      <c r="M208" s="184">
        <v>3.6373000000000002</v>
      </c>
      <c r="N208" s="184">
        <v>4.8902999999999999</v>
      </c>
      <c r="O208" s="184"/>
      <c r="P208" s="184"/>
      <c r="Q208" s="184">
        <v>4.3423999999999996</v>
      </c>
      <c r="R208" s="184"/>
      <c r="S208" s="120" t="s">
        <v>2001</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1850</v>
      </c>
      <c r="C209" s="180">
        <v>148416</v>
      </c>
      <c r="D209" s="183">
        <v>44477</v>
      </c>
      <c r="E209" s="184">
        <v>10.469900000000001</v>
      </c>
      <c r="F209" s="184">
        <v>10.1127</v>
      </c>
      <c r="G209" s="184">
        <v>1.9758</v>
      </c>
      <c r="H209" s="184">
        <v>-0.59760000000000002</v>
      </c>
      <c r="I209" s="184">
        <v>-2.6368999999999998</v>
      </c>
      <c r="J209" s="184">
        <v>3.49E-2</v>
      </c>
      <c r="K209" s="184">
        <v>4.6154000000000002</v>
      </c>
      <c r="L209" s="184">
        <v>4.4461000000000004</v>
      </c>
      <c r="M209" s="184">
        <v>3.1821999999999999</v>
      </c>
      <c r="N209" s="184">
        <v>4.4253999999999998</v>
      </c>
      <c r="O209" s="184"/>
      <c r="P209" s="184"/>
      <c r="Q209" s="184">
        <v>3.8736999999999999</v>
      </c>
      <c r="R209" s="184"/>
      <c r="S209" s="120" t="s">
        <v>2001</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44477</v>
      </c>
      <c r="E210" s="184">
        <v>16.584299999999999</v>
      </c>
      <c r="F210" s="184">
        <v>-4.1811999999999996</v>
      </c>
      <c r="G210" s="184">
        <v>-3.8136999999999999</v>
      </c>
      <c r="H210" s="184">
        <v>-1.1631</v>
      </c>
      <c r="I210" s="184">
        <v>-1.7281</v>
      </c>
      <c r="J210" s="184">
        <v>1.3146</v>
      </c>
      <c r="K210" s="184">
        <v>5.7074999999999996</v>
      </c>
      <c r="L210" s="184">
        <v>5.0407000000000002</v>
      </c>
      <c r="M210" s="184">
        <v>3.7545999999999999</v>
      </c>
      <c r="N210" s="184">
        <v>5.1562999999999999</v>
      </c>
      <c r="O210" s="184">
        <v>9.1084999999999994</v>
      </c>
      <c r="P210" s="184">
        <v>7.6546000000000003</v>
      </c>
      <c r="Q210" s="184">
        <v>8.2177000000000007</v>
      </c>
      <c r="R210" s="184">
        <v>7.8780999999999999</v>
      </c>
      <c r="S210" s="120" t="s">
        <v>2002</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44477</v>
      </c>
      <c r="E211" s="184">
        <v>16.9405</v>
      </c>
      <c r="F211" s="184">
        <v>-3.8778999999999999</v>
      </c>
      <c r="G211" s="184">
        <v>-3.3746</v>
      </c>
      <c r="H211" s="184">
        <v>-0.73860000000000003</v>
      </c>
      <c r="I211" s="184">
        <v>-1.2766999999999999</v>
      </c>
      <c r="J211" s="184">
        <v>1.7693000000000001</v>
      </c>
      <c r="K211" s="184">
        <v>6.1742999999999997</v>
      </c>
      <c r="L211" s="184">
        <v>5.5124000000000004</v>
      </c>
      <c r="M211" s="184">
        <v>4.234</v>
      </c>
      <c r="N211" s="184">
        <v>5.6536</v>
      </c>
      <c r="O211" s="184">
        <v>9.6033000000000008</v>
      </c>
      <c r="P211" s="184">
        <v>8.0519999999999996</v>
      </c>
      <c r="Q211" s="184">
        <v>8.5772999999999993</v>
      </c>
      <c r="R211" s="184">
        <v>8.3902000000000001</v>
      </c>
      <c r="S211" s="120" t="s">
        <v>2002</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44477</v>
      </c>
      <c r="E212" s="184">
        <v>19.578700000000001</v>
      </c>
      <c r="F212" s="184">
        <v>5.0342000000000002</v>
      </c>
      <c r="G212" s="184">
        <v>3.5430999999999999</v>
      </c>
      <c r="H212" s="184">
        <v>1.4652000000000001</v>
      </c>
      <c r="I212" s="184">
        <v>-1.3299999999999999E-2</v>
      </c>
      <c r="J212" s="184">
        <v>2.6406000000000001</v>
      </c>
      <c r="K212" s="184">
        <v>5.7477999999999998</v>
      </c>
      <c r="L212" s="184">
        <v>5.9192999999999998</v>
      </c>
      <c r="M212" s="184">
        <v>3.6478999999999999</v>
      </c>
      <c r="N212" s="184">
        <v>4.9695</v>
      </c>
      <c r="O212" s="184">
        <v>8.7136999999999993</v>
      </c>
      <c r="P212" s="184">
        <v>7.2519999999999998</v>
      </c>
      <c r="Q212" s="184">
        <v>8.1335999999999995</v>
      </c>
      <c r="R212" s="184">
        <v>7.5006000000000004</v>
      </c>
      <c r="S212" s="120" t="s">
        <v>2002</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44477</v>
      </c>
      <c r="E213" s="184">
        <v>20.400500000000001</v>
      </c>
      <c r="F213" s="184">
        <v>5.7262000000000004</v>
      </c>
      <c r="G213" s="184">
        <v>4.0568</v>
      </c>
      <c r="H213" s="184">
        <v>1.9433</v>
      </c>
      <c r="I213" s="184">
        <v>0.47289999999999999</v>
      </c>
      <c r="J213" s="184">
        <v>3.1211000000000002</v>
      </c>
      <c r="K213" s="184">
        <v>6.2321</v>
      </c>
      <c r="L213" s="184">
        <v>6.4088000000000003</v>
      </c>
      <c r="M213" s="184">
        <v>4.1321000000000003</v>
      </c>
      <c r="N213" s="184">
        <v>5.4615999999999998</v>
      </c>
      <c r="O213" s="184">
        <v>9.2309999999999999</v>
      </c>
      <c r="P213" s="184">
        <v>7.7807000000000004</v>
      </c>
      <c r="Q213" s="184">
        <v>8.6524000000000001</v>
      </c>
      <c r="R213" s="184">
        <v>8.0109999999999992</v>
      </c>
      <c r="S213" s="120" t="s">
        <v>2002</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44477</v>
      </c>
      <c r="E214" s="184">
        <v>2624.4191999999998</v>
      </c>
      <c r="F214" s="184">
        <v>9.1996000000000002</v>
      </c>
      <c r="G214" s="184">
        <v>-0.32679999999999998</v>
      </c>
      <c r="H214" s="184">
        <v>-0.1047</v>
      </c>
      <c r="I214" s="184">
        <v>-1.7982</v>
      </c>
      <c r="J214" s="184">
        <v>-0.12540000000000001</v>
      </c>
      <c r="K214" s="184">
        <v>4.9557000000000002</v>
      </c>
      <c r="L214" s="184">
        <v>4.9757999999999996</v>
      </c>
      <c r="M214" s="184">
        <v>2.7717000000000001</v>
      </c>
      <c r="N214" s="184">
        <v>4.9414999999999996</v>
      </c>
      <c r="O214" s="184">
        <v>8.6461000000000006</v>
      </c>
      <c r="P214" s="184">
        <v>8.0065000000000008</v>
      </c>
      <c r="Q214" s="184">
        <v>8.6547000000000001</v>
      </c>
      <c r="R214" s="184">
        <v>7.6761999999999997</v>
      </c>
      <c r="S214" s="120" t="s">
        <v>2002</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44477</v>
      </c>
      <c r="E215" s="184">
        <v>2512.3278</v>
      </c>
      <c r="F215" s="184">
        <v>8.7307000000000006</v>
      </c>
      <c r="G215" s="184">
        <v>-0.79610000000000003</v>
      </c>
      <c r="H215" s="184">
        <v>-0.5746</v>
      </c>
      <c r="I215" s="184">
        <v>-2.2677999999999998</v>
      </c>
      <c r="J215" s="184">
        <v>-0.59519999999999995</v>
      </c>
      <c r="K215" s="184">
        <v>4.4801000000000002</v>
      </c>
      <c r="L215" s="184">
        <v>4.4945000000000004</v>
      </c>
      <c r="M215" s="184">
        <v>2.2932999999999999</v>
      </c>
      <c r="N215" s="184">
        <v>4.4496000000000002</v>
      </c>
      <c r="O215" s="184">
        <v>8.1331000000000007</v>
      </c>
      <c r="P215" s="184">
        <v>7.4652000000000003</v>
      </c>
      <c r="Q215" s="184">
        <v>7.9752999999999998</v>
      </c>
      <c r="R215" s="184">
        <v>7.1711</v>
      </c>
      <c r="S215" s="120" t="s">
        <v>2002</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44477</v>
      </c>
      <c r="E216" s="184">
        <v>34.421799999999998</v>
      </c>
      <c r="F216" s="184">
        <v>14.5329</v>
      </c>
      <c r="G216" s="184">
        <v>3.6770999999999998</v>
      </c>
      <c r="H216" s="184">
        <v>-3.1943000000000001</v>
      </c>
      <c r="I216" s="184">
        <v>-2.7238000000000002</v>
      </c>
      <c r="J216" s="184">
        <v>0.22270000000000001</v>
      </c>
      <c r="K216" s="184">
        <v>2.4422999999999999</v>
      </c>
      <c r="L216" s="184">
        <v>2.891</v>
      </c>
      <c r="M216" s="184">
        <v>2.8580000000000001</v>
      </c>
      <c r="N216" s="184">
        <v>3.3216000000000001</v>
      </c>
      <c r="O216" s="184">
        <v>7.6050000000000004</v>
      </c>
      <c r="P216" s="184">
        <v>6.7221000000000002</v>
      </c>
      <c r="Q216" s="184">
        <v>7.6429999999999998</v>
      </c>
      <c r="R216" s="184">
        <v>5.8776999999999999</v>
      </c>
      <c r="S216" s="120" t="s">
        <v>2002</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44477</v>
      </c>
      <c r="E217" s="184">
        <v>34.727800000000002</v>
      </c>
      <c r="F217" s="184">
        <v>14.7204</v>
      </c>
      <c r="G217" s="184">
        <v>3.8900999999999999</v>
      </c>
      <c r="H217" s="184">
        <v>-2.9862000000000002</v>
      </c>
      <c r="I217" s="184">
        <v>-2.5274999999999999</v>
      </c>
      <c r="J217" s="184">
        <v>0.41710000000000003</v>
      </c>
      <c r="K217" s="184">
        <v>2.6358000000000001</v>
      </c>
      <c r="L217" s="184">
        <v>3.0550000000000002</v>
      </c>
      <c r="M217" s="184">
        <v>3.0486</v>
      </c>
      <c r="N217" s="184">
        <v>3.5038</v>
      </c>
      <c r="O217" s="184">
        <v>7.7624000000000004</v>
      </c>
      <c r="P217" s="184">
        <v>6.8456000000000001</v>
      </c>
      <c r="Q217" s="184">
        <v>7.6601999999999997</v>
      </c>
      <c r="R217" s="184">
        <v>6.0410000000000004</v>
      </c>
      <c r="S217" s="120" t="s">
        <v>2002</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44477</v>
      </c>
      <c r="E218" s="184">
        <v>11.654999999999999</v>
      </c>
      <c r="F218" s="184">
        <v>10.3375</v>
      </c>
      <c r="G218" s="184">
        <v>-2.1918000000000002</v>
      </c>
      <c r="H218" s="184">
        <v>-0.62629999999999997</v>
      </c>
      <c r="I218" s="184">
        <v>-0.9839</v>
      </c>
      <c r="J218" s="184">
        <v>0.18790000000000001</v>
      </c>
      <c r="K218" s="184">
        <v>5.8970000000000002</v>
      </c>
      <c r="L218" s="184">
        <v>6.0678000000000001</v>
      </c>
      <c r="M218" s="184">
        <v>3.4237000000000002</v>
      </c>
      <c r="N218" s="184">
        <v>5.585</v>
      </c>
      <c r="O218" s="184"/>
      <c r="P218" s="184"/>
      <c r="Q218" s="184">
        <v>7.9696999999999996</v>
      </c>
      <c r="R218" s="184"/>
      <c r="S218" s="120" t="s">
        <v>2004</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44477</v>
      </c>
      <c r="E219" s="184">
        <v>11.5366</v>
      </c>
      <c r="F219" s="184">
        <v>10.1271</v>
      </c>
      <c r="G219" s="184">
        <v>-2.6360000000000001</v>
      </c>
      <c r="H219" s="184">
        <v>-1.0392999999999999</v>
      </c>
      <c r="I219" s="184">
        <v>-1.4455</v>
      </c>
      <c r="J219" s="184">
        <v>-0.2636</v>
      </c>
      <c r="K219" s="184">
        <v>5.4029999999999996</v>
      </c>
      <c r="L219" s="184">
        <v>5.5879000000000003</v>
      </c>
      <c r="M219" s="184">
        <v>2.9287999999999998</v>
      </c>
      <c r="N219" s="184">
        <v>5.0720999999999998</v>
      </c>
      <c r="O219" s="184"/>
      <c r="P219" s="184"/>
      <c r="Q219" s="184">
        <v>7.4191000000000003</v>
      </c>
      <c r="R219" s="184"/>
      <c r="S219" s="120" t="s">
        <v>2004</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1851</v>
      </c>
      <c r="C220" s="180">
        <v>148656</v>
      </c>
      <c r="D220" s="183">
        <v>44477</v>
      </c>
      <c r="E220" s="184">
        <v>1037.7194999999999</v>
      </c>
      <c r="F220" s="184">
        <v>14.613300000000001</v>
      </c>
      <c r="G220" s="184">
        <v>10.396699999999999</v>
      </c>
      <c r="H220" s="184">
        <v>0.84130000000000005</v>
      </c>
      <c r="I220" s="184">
        <v>6.88E-2</v>
      </c>
      <c r="J220" s="184">
        <v>-0.38840000000000002</v>
      </c>
      <c r="K220" s="184">
        <v>6.7671000000000001</v>
      </c>
      <c r="L220" s="184">
        <v>6.5679999999999996</v>
      </c>
      <c r="M220" s="184"/>
      <c r="N220" s="184"/>
      <c r="O220" s="184"/>
      <c r="P220" s="184"/>
      <c r="Q220" s="184">
        <v>5.5292000000000003</v>
      </c>
      <c r="R220" s="184"/>
      <c r="S220" s="120" t="s">
        <v>2001</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1852</v>
      </c>
      <c r="C221" s="180">
        <v>148655</v>
      </c>
      <c r="D221" s="183">
        <v>44477</v>
      </c>
      <c r="E221" s="184">
        <v>1034.1599000000001</v>
      </c>
      <c r="F221" s="184">
        <v>14.1126</v>
      </c>
      <c r="G221" s="184">
        <v>9.8963000000000001</v>
      </c>
      <c r="H221" s="184">
        <v>0.34089999999999998</v>
      </c>
      <c r="I221" s="184">
        <v>-0.43130000000000002</v>
      </c>
      <c r="J221" s="184">
        <v>-0.88819999999999999</v>
      </c>
      <c r="K221" s="184">
        <v>6.2553000000000001</v>
      </c>
      <c r="L221" s="184">
        <v>6.0503</v>
      </c>
      <c r="M221" s="184"/>
      <c r="N221" s="184"/>
      <c r="O221" s="184"/>
      <c r="P221" s="184"/>
      <c r="Q221" s="184">
        <v>5.0073999999999996</v>
      </c>
      <c r="R221" s="184"/>
      <c r="S221" s="120" t="s">
        <v>2001</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44477</v>
      </c>
      <c r="E222" s="184">
        <v>16.585100000000001</v>
      </c>
      <c r="F222" s="184">
        <v>11.007199999999999</v>
      </c>
      <c r="G222" s="184">
        <v>4.0361000000000002</v>
      </c>
      <c r="H222" s="184">
        <v>2.5478999999999998</v>
      </c>
      <c r="I222" s="184">
        <v>2.2970999999999999</v>
      </c>
      <c r="J222" s="184">
        <v>1.7263999999999999</v>
      </c>
      <c r="K222" s="184">
        <v>4.1527000000000003</v>
      </c>
      <c r="L222" s="184">
        <v>3.9053</v>
      </c>
      <c r="M222" s="184">
        <v>2.6572</v>
      </c>
      <c r="N222" s="184">
        <v>3.7652000000000001</v>
      </c>
      <c r="O222" s="184">
        <v>4.1628999999999996</v>
      </c>
      <c r="P222" s="184">
        <v>5.1809000000000003</v>
      </c>
      <c r="Q222" s="184">
        <v>6.8072999999999997</v>
      </c>
      <c r="R222" s="184">
        <v>6.4737</v>
      </c>
      <c r="S222" s="120" t="s">
        <v>2002</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44477</v>
      </c>
      <c r="E223" s="184">
        <v>16.463000000000001</v>
      </c>
      <c r="F223" s="184">
        <v>10.867000000000001</v>
      </c>
      <c r="G223" s="184">
        <v>3.9180999999999999</v>
      </c>
      <c r="H223" s="184">
        <v>2.4081999999999999</v>
      </c>
      <c r="I223" s="184">
        <v>2.1555</v>
      </c>
      <c r="J223" s="184">
        <v>1.5835999999999999</v>
      </c>
      <c r="K223" s="184">
        <v>3.9035000000000002</v>
      </c>
      <c r="L223" s="184">
        <v>3.7410000000000001</v>
      </c>
      <c r="M223" s="184">
        <v>2.5236999999999998</v>
      </c>
      <c r="N223" s="184">
        <v>3.6484000000000001</v>
      </c>
      <c r="O223" s="184">
        <v>4.0727000000000002</v>
      </c>
      <c r="P223" s="184">
        <v>5.0942999999999996</v>
      </c>
      <c r="Q223" s="184">
        <v>6.7046000000000001</v>
      </c>
      <c r="R223" s="184">
        <v>6.3887</v>
      </c>
      <c r="S223" s="120" t="s">
        <v>2002</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-7.4694704545454575</v>
      </c>
      <c r="G224" s="186">
        <v>-2.6026659090909083</v>
      </c>
      <c r="H224" s="186">
        <v>-2.0089999999999999</v>
      </c>
      <c r="I224" s="186">
        <v>-1.9331204545454546</v>
      </c>
      <c r="J224" s="186">
        <v>1.0323931818181817</v>
      </c>
      <c r="K224" s="186">
        <v>5.1991727272727273</v>
      </c>
      <c r="L224" s="186">
        <v>5.0717272727272737</v>
      </c>
      <c r="M224" s="186">
        <v>3.4325999999999985</v>
      </c>
      <c r="N224" s="186">
        <v>4.9840000000000009</v>
      </c>
      <c r="O224" s="186">
        <v>8.5725441176470589</v>
      </c>
      <c r="P224" s="186">
        <v>7.4935647058823527</v>
      </c>
      <c r="Q224" s="186">
        <v>7.4410431818181815</v>
      </c>
      <c r="R224" s="186">
        <v>7.5574382352941161</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7.0734000000000004</v>
      </c>
      <c r="G225" s="186">
        <v>1.9029500000000001</v>
      </c>
      <c r="H225" s="186">
        <v>-0.61194999999999999</v>
      </c>
      <c r="I225" s="186">
        <v>-1.25665</v>
      </c>
      <c r="J225" s="186">
        <v>0.73314999999999997</v>
      </c>
      <c r="K225" s="186">
        <v>5.1064500000000006</v>
      </c>
      <c r="L225" s="186">
        <v>5.0870999999999995</v>
      </c>
      <c r="M225" s="186">
        <v>3.4111000000000002</v>
      </c>
      <c r="N225" s="186">
        <v>4.96265</v>
      </c>
      <c r="O225" s="186">
        <v>8.7404000000000011</v>
      </c>
      <c r="P225" s="186">
        <v>7.62995</v>
      </c>
      <c r="Q225" s="186">
        <v>8.1465999999999994</v>
      </c>
      <c r="R225" s="186">
        <v>7.6349</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9"/>
      <c r="B226" s="129"/>
      <c r="C226" s="129"/>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1765</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1766</v>
      </c>
      <c r="B228" s="180" t="s">
        <v>1634</v>
      </c>
      <c r="C228" s="180">
        <v>101818</v>
      </c>
      <c r="D228" s="183">
        <v>44477</v>
      </c>
      <c r="E228" s="184">
        <v>49.971800000000002</v>
      </c>
      <c r="F228" s="184">
        <v>47.099200000000003</v>
      </c>
      <c r="G228" s="184">
        <v>24.958100000000002</v>
      </c>
      <c r="H228" s="184">
        <v>27.999099999999999</v>
      </c>
      <c r="I228" s="184">
        <v>-0.64680000000000004</v>
      </c>
      <c r="J228" s="184">
        <v>8.6902000000000008</v>
      </c>
      <c r="K228" s="184">
        <v>18.489799999999999</v>
      </c>
      <c r="L228" s="184">
        <v>14.9442</v>
      </c>
      <c r="M228" s="184">
        <v>13.887499999999999</v>
      </c>
      <c r="N228" s="184">
        <v>23.337499999999999</v>
      </c>
      <c r="O228" s="184">
        <v>10.658799999999999</v>
      </c>
      <c r="P228" s="184">
        <v>7.4093999999999998</v>
      </c>
      <c r="Q228" s="184">
        <v>9.6921999999999997</v>
      </c>
      <c r="R228" s="184">
        <v>12.5182</v>
      </c>
      <c r="S228" s="120"/>
      <c r="T228" s="123"/>
      <c r="U228" s="124"/>
      <c r="V228" s="124"/>
      <c r="W228" s="124"/>
      <c r="X228" s="124"/>
      <c r="Y228" s="124"/>
      <c r="Z228" s="124"/>
      <c r="AA228" s="124"/>
      <c r="AB228" s="124"/>
      <c r="AC228" s="124"/>
      <c r="AD228" s="124"/>
      <c r="AE228" s="124"/>
      <c r="AF228" s="124"/>
      <c r="AG228" s="124"/>
      <c r="AH228" s="124"/>
    </row>
    <row r="229" spans="1:34" x14ac:dyDescent="0.3">
      <c r="A229" s="180" t="s">
        <v>1766</v>
      </c>
      <c r="B229" s="180" t="s">
        <v>1611</v>
      </c>
      <c r="C229" s="180">
        <v>120705</v>
      </c>
      <c r="D229" s="183">
        <v>44477</v>
      </c>
      <c r="E229" s="184">
        <v>53.930599999999998</v>
      </c>
      <c r="F229" s="184">
        <v>47.8444</v>
      </c>
      <c r="G229" s="184">
        <v>25.7727</v>
      </c>
      <c r="H229" s="184">
        <v>28.825600000000001</v>
      </c>
      <c r="I229" s="184">
        <v>0.1789</v>
      </c>
      <c r="J229" s="184">
        <v>9.5289000000000001</v>
      </c>
      <c r="K229" s="184">
        <v>19.355599999999999</v>
      </c>
      <c r="L229" s="184">
        <v>15.826700000000001</v>
      </c>
      <c r="M229" s="184">
        <v>14.803900000000001</v>
      </c>
      <c r="N229" s="184">
        <v>24.361799999999999</v>
      </c>
      <c r="O229" s="184">
        <v>11.5138</v>
      </c>
      <c r="P229" s="184">
        <v>8.4443000000000001</v>
      </c>
      <c r="Q229" s="184">
        <v>11.3896</v>
      </c>
      <c r="R229" s="184">
        <v>13.4399</v>
      </c>
      <c r="S229" s="120"/>
      <c r="T229" s="123"/>
      <c r="U229" s="124"/>
      <c r="V229" s="124"/>
      <c r="W229" s="124"/>
      <c r="X229" s="124"/>
      <c r="Y229" s="124"/>
      <c r="Z229" s="124"/>
      <c r="AA229" s="124"/>
      <c r="AB229" s="124"/>
      <c r="AC229" s="124"/>
      <c r="AD229" s="124"/>
      <c r="AE229" s="124"/>
      <c r="AF229" s="124"/>
      <c r="AG229" s="124"/>
      <c r="AH229" s="124"/>
    </row>
    <row r="230" spans="1:34" x14ac:dyDescent="0.3">
      <c r="A230" s="180" t="s">
        <v>1766</v>
      </c>
      <c r="B230" s="180" t="s">
        <v>1853</v>
      </c>
      <c r="C230" s="180"/>
      <c r="D230" s="183">
        <v>44477</v>
      </c>
      <c r="E230" s="184">
        <v>53.930599999999998</v>
      </c>
      <c r="F230" s="184">
        <v>47.8444</v>
      </c>
      <c r="G230" s="184">
        <v>25.7727</v>
      </c>
      <c r="H230" s="184">
        <v>28.825600000000001</v>
      </c>
      <c r="I230" s="184">
        <v>0.1789</v>
      </c>
      <c r="J230" s="184">
        <v>9.5289000000000001</v>
      </c>
      <c r="K230" s="184">
        <v>19.355599999999999</v>
      </c>
      <c r="L230" s="184">
        <v>15.826700000000001</v>
      </c>
      <c r="M230" s="184">
        <v>14.803900000000001</v>
      </c>
      <c r="N230" s="184">
        <v>24.361799999999999</v>
      </c>
      <c r="O230" s="184">
        <v>11.5138</v>
      </c>
      <c r="P230" s="184">
        <v>8.4443000000000001</v>
      </c>
      <c r="Q230" s="184">
        <v>11.359</v>
      </c>
      <c r="R230" s="184">
        <v>13.4399</v>
      </c>
      <c r="S230" s="120"/>
      <c r="T230" s="123"/>
      <c r="U230" s="124"/>
      <c r="V230" s="124"/>
      <c r="W230" s="124"/>
      <c r="X230" s="124"/>
      <c r="Y230" s="124"/>
      <c r="Z230" s="124"/>
      <c r="AA230" s="124"/>
      <c r="AB230" s="124"/>
      <c r="AC230" s="124"/>
      <c r="AD230" s="124"/>
      <c r="AE230" s="124"/>
      <c r="AF230" s="124"/>
      <c r="AG230" s="124"/>
      <c r="AH230" s="124"/>
    </row>
    <row r="231" spans="1:34" x14ac:dyDescent="0.3">
      <c r="A231" s="180" t="s">
        <v>1766</v>
      </c>
      <c r="B231" s="180" t="s">
        <v>1635</v>
      </c>
      <c r="C231" s="180">
        <v>112924</v>
      </c>
      <c r="D231" s="183">
        <v>44477</v>
      </c>
      <c r="E231" s="184">
        <v>24.3491</v>
      </c>
      <c r="F231" s="184">
        <v>67.430700000000002</v>
      </c>
      <c r="G231" s="184">
        <v>32.013300000000001</v>
      </c>
      <c r="H231" s="184">
        <v>33.5139</v>
      </c>
      <c r="I231" s="184">
        <v>2.4864999999999999</v>
      </c>
      <c r="J231" s="184">
        <v>10.716699999999999</v>
      </c>
      <c r="K231" s="184">
        <v>18.942799999999998</v>
      </c>
      <c r="L231" s="184">
        <v>15.9903</v>
      </c>
      <c r="M231" s="184">
        <v>12.1997</v>
      </c>
      <c r="N231" s="184">
        <v>17.185199999999998</v>
      </c>
      <c r="O231" s="184">
        <v>9.6859000000000002</v>
      </c>
      <c r="P231" s="184">
        <v>7.4805999999999999</v>
      </c>
      <c r="Q231" s="184">
        <v>8.2405000000000008</v>
      </c>
      <c r="R231" s="184">
        <v>13.287800000000001</v>
      </c>
      <c r="S231" s="120"/>
      <c r="T231" s="123"/>
      <c r="U231" s="124"/>
      <c r="V231" s="124"/>
      <c r="W231" s="124"/>
      <c r="X231" s="124"/>
      <c r="Y231" s="124"/>
      <c r="Z231" s="124"/>
      <c r="AA231" s="124"/>
      <c r="AB231" s="124"/>
      <c r="AC231" s="124"/>
      <c r="AD231" s="124"/>
      <c r="AE231" s="124"/>
      <c r="AF231" s="124"/>
      <c r="AG231" s="124"/>
      <c r="AH231" s="124"/>
    </row>
    <row r="232" spans="1:34" x14ac:dyDescent="0.3">
      <c r="A232" s="180" t="s">
        <v>1766</v>
      </c>
      <c r="B232" s="180" t="s">
        <v>1612</v>
      </c>
      <c r="C232" s="180">
        <v>120480</v>
      </c>
      <c r="D232" s="183">
        <v>44477</v>
      </c>
      <c r="E232" s="184">
        <v>27.090399999999999</v>
      </c>
      <c r="F232" s="184">
        <v>68.708699999999993</v>
      </c>
      <c r="G232" s="184">
        <v>33.235100000000003</v>
      </c>
      <c r="H232" s="184">
        <v>34.741100000000003</v>
      </c>
      <c r="I232" s="184">
        <v>3.7105000000000001</v>
      </c>
      <c r="J232" s="184">
        <v>11.9183</v>
      </c>
      <c r="K232" s="184">
        <v>20.153400000000001</v>
      </c>
      <c r="L232" s="184">
        <v>17.2105</v>
      </c>
      <c r="M232" s="184">
        <v>13.444900000000001</v>
      </c>
      <c r="N232" s="184">
        <v>18.516100000000002</v>
      </c>
      <c r="O232" s="184">
        <v>10.785600000000001</v>
      </c>
      <c r="P232" s="184">
        <v>8.6632999999999996</v>
      </c>
      <c r="Q232" s="184">
        <v>9.9766999999999992</v>
      </c>
      <c r="R232" s="184">
        <v>14.464600000000001</v>
      </c>
      <c r="S232" s="120"/>
      <c r="T232" s="123"/>
      <c r="U232" s="124"/>
      <c r="V232" s="124"/>
      <c r="W232" s="124"/>
      <c r="X232" s="124"/>
      <c r="Y232" s="124"/>
      <c r="Z232" s="124"/>
      <c r="AA232" s="124"/>
      <c r="AB232" s="124"/>
      <c r="AC232" s="124"/>
      <c r="AD232" s="124"/>
      <c r="AE232" s="124"/>
      <c r="AF232" s="124"/>
      <c r="AG232" s="124"/>
      <c r="AH232" s="124"/>
    </row>
    <row r="233" spans="1:34" x14ac:dyDescent="0.3">
      <c r="A233" s="180" t="s">
        <v>1766</v>
      </c>
      <c r="B233" s="180" t="s">
        <v>1636</v>
      </c>
      <c r="C233" s="180">
        <v>102661</v>
      </c>
      <c r="D233" s="183">
        <v>44477</v>
      </c>
      <c r="E233" s="184">
        <v>30.7881</v>
      </c>
      <c r="F233" s="184">
        <v>31.680900000000001</v>
      </c>
      <c r="G233" s="184">
        <v>13.450799999999999</v>
      </c>
      <c r="H233" s="184">
        <v>21.41</v>
      </c>
      <c r="I233" s="184">
        <v>5.5669000000000004</v>
      </c>
      <c r="J233" s="184">
        <v>8.7644000000000002</v>
      </c>
      <c r="K233" s="184">
        <v>14.8857</v>
      </c>
      <c r="L233" s="184">
        <v>10.6052</v>
      </c>
      <c r="M233" s="184">
        <v>6.4082999999999997</v>
      </c>
      <c r="N233" s="184">
        <v>10.6709</v>
      </c>
      <c r="O233" s="184">
        <v>11.897600000000001</v>
      </c>
      <c r="P233" s="184">
        <v>8.3054000000000006</v>
      </c>
      <c r="Q233" s="184">
        <v>6.8000999999999996</v>
      </c>
      <c r="R233" s="184">
        <v>10.668200000000001</v>
      </c>
      <c r="S233" s="120"/>
      <c r="T233" s="123"/>
      <c r="U233" s="124"/>
      <c r="V233" s="124"/>
      <c r="W233" s="124"/>
      <c r="X233" s="124"/>
      <c r="Y233" s="124"/>
      <c r="Z233" s="124"/>
      <c r="AA233" s="124"/>
      <c r="AB233" s="124"/>
      <c r="AC233" s="124"/>
      <c r="AD233" s="124"/>
      <c r="AE233" s="124"/>
      <c r="AF233" s="124"/>
      <c r="AG233" s="124"/>
      <c r="AH233" s="124"/>
    </row>
    <row r="234" spans="1:34" x14ac:dyDescent="0.3">
      <c r="A234" s="180" t="s">
        <v>1766</v>
      </c>
      <c r="B234" s="180" t="s">
        <v>1613</v>
      </c>
      <c r="C234" s="180">
        <v>119389</v>
      </c>
      <c r="D234" s="183">
        <v>44477</v>
      </c>
      <c r="E234" s="184">
        <v>33.163699999999999</v>
      </c>
      <c r="F234" s="184">
        <v>32.606900000000003</v>
      </c>
      <c r="G234" s="184">
        <v>14.398199999999999</v>
      </c>
      <c r="H234" s="184">
        <v>22.359100000000002</v>
      </c>
      <c r="I234" s="184">
        <v>6.5176999999999996</v>
      </c>
      <c r="J234" s="184">
        <v>9.7219999999999995</v>
      </c>
      <c r="K234" s="184">
        <v>15.809699999999999</v>
      </c>
      <c r="L234" s="184">
        <v>11.5162</v>
      </c>
      <c r="M234" s="184">
        <v>7.3287000000000004</v>
      </c>
      <c r="N234" s="184">
        <v>11.650600000000001</v>
      </c>
      <c r="O234" s="184">
        <v>12.832000000000001</v>
      </c>
      <c r="P234" s="184">
        <v>9.2416999999999998</v>
      </c>
      <c r="Q234" s="184">
        <v>9.7071000000000005</v>
      </c>
      <c r="R234" s="184">
        <v>11.610099999999999</v>
      </c>
      <c r="S234" s="120"/>
      <c r="T234" s="123"/>
      <c r="U234" s="124"/>
      <c r="V234" s="124"/>
      <c r="W234" s="124"/>
      <c r="X234" s="124"/>
      <c r="Y234" s="124"/>
      <c r="Z234" s="124"/>
      <c r="AA234" s="124"/>
      <c r="AB234" s="124"/>
      <c r="AC234" s="124"/>
      <c r="AD234" s="124"/>
      <c r="AE234" s="124"/>
      <c r="AF234" s="124"/>
      <c r="AG234" s="124"/>
      <c r="AH234" s="124"/>
    </row>
    <row r="235" spans="1:34" x14ac:dyDescent="0.3">
      <c r="A235" s="180" t="s">
        <v>1766</v>
      </c>
      <c r="B235" s="180" t="s">
        <v>1614</v>
      </c>
      <c r="C235" s="180">
        <v>120082</v>
      </c>
      <c r="D235" s="183">
        <v>44477</v>
      </c>
      <c r="E235" s="184">
        <v>40.243299999999998</v>
      </c>
      <c r="F235" s="184">
        <v>36.224499999999999</v>
      </c>
      <c r="G235" s="184">
        <v>4.5366</v>
      </c>
      <c r="H235" s="184">
        <v>24.159400000000002</v>
      </c>
      <c r="I235" s="184">
        <v>3.0289999999999999</v>
      </c>
      <c r="J235" s="184">
        <v>7.2443</v>
      </c>
      <c r="K235" s="184">
        <v>15.591200000000001</v>
      </c>
      <c r="L235" s="184">
        <v>13.385400000000001</v>
      </c>
      <c r="M235" s="184">
        <v>9.8795000000000002</v>
      </c>
      <c r="N235" s="184">
        <v>14.066000000000001</v>
      </c>
      <c r="O235" s="184">
        <v>10.9192</v>
      </c>
      <c r="P235" s="184">
        <v>9.1455000000000002</v>
      </c>
      <c r="Q235" s="184">
        <v>10.2376</v>
      </c>
      <c r="R235" s="184">
        <v>11.2059</v>
      </c>
      <c r="S235" s="120"/>
      <c r="T235" s="123"/>
      <c r="U235" s="124"/>
      <c r="V235" s="124"/>
      <c r="W235" s="124"/>
      <c r="X235" s="124"/>
      <c r="Y235" s="124"/>
      <c r="Z235" s="124"/>
      <c r="AA235" s="124"/>
      <c r="AB235" s="124"/>
      <c r="AC235" s="124"/>
      <c r="AD235" s="124"/>
      <c r="AE235" s="124"/>
      <c r="AF235" s="124"/>
      <c r="AG235" s="124"/>
      <c r="AH235" s="124"/>
    </row>
    <row r="236" spans="1:34" x14ac:dyDescent="0.3">
      <c r="A236" s="180" t="s">
        <v>1766</v>
      </c>
      <c r="B236" s="180" t="s">
        <v>1637</v>
      </c>
      <c r="C236" s="180">
        <v>113560</v>
      </c>
      <c r="D236" s="183">
        <v>44477</v>
      </c>
      <c r="E236" s="184">
        <v>34.972299999999997</v>
      </c>
      <c r="F236" s="184">
        <v>34.4741</v>
      </c>
      <c r="G236" s="184">
        <v>2.7837999999999998</v>
      </c>
      <c r="H236" s="184">
        <v>22.3858</v>
      </c>
      <c r="I236" s="184">
        <v>1.2008000000000001</v>
      </c>
      <c r="J236" s="184">
        <v>5.3883000000000001</v>
      </c>
      <c r="K236" s="184">
        <v>13.5952</v>
      </c>
      <c r="L236" s="184">
        <v>11.4337</v>
      </c>
      <c r="M236" s="184">
        <v>8.0061999999999998</v>
      </c>
      <c r="N236" s="184">
        <v>12.173400000000001</v>
      </c>
      <c r="O236" s="184">
        <v>9.1372999999999998</v>
      </c>
      <c r="P236" s="184">
        <v>7.1288999999999998</v>
      </c>
      <c r="Q236" s="184">
        <v>7.6182999999999996</v>
      </c>
      <c r="R236" s="184">
        <v>9.4586000000000006</v>
      </c>
      <c r="S236" s="120"/>
      <c r="T236" s="123"/>
      <c r="U236" s="124"/>
      <c r="V236" s="124"/>
      <c r="W236" s="124"/>
      <c r="X236" s="124"/>
      <c r="Y236" s="124"/>
      <c r="Z236" s="124"/>
      <c r="AA236" s="124"/>
      <c r="AB236" s="124"/>
      <c r="AC236" s="124"/>
      <c r="AD236" s="124"/>
      <c r="AE236" s="124"/>
      <c r="AF236" s="124"/>
      <c r="AG236" s="124"/>
      <c r="AH236" s="124"/>
    </row>
    <row r="237" spans="1:34" x14ac:dyDescent="0.3">
      <c r="A237" s="180" t="s">
        <v>1766</v>
      </c>
      <c r="B237" s="180" t="s">
        <v>1615</v>
      </c>
      <c r="C237" s="180">
        <v>119393</v>
      </c>
      <c r="D237" s="183">
        <v>44477</v>
      </c>
      <c r="E237" s="184">
        <v>24.034600000000001</v>
      </c>
      <c r="F237" s="184">
        <v>41.658299999999997</v>
      </c>
      <c r="G237" s="184">
        <v>20.942699999999999</v>
      </c>
      <c r="H237" s="184">
        <v>30.704499999999999</v>
      </c>
      <c r="I237" s="184">
        <v>9.8102999999999998</v>
      </c>
      <c r="J237" s="184">
        <v>8.1793999999999993</v>
      </c>
      <c r="K237" s="184">
        <v>16.082000000000001</v>
      </c>
      <c r="L237" s="184">
        <v>14.5481</v>
      </c>
      <c r="M237" s="184">
        <v>10.873699999999999</v>
      </c>
      <c r="N237" s="184">
        <v>12.6091</v>
      </c>
      <c r="O237" s="184">
        <v>5.327</v>
      </c>
      <c r="P237" s="184">
        <v>4.9800000000000004</v>
      </c>
      <c r="Q237" s="184">
        <v>7.2382</v>
      </c>
      <c r="R237" s="184">
        <v>12.263500000000001</v>
      </c>
      <c r="S237" s="120"/>
      <c r="T237" s="123"/>
      <c r="U237" s="124"/>
      <c r="V237" s="124"/>
      <c r="W237" s="124"/>
      <c r="X237" s="124"/>
      <c r="Y237" s="124"/>
      <c r="Z237" s="124"/>
      <c r="AA237" s="124"/>
      <c r="AB237" s="124"/>
      <c r="AC237" s="124"/>
      <c r="AD237" s="124"/>
      <c r="AE237" s="124"/>
      <c r="AF237" s="124"/>
      <c r="AG237" s="124"/>
      <c r="AH237" s="124"/>
    </row>
    <row r="238" spans="1:34" x14ac:dyDescent="0.3">
      <c r="A238" s="180" t="s">
        <v>1766</v>
      </c>
      <c r="B238" s="180" t="s">
        <v>1638</v>
      </c>
      <c r="C238" s="180">
        <v>111712</v>
      </c>
      <c r="D238" s="183">
        <v>44477</v>
      </c>
      <c r="E238" s="184">
        <v>23.028099999999998</v>
      </c>
      <c r="F238" s="184">
        <v>41.257100000000001</v>
      </c>
      <c r="G238" s="184">
        <v>20.534199999999998</v>
      </c>
      <c r="H238" s="184">
        <v>30.313199999999998</v>
      </c>
      <c r="I238" s="184">
        <v>9.4308999999999994</v>
      </c>
      <c r="J238" s="184">
        <v>7.8110999999999997</v>
      </c>
      <c r="K238" s="184">
        <v>15.702</v>
      </c>
      <c r="L238" s="184">
        <v>14.112500000000001</v>
      </c>
      <c r="M238" s="184">
        <v>10.331300000000001</v>
      </c>
      <c r="N238" s="184">
        <v>12.001099999999999</v>
      </c>
      <c r="O238" s="184">
        <v>4.7297000000000002</v>
      </c>
      <c r="P238" s="184">
        <v>4.3630000000000004</v>
      </c>
      <c r="Q238" s="184">
        <v>6.8625999999999996</v>
      </c>
      <c r="R238" s="184">
        <v>11.624599999999999</v>
      </c>
      <c r="S238" s="120"/>
      <c r="T238" s="123"/>
      <c r="U238" s="124"/>
      <c r="V238" s="124"/>
      <c r="W238" s="124"/>
      <c r="X238" s="124"/>
      <c r="Y238" s="124"/>
      <c r="Z238" s="124"/>
      <c r="AA238" s="124"/>
      <c r="AB238" s="124"/>
      <c r="AC238" s="124"/>
      <c r="AD238" s="124"/>
      <c r="AE238" s="124"/>
      <c r="AF238" s="124"/>
      <c r="AG238" s="124"/>
      <c r="AH238" s="124"/>
    </row>
    <row r="239" spans="1:34" x14ac:dyDescent="0.3">
      <c r="A239" s="180" t="s">
        <v>1766</v>
      </c>
      <c r="B239" s="180" t="s">
        <v>1616</v>
      </c>
      <c r="C239" s="180">
        <v>118309</v>
      </c>
      <c r="D239" s="183">
        <v>44477</v>
      </c>
      <c r="E239" s="184">
        <v>82.568799999999996</v>
      </c>
      <c r="F239" s="184">
        <v>-11.9758</v>
      </c>
      <c r="G239" s="184">
        <v>34.267099999999999</v>
      </c>
      <c r="H239" s="184">
        <v>28.407599999999999</v>
      </c>
      <c r="I239" s="184">
        <v>5.3407999999999998</v>
      </c>
      <c r="J239" s="184">
        <v>5.3441999999999998</v>
      </c>
      <c r="K239" s="184">
        <v>15.324999999999999</v>
      </c>
      <c r="L239" s="184">
        <v>16.261600000000001</v>
      </c>
      <c r="M239" s="184">
        <v>13.266500000000001</v>
      </c>
      <c r="N239" s="184">
        <v>17.243099999999998</v>
      </c>
      <c r="O239" s="184">
        <v>14.033899999999999</v>
      </c>
      <c r="P239" s="184">
        <v>10.029999999999999</v>
      </c>
      <c r="Q239" s="184">
        <v>10.623900000000001</v>
      </c>
      <c r="R239" s="184">
        <v>14.976599999999999</v>
      </c>
      <c r="S239" s="120"/>
      <c r="T239" s="123"/>
      <c r="U239" s="124"/>
      <c r="V239" s="124"/>
      <c r="W239" s="124"/>
      <c r="X239" s="124"/>
      <c r="Y239" s="124"/>
      <c r="Z239" s="124"/>
      <c r="AA239" s="124"/>
      <c r="AB239" s="124"/>
      <c r="AC239" s="124"/>
      <c r="AD239" s="124"/>
      <c r="AE239" s="124"/>
      <c r="AF239" s="124"/>
      <c r="AG239" s="124"/>
      <c r="AH239" s="124"/>
    </row>
    <row r="240" spans="1:34" x14ac:dyDescent="0.3">
      <c r="A240" s="180" t="s">
        <v>1766</v>
      </c>
      <c r="B240" s="180" t="s">
        <v>1639</v>
      </c>
      <c r="C240" s="180">
        <v>100601</v>
      </c>
      <c r="D240" s="183">
        <v>44477</v>
      </c>
      <c r="E240" s="184">
        <v>86.793096490041705</v>
      </c>
      <c r="F240" s="184">
        <v>-13.2326</v>
      </c>
      <c r="G240" s="184">
        <v>32.996899999999997</v>
      </c>
      <c r="H240" s="184">
        <v>27.148800000000001</v>
      </c>
      <c r="I240" s="184">
        <v>4.0968</v>
      </c>
      <c r="J240" s="184">
        <v>4.1322999999999999</v>
      </c>
      <c r="K240" s="184">
        <v>14.0246</v>
      </c>
      <c r="L240" s="184">
        <v>14.9056</v>
      </c>
      <c r="M240" s="184">
        <v>11.857799999999999</v>
      </c>
      <c r="N240" s="184">
        <v>15.7659</v>
      </c>
      <c r="O240" s="184">
        <v>12.7758</v>
      </c>
      <c r="P240" s="184">
        <v>8.8265999999999991</v>
      </c>
      <c r="Q240" s="184">
        <v>8.6425000000000001</v>
      </c>
      <c r="R240" s="184">
        <v>13.649800000000001</v>
      </c>
      <c r="S240" s="120"/>
      <c r="T240" s="123"/>
      <c r="U240" s="124"/>
      <c r="V240" s="124"/>
      <c r="W240" s="124"/>
      <c r="X240" s="124"/>
      <c r="Y240" s="124"/>
      <c r="Z240" s="124"/>
      <c r="AA240" s="124"/>
      <c r="AB240" s="124"/>
      <c r="AC240" s="124"/>
      <c r="AD240" s="124"/>
      <c r="AE240" s="124"/>
      <c r="AF240" s="124"/>
      <c r="AG240" s="124"/>
      <c r="AH240" s="124"/>
    </row>
    <row r="241" spans="1:34" x14ac:dyDescent="0.3">
      <c r="A241" s="180" t="s">
        <v>1766</v>
      </c>
      <c r="B241" s="180" t="s">
        <v>1617</v>
      </c>
      <c r="C241" s="180">
        <v>118994</v>
      </c>
      <c r="D241" s="183">
        <v>44477</v>
      </c>
      <c r="E241" s="184">
        <v>48.259500000000003</v>
      </c>
      <c r="F241" s="184">
        <v>-1.3613</v>
      </c>
      <c r="G241" s="184">
        <v>1.7145999999999999</v>
      </c>
      <c r="H241" s="184">
        <v>5.4295999999999998</v>
      </c>
      <c r="I241" s="184">
        <v>-6.3000999999999996</v>
      </c>
      <c r="J241" s="184">
        <v>3.6006999999999998</v>
      </c>
      <c r="K241" s="184">
        <v>12.442600000000001</v>
      </c>
      <c r="L241" s="184">
        <v>13.7355</v>
      </c>
      <c r="M241" s="184">
        <v>12.0562</v>
      </c>
      <c r="N241" s="184">
        <v>15.9594</v>
      </c>
      <c r="O241" s="184">
        <v>10.628299999999999</v>
      </c>
      <c r="P241" s="184">
        <v>7.0003000000000002</v>
      </c>
      <c r="Q241" s="184">
        <v>8.9619</v>
      </c>
      <c r="R241" s="184">
        <v>12.3576</v>
      </c>
      <c r="S241" s="120"/>
      <c r="T241" s="123"/>
      <c r="U241" s="124"/>
      <c r="V241" s="124"/>
      <c r="W241" s="124"/>
      <c r="X241" s="124"/>
      <c r="Y241" s="124"/>
      <c r="Z241" s="124"/>
      <c r="AA241" s="124"/>
      <c r="AB241" s="124"/>
      <c r="AC241" s="124"/>
      <c r="AD241" s="124"/>
      <c r="AE241" s="124"/>
      <c r="AF241" s="124"/>
      <c r="AG241" s="124"/>
      <c r="AH241" s="124"/>
    </row>
    <row r="242" spans="1:34" x14ac:dyDescent="0.3">
      <c r="A242" s="180" t="s">
        <v>1766</v>
      </c>
      <c r="B242" s="180" t="s">
        <v>1640</v>
      </c>
      <c r="C242" s="180">
        <v>102448</v>
      </c>
      <c r="D242" s="183">
        <v>44477</v>
      </c>
      <c r="E242" s="184">
        <v>43.9831</v>
      </c>
      <c r="F242" s="184">
        <v>-2.9043000000000001</v>
      </c>
      <c r="G242" s="184">
        <v>0.13830000000000001</v>
      </c>
      <c r="H242" s="184">
        <v>3.8439000000000001</v>
      </c>
      <c r="I242" s="184">
        <v>-7.8894000000000002</v>
      </c>
      <c r="J242" s="184">
        <v>1.9865999999999999</v>
      </c>
      <c r="K242" s="184">
        <v>10.772600000000001</v>
      </c>
      <c r="L242" s="184">
        <v>11.987</v>
      </c>
      <c r="M242" s="184">
        <v>10.247400000000001</v>
      </c>
      <c r="N242" s="184">
        <v>14.021800000000001</v>
      </c>
      <c r="O242" s="184">
        <v>8.8024000000000004</v>
      </c>
      <c r="P242" s="184">
        <v>5.5456000000000003</v>
      </c>
      <c r="Q242" s="184">
        <v>8.9192999999999998</v>
      </c>
      <c r="R242" s="184">
        <v>10.5235</v>
      </c>
      <c r="S242" s="120"/>
      <c r="T242" s="123"/>
      <c r="U242" s="124"/>
      <c r="V242" s="124"/>
      <c r="W242" s="124"/>
      <c r="X242" s="124"/>
      <c r="Y242" s="124"/>
      <c r="Z242" s="124"/>
      <c r="AA242" s="124"/>
      <c r="AB242" s="124"/>
      <c r="AC242" s="124"/>
      <c r="AD242" s="124"/>
      <c r="AE242" s="124"/>
      <c r="AF242" s="124"/>
      <c r="AG242" s="124"/>
      <c r="AH242" s="124"/>
    </row>
    <row r="243" spans="1:34" x14ac:dyDescent="0.3">
      <c r="A243" s="180" t="s">
        <v>1766</v>
      </c>
      <c r="B243" s="180" t="s">
        <v>1641</v>
      </c>
      <c r="C243" s="180">
        <v>100948</v>
      </c>
      <c r="D243" s="183">
        <v>44477</v>
      </c>
      <c r="E243" s="184">
        <v>67.962599999999995</v>
      </c>
      <c r="F243" s="184">
        <v>-1.2888999999999999</v>
      </c>
      <c r="G243" s="184">
        <v>-0.57279999999999998</v>
      </c>
      <c r="H243" s="184">
        <v>19.313400000000001</v>
      </c>
      <c r="I243" s="184">
        <v>3.9842</v>
      </c>
      <c r="J243" s="184">
        <v>3.9026000000000001</v>
      </c>
      <c r="K243" s="184">
        <v>11.524800000000001</v>
      </c>
      <c r="L243" s="184">
        <v>10.950100000000001</v>
      </c>
      <c r="M243" s="184">
        <v>9.1569000000000003</v>
      </c>
      <c r="N243" s="184">
        <v>14.271100000000001</v>
      </c>
      <c r="O243" s="184">
        <v>8.9907000000000004</v>
      </c>
      <c r="P243" s="184">
        <v>6.6204000000000001</v>
      </c>
      <c r="Q243" s="184">
        <v>9.5353999999999992</v>
      </c>
      <c r="R243" s="184">
        <v>9.2867999999999995</v>
      </c>
      <c r="S243" s="120"/>
      <c r="T243" s="123"/>
      <c r="U243" s="124"/>
      <c r="V243" s="124"/>
      <c r="W243" s="124"/>
      <c r="X243" s="124"/>
      <c r="Y243" s="124"/>
      <c r="Z243" s="124"/>
      <c r="AA243" s="124"/>
      <c r="AB243" s="124"/>
      <c r="AC243" s="124"/>
      <c r="AD243" s="124"/>
      <c r="AE243" s="124"/>
      <c r="AF243" s="124"/>
      <c r="AG243" s="124"/>
      <c r="AH243" s="124"/>
    </row>
    <row r="244" spans="1:34" x14ac:dyDescent="0.3">
      <c r="A244" s="180" t="s">
        <v>1766</v>
      </c>
      <c r="B244" s="180" t="s">
        <v>1618</v>
      </c>
      <c r="C244" s="180">
        <v>118574</v>
      </c>
      <c r="D244" s="183">
        <v>44477</v>
      </c>
      <c r="E244" s="184">
        <v>72.584000000000003</v>
      </c>
      <c r="F244" s="184">
        <v>-0.55310000000000004</v>
      </c>
      <c r="G244" s="184">
        <v>0.18440000000000001</v>
      </c>
      <c r="H244" s="184">
        <v>20.055</v>
      </c>
      <c r="I244" s="184">
        <v>4.7462999999999997</v>
      </c>
      <c r="J244" s="184">
        <v>4.6710000000000003</v>
      </c>
      <c r="K244" s="184">
        <v>12.3126</v>
      </c>
      <c r="L244" s="184">
        <v>11.7155</v>
      </c>
      <c r="M244" s="184">
        <v>9.9278999999999993</v>
      </c>
      <c r="N244" s="184">
        <v>15.115500000000001</v>
      </c>
      <c r="O244" s="184">
        <v>9.8163</v>
      </c>
      <c r="P244" s="184">
        <v>7.4151999999999996</v>
      </c>
      <c r="Q244" s="184">
        <v>9.6073000000000004</v>
      </c>
      <c r="R244" s="184">
        <v>10.1629</v>
      </c>
      <c r="S244" s="120"/>
      <c r="T244" s="123"/>
      <c r="U244" s="124"/>
      <c r="V244" s="124"/>
      <c r="W244" s="124"/>
      <c r="X244" s="124"/>
      <c r="Y244" s="124"/>
      <c r="Z244" s="124"/>
      <c r="AA244" s="124"/>
      <c r="AB244" s="124"/>
      <c r="AC244" s="124"/>
      <c r="AD244" s="124"/>
      <c r="AE244" s="124"/>
      <c r="AF244" s="124"/>
      <c r="AG244" s="124"/>
      <c r="AH244" s="124"/>
    </row>
    <row r="245" spans="1:34" x14ac:dyDescent="0.3">
      <c r="A245" s="180" t="s">
        <v>1766</v>
      </c>
      <c r="B245" s="180" t="s">
        <v>1642</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1766</v>
      </c>
      <c r="B246" s="180" t="s">
        <v>1619</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1766</v>
      </c>
      <c r="B247" s="180" t="s">
        <v>1643</v>
      </c>
      <c r="C247" s="180">
        <v>102147</v>
      </c>
      <c r="D247" s="183">
        <v>44477</v>
      </c>
      <c r="E247" s="184">
        <v>59.248399999999997</v>
      </c>
      <c r="F247" s="184">
        <v>-17.487400000000001</v>
      </c>
      <c r="G247" s="184">
        <v>-10.1358</v>
      </c>
      <c r="H247" s="184">
        <v>16.465199999999999</v>
      </c>
      <c r="I247" s="184">
        <v>18.814299999999999</v>
      </c>
      <c r="J247" s="184">
        <v>20.046800000000001</v>
      </c>
      <c r="K247" s="184">
        <v>17.612300000000001</v>
      </c>
      <c r="L247" s="184">
        <v>18.396999999999998</v>
      </c>
      <c r="M247" s="184">
        <v>15.7514</v>
      </c>
      <c r="N247" s="184">
        <v>22.967400000000001</v>
      </c>
      <c r="O247" s="184">
        <v>11.529199999999999</v>
      </c>
      <c r="P247" s="184">
        <v>8.0938999999999997</v>
      </c>
      <c r="Q247" s="184">
        <v>10.513500000000001</v>
      </c>
      <c r="R247" s="184">
        <v>13.719799999999999</v>
      </c>
      <c r="S247" s="120"/>
      <c r="T247" s="123"/>
      <c r="U247" s="124"/>
      <c r="V247" s="124"/>
      <c r="W247" s="124"/>
      <c r="X247" s="124"/>
      <c r="Y247" s="124"/>
      <c r="Z247" s="124"/>
      <c r="AA247" s="124"/>
      <c r="AB247" s="124"/>
      <c r="AC247" s="124"/>
      <c r="AD247" s="124"/>
      <c r="AE247" s="124"/>
      <c r="AF247" s="124"/>
      <c r="AG247" s="124"/>
      <c r="AH247" s="124"/>
    </row>
    <row r="248" spans="1:34" x14ac:dyDescent="0.3">
      <c r="A248" s="180" t="s">
        <v>1766</v>
      </c>
      <c r="B248" s="180" t="s">
        <v>1620</v>
      </c>
      <c r="C248" s="180">
        <v>119118</v>
      </c>
      <c r="D248" s="183">
        <v>44477</v>
      </c>
      <c r="E248" s="184">
        <v>61.8337</v>
      </c>
      <c r="F248" s="184">
        <v>-17.051500000000001</v>
      </c>
      <c r="G248" s="184">
        <v>-9.6928000000000001</v>
      </c>
      <c r="H248" s="184">
        <v>16.911799999999999</v>
      </c>
      <c r="I248" s="184">
        <v>19.262599999999999</v>
      </c>
      <c r="J248" s="184">
        <v>20.4941</v>
      </c>
      <c r="K248" s="184">
        <v>18.055199999999999</v>
      </c>
      <c r="L248" s="184">
        <v>18.845400000000001</v>
      </c>
      <c r="M248" s="184">
        <v>16.2089</v>
      </c>
      <c r="N248" s="184">
        <v>23.473299999999998</v>
      </c>
      <c r="O248" s="184">
        <v>12.0022</v>
      </c>
      <c r="P248" s="184">
        <v>8.6402000000000001</v>
      </c>
      <c r="Q248" s="184">
        <v>10.1524</v>
      </c>
      <c r="R248" s="184">
        <v>14.1897</v>
      </c>
      <c r="S248" s="120"/>
      <c r="T248" s="123"/>
      <c r="U248" s="124"/>
      <c r="V248" s="124"/>
      <c r="W248" s="124"/>
      <c r="X248" s="124"/>
      <c r="Y248" s="124"/>
      <c r="Z248" s="124"/>
      <c r="AA248" s="124"/>
      <c r="AB248" s="124"/>
      <c r="AC248" s="124"/>
      <c r="AD248" s="124"/>
      <c r="AE248" s="124"/>
      <c r="AF248" s="124"/>
      <c r="AG248" s="124"/>
      <c r="AH248" s="124"/>
    </row>
    <row r="249" spans="1:34" x14ac:dyDescent="0.3">
      <c r="A249" s="180" t="s">
        <v>1766</v>
      </c>
      <c r="B249" s="180" t="s">
        <v>1644</v>
      </c>
      <c r="C249" s="180">
        <v>102262</v>
      </c>
      <c r="D249" s="183">
        <v>44477</v>
      </c>
      <c r="E249" s="184">
        <v>46.217100000000002</v>
      </c>
      <c r="F249" s="184">
        <v>14.932399999999999</v>
      </c>
      <c r="G249" s="184">
        <v>13.203200000000001</v>
      </c>
      <c r="H249" s="184">
        <v>23.6754</v>
      </c>
      <c r="I249" s="184">
        <v>1.7103999999999999</v>
      </c>
      <c r="J249" s="184">
        <v>11.866099999999999</v>
      </c>
      <c r="K249" s="184">
        <v>19.0943</v>
      </c>
      <c r="L249" s="184">
        <v>14.630100000000001</v>
      </c>
      <c r="M249" s="184">
        <v>9.7584</v>
      </c>
      <c r="N249" s="184">
        <v>14.543100000000001</v>
      </c>
      <c r="O249" s="184">
        <v>10.675800000000001</v>
      </c>
      <c r="P249" s="184">
        <v>7.1413000000000002</v>
      </c>
      <c r="Q249" s="184">
        <v>9.0693000000000001</v>
      </c>
      <c r="R249" s="184">
        <v>11.156700000000001</v>
      </c>
      <c r="S249" s="120" t="s">
        <v>2004</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1766</v>
      </c>
      <c r="B250" s="180" t="s">
        <v>1621</v>
      </c>
      <c r="C250" s="180">
        <v>120073</v>
      </c>
      <c r="D250" s="183">
        <v>44477</v>
      </c>
      <c r="E250" s="184">
        <v>49.798999999999999</v>
      </c>
      <c r="F250" s="184">
        <v>16.4254</v>
      </c>
      <c r="G250" s="184">
        <v>14.7011</v>
      </c>
      <c r="H250" s="184">
        <v>25.198399999999999</v>
      </c>
      <c r="I250" s="184">
        <v>3.2185000000000001</v>
      </c>
      <c r="J250" s="184">
        <v>13.4001</v>
      </c>
      <c r="K250" s="184">
        <v>20.702300000000001</v>
      </c>
      <c r="L250" s="184">
        <v>16.3034</v>
      </c>
      <c r="M250" s="184">
        <v>11.463800000000001</v>
      </c>
      <c r="N250" s="184">
        <v>16.389800000000001</v>
      </c>
      <c r="O250" s="184">
        <v>12.3089</v>
      </c>
      <c r="P250" s="184">
        <v>8.3107000000000006</v>
      </c>
      <c r="Q250" s="184">
        <v>9.3773</v>
      </c>
      <c r="R250" s="184">
        <v>13.0761</v>
      </c>
      <c r="S250" s="120" t="s">
        <v>2004</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1766</v>
      </c>
      <c r="B251" s="180" t="s">
        <v>1854</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1766</v>
      </c>
      <c r="B252" s="180" t="s">
        <v>1855</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1766</v>
      </c>
      <c r="B253" s="180" t="s">
        <v>1645</v>
      </c>
      <c r="C253" s="180">
        <v>102330</v>
      </c>
      <c r="D253" s="183">
        <v>44477</v>
      </c>
      <c r="E253" s="184">
        <v>55.038899999999998</v>
      </c>
      <c r="F253" s="184">
        <v>-25.381599999999999</v>
      </c>
      <c r="G253" s="184">
        <v>-16.446400000000001</v>
      </c>
      <c r="H253" s="184">
        <v>8.8635999999999999</v>
      </c>
      <c r="I253" s="184">
        <v>11.3133</v>
      </c>
      <c r="J253" s="184">
        <v>18.047699999999999</v>
      </c>
      <c r="K253" s="184">
        <v>19.770199999999999</v>
      </c>
      <c r="L253" s="184">
        <v>14.691700000000001</v>
      </c>
      <c r="M253" s="184">
        <v>11.2524</v>
      </c>
      <c r="N253" s="184">
        <v>14.547000000000001</v>
      </c>
      <c r="O253" s="184">
        <v>11.304600000000001</v>
      </c>
      <c r="P253" s="184">
        <v>9.4047000000000001</v>
      </c>
      <c r="Q253" s="184">
        <v>10.2135</v>
      </c>
      <c r="R253" s="184">
        <v>12.1999</v>
      </c>
      <c r="S253" s="120"/>
      <c r="T253" s="123"/>
      <c r="U253" s="124"/>
      <c r="V253" s="124"/>
      <c r="W253" s="124"/>
      <c r="X253" s="124"/>
      <c r="Y253" s="124"/>
      <c r="Z253" s="124"/>
      <c r="AA253" s="124"/>
      <c r="AB253" s="124"/>
      <c r="AC253" s="124"/>
      <c r="AD253" s="124"/>
      <c r="AE253" s="124"/>
      <c r="AF253" s="124"/>
      <c r="AG253" s="124"/>
      <c r="AH253" s="124"/>
    </row>
    <row r="254" spans="1:34" x14ac:dyDescent="0.3">
      <c r="A254" s="180" t="s">
        <v>1766</v>
      </c>
      <c r="B254" s="180" t="s">
        <v>1622</v>
      </c>
      <c r="C254" s="180">
        <v>120616</v>
      </c>
      <c r="D254" s="183">
        <v>44477</v>
      </c>
      <c r="E254" s="184">
        <v>58.8337</v>
      </c>
      <c r="F254" s="184">
        <v>-24.489100000000001</v>
      </c>
      <c r="G254" s="184">
        <v>-15.552</v>
      </c>
      <c r="H254" s="184">
        <v>9.7494999999999994</v>
      </c>
      <c r="I254" s="184">
        <v>12.207700000000001</v>
      </c>
      <c r="J254" s="184">
        <v>18.95</v>
      </c>
      <c r="K254" s="184">
        <v>20.760100000000001</v>
      </c>
      <c r="L254" s="184">
        <v>15.704499999999999</v>
      </c>
      <c r="M254" s="184">
        <v>12.264099999999999</v>
      </c>
      <c r="N254" s="184">
        <v>15.5959</v>
      </c>
      <c r="O254" s="184">
        <v>12.1188</v>
      </c>
      <c r="P254" s="184">
        <v>10.2661</v>
      </c>
      <c r="Q254" s="184">
        <v>11.295199999999999</v>
      </c>
      <c r="R254" s="184">
        <v>13.0899</v>
      </c>
      <c r="S254" s="120"/>
      <c r="T254" s="123"/>
      <c r="U254" s="124"/>
      <c r="V254" s="124"/>
      <c r="W254" s="124"/>
      <c r="X254" s="124"/>
      <c r="Y254" s="124"/>
      <c r="Z254" s="124"/>
      <c r="AA254" s="124"/>
      <c r="AB254" s="124"/>
      <c r="AC254" s="124"/>
      <c r="AD254" s="124"/>
      <c r="AE254" s="124"/>
      <c r="AF254" s="124"/>
      <c r="AG254" s="124"/>
      <c r="AH254" s="124"/>
    </row>
    <row r="255" spans="1:34" x14ac:dyDescent="0.3">
      <c r="A255" s="180" t="s">
        <v>1766</v>
      </c>
      <c r="B255" s="180" t="s">
        <v>1623</v>
      </c>
      <c r="C255" s="180">
        <v>118491</v>
      </c>
      <c r="D255" s="183">
        <v>44477</v>
      </c>
      <c r="E255" s="184">
        <v>28.1629</v>
      </c>
      <c r="F255" s="184">
        <v>52.824800000000003</v>
      </c>
      <c r="G255" s="184">
        <v>9.8577999999999992</v>
      </c>
      <c r="H255" s="184">
        <v>23.825700000000001</v>
      </c>
      <c r="I255" s="184">
        <v>-1.5636000000000001</v>
      </c>
      <c r="J255" s="184">
        <v>5.0755999999999997</v>
      </c>
      <c r="K255" s="184">
        <v>15.1761</v>
      </c>
      <c r="L255" s="184">
        <v>11.738099999999999</v>
      </c>
      <c r="M255" s="184">
        <v>8.4509000000000007</v>
      </c>
      <c r="N255" s="184">
        <v>11.674200000000001</v>
      </c>
      <c r="O255" s="184">
        <v>9.8420000000000005</v>
      </c>
      <c r="P255" s="184">
        <v>7.6971999999999996</v>
      </c>
      <c r="Q255" s="184">
        <v>9.2971000000000004</v>
      </c>
      <c r="R255" s="184">
        <v>9.6885999999999992</v>
      </c>
      <c r="S255" s="120" t="s">
        <v>2004</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1766</v>
      </c>
      <c r="B256" s="180" t="s">
        <v>1646</v>
      </c>
      <c r="C256" s="180">
        <v>112353</v>
      </c>
      <c r="D256" s="183">
        <v>44477</v>
      </c>
      <c r="E256" s="184">
        <v>26.069800000000001</v>
      </c>
      <c r="F256" s="184">
        <v>51.876899999999999</v>
      </c>
      <c r="G256" s="184">
        <v>8.9204000000000008</v>
      </c>
      <c r="H256" s="184">
        <v>22.881399999999999</v>
      </c>
      <c r="I256" s="184">
        <v>-2.4878</v>
      </c>
      <c r="J256" s="184">
        <v>4.149</v>
      </c>
      <c r="K256" s="184">
        <v>14.2075</v>
      </c>
      <c r="L256" s="184">
        <v>10.763299999999999</v>
      </c>
      <c r="M256" s="184">
        <v>7.4695</v>
      </c>
      <c r="N256" s="184">
        <v>10.6425</v>
      </c>
      <c r="O256" s="184">
        <v>8.8777000000000008</v>
      </c>
      <c r="P256" s="184">
        <v>6.7417999999999996</v>
      </c>
      <c r="Q256" s="184">
        <v>8.5920000000000005</v>
      </c>
      <c r="R256" s="184">
        <v>8.6771999999999991</v>
      </c>
      <c r="S256" s="120" t="s">
        <v>2004</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1766</v>
      </c>
      <c r="B257" s="180" t="s">
        <v>1624</v>
      </c>
      <c r="C257" s="180">
        <v>135689</v>
      </c>
      <c r="D257" s="183"/>
      <c r="E257" s="184"/>
      <c r="F257" s="184"/>
      <c r="G257" s="184"/>
      <c r="H257" s="184"/>
      <c r="I257" s="184"/>
      <c r="J257" s="184"/>
      <c r="K257" s="184"/>
      <c r="L257" s="184"/>
      <c r="M257" s="184"/>
      <c r="N257" s="184"/>
      <c r="O257" s="184"/>
      <c r="P257" s="184"/>
      <c r="Q257" s="184"/>
      <c r="R257" s="184"/>
      <c r="S257" s="120"/>
      <c r="T257" s="123"/>
      <c r="U257" s="124"/>
      <c r="V257" s="124"/>
      <c r="W257" s="124"/>
      <c r="X257" s="124"/>
      <c r="Y257" s="124"/>
      <c r="Z257" s="124"/>
      <c r="AA257" s="124"/>
      <c r="AB257" s="124"/>
      <c r="AC257" s="124"/>
      <c r="AD257" s="124"/>
      <c r="AE257" s="124"/>
      <c r="AF257" s="124"/>
      <c r="AG257" s="124"/>
      <c r="AH257" s="124"/>
    </row>
    <row r="258" spans="1:34" x14ac:dyDescent="0.3">
      <c r="A258" s="180" t="s">
        <v>1766</v>
      </c>
      <c r="B258" s="180" t="s">
        <v>1647</v>
      </c>
      <c r="C258" s="180">
        <v>135692</v>
      </c>
      <c r="D258" s="183"/>
      <c r="E258" s="184"/>
      <c r="F258" s="184"/>
      <c r="G258" s="184"/>
      <c r="H258" s="184"/>
      <c r="I258" s="184"/>
      <c r="J258" s="184"/>
      <c r="K258" s="184"/>
      <c r="L258" s="184"/>
      <c r="M258" s="184"/>
      <c r="N258" s="184"/>
      <c r="O258" s="184"/>
      <c r="P258" s="184"/>
      <c r="Q258" s="184"/>
      <c r="R258" s="184"/>
      <c r="S258" s="120"/>
      <c r="T258" s="123"/>
      <c r="U258" s="124"/>
      <c r="V258" s="124"/>
      <c r="W258" s="124"/>
      <c r="X258" s="124"/>
      <c r="Y258" s="124"/>
      <c r="Z258" s="124"/>
      <c r="AA258" s="124"/>
      <c r="AB258" s="124"/>
      <c r="AC258" s="124"/>
      <c r="AD258" s="124"/>
      <c r="AE258" s="124"/>
      <c r="AF258" s="124"/>
      <c r="AG258" s="124"/>
      <c r="AH258" s="124"/>
    </row>
    <row r="259" spans="1:34" x14ac:dyDescent="0.3">
      <c r="A259" s="180" t="s">
        <v>1766</v>
      </c>
      <c r="B259" s="180" t="s">
        <v>1648</v>
      </c>
      <c r="C259" s="180">
        <v>114859</v>
      </c>
      <c r="D259" s="183">
        <v>44477</v>
      </c>
      <c r="E259" s="184">
        <v>42.698599999999999</v>
      </c>
      <c r="F259" s="184">
        <v>46.819099999999999</v>
      </c>
      <c r="G259" s="184">
        <v>15.234999999999999</v>
      </c>
      <c r="H259" s="184">
        <v>22.505400000000002</v>
      </c>
      <c r="I259" s="184">
        <v>10.9079</v>
      </c>
      <c r="J259" s="184">
        <v>24.139900000000001</v>
      </c>
      <c r="K259" s="184">
        <v>23.911899999999999</v>
      </c>
      <c r="L259" s="184">
        <v>18.753699999999998</v>
      </c>
      <c r="M259" s="184">
        <v>15.640700000000001</v>
      </c>
      <c r="N259" s="184">
        <v>21.515799999999999</v>
      </c>
      <c r="O259" s="184">
        <v>14.098699999999999</v>
      </c>
      <c r="P259" s="184">
        <v>9.2883999999999993</v>
      </c>
      <c r="Q259" s="184">
        <v>8.4655000000000005</v>
      </c>
      <c r="R259" s="184">
        <v>15.5097</v>
      </c>
      <c r="S259" s="120" t="s">
        <v>2002</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1766</v>
      </c>
      <c r="B260" s="180" t="s">
        <v>1625</v>
      </c>
      <c r="C260" s="180">
        <v>120154</v>
      </c>
      <c r="D260" s="183">
        <v>44477</v>
      </c>
      <c r="E260" s="184">
        <v>46.942799999999998</v>
      </c>
      <c r="F260" s="184">
        <v>48.2714</v>
      </c>
      <c r="G260" s="184">
        <v>16.662199999999999</v>
      </c>
      <c r="H260" s="184">
        <v>23.935500000000001</v>
      </c>
      <c r="I260" s="184">
        <v>12.332100000000001</v>
      </c>
      <c r="J260" s="184">
        <v>25.584499999999998</v>
      </c>
      <c r="K260" s="184">
        <v>25.415900000000001</v>
      </c>
      <c r="L260" s="184">
        <v>20.234999999999999</v>
      </c>
      <c r="M260" s="184">
        <v>17.077500000000001</v>
      </c>
      <c r="N260" s="184">
        <v>23.055700000000002</v>
      </c>
      <c r="O260" s="184">
        <v>15.456799999999999</v>
      </c>
      <c r="P260" s="184">
        <v>10.635400000000001</v>
      </c>
      <c r="Q260" s="184">
        <v>11.401</v>
      </c>
      <c r="R260" s="184">
        <v>16.904699999999998</v>
      </c>
      <c r="S260" s="120" t="s">
        <v>2002</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1766</v>
      </c>
      <c r="B261" s="180" t="s">
        <v>1626</v>
      </c>
      <c r="C261" s="180">
        <v>119852</v>
      </c>
      <c r="D261" s="183">
        <v>44477</v>
      </c>
      <c r="E261" s="184">
        <v>45.735599999999998</v>
      </c>
      <c r="F261" s="184">
        <v>2.3144999999999998</v>
      </c>
      <c r="G261" s="184">
        <v>35.564399999999999</v>
      </c>
      <c r="H261" s="184">
        <v>43.721299999999999</v>
      </c>
      <c r="I261" s="184">
        <v>6.5262000000000002</v>
      </c>
      <c r="J261" s="184">
        <v>11.7265</v>
      </c>
      <c r="K261" s="184">
        <v>15.719900000000001</v>
      </c>
      <c r="L261" s="184">
        <v>13.9076</v>
      </c>
      <c r="M261" s="184">
        <v>10.6942</v>
      </c>
      <c r="N261" s="184">
        <v>13.823700000000001</v>
      </c>
      <c r="O261" s="184">
        <v>10.371700000000001</v>
      </c>
      <c r="P261" s="184">
        <v>7.7229999999999999</v>
      </c>
      <c r="Q261" s="184">
        <v>8.4654000000000007</v>
      </c>
      <c r="R261" s="184">
        <v>10.2142</v>
      </c>
      <c r="S261" s="120"/>
      <c r="T261" s="123"/>
      <c r="U261" s="124"/>
      <c r="V261" s="124"/>
      <c r="W261" s="124"/>
      <c r="X261" s="124"/>
      <c r="Y261" s="124"/>
      <c r="Z261" s="124"/>
      <c r="AA261" s="124"/>
      <c r="AB261" s="124"/>
      <c r="AC261" s="124"/>
      <c r="AD261" s="124"/>
      <c r="AE261" s="124"/>
      <c r="AF261" s="124"/>
      <c r="AG261" s="124"/>
      <c r="AH261" s="124"/>
    </row>
    <row r="262" spans="1:34" x14ac:dyDescent="0.3">
      <c r="A262" s="180" t="s">
        <v>1766</v>
      </c>
      <c r="B262" s="180" t="s">
        <v>1649</v>
      </c>
      <c r="C262" s="180">
        <v>112487</v>
      </c>
      <c r="D262" s="183">
        <v>44477</v>
      </c>
      <c r="E262" s="184">
        <v>43.151499999999999</v>
      </c>
      <c r="F262" s="184">
        <v>1.6918</v>
      </c>
      <c r="G262" s="184">
        <v>34.949399999999997</v>
      </c>
      <c r="H262" s="184">
        <v>43.0809</v>
      </c>
      <c r="I262" s="184">
        <v>5.8677000000000001</v>
      </c>
      <c r="J262" s="184">
        <v>11.082100000000001</v>
      </c>
      <c r="K262" s="184">
        <v>15.078799999999999</v>
      </c>
      <c r="L262" s="184">
        <v>13.2597</v>
      </c>
      <c r="M262" s="184">
        <v>10.048</v>
      </c>
      <c r="N262" s="184">
        <v>13.164099999999999</v>
      </c>
      <c r="O262" s="184">
        <v>9.7184000000000008</v>
      </c>
      <c r="P262" s="184">
        <v>7.0289000000000001</v>
      </c>
      <c r="Q262" s="184">
        <v>6.1311999999999998</v>
      </c>
      <c r="R262" s="184">
        <v>9.6092999999999993</v>
      </c>
      <c r="S262" s="120"/>
      <c r="T262" s="123"/>
      <c r="U262" s="124"/>
      <c r="V262" s="124"/>
      <c r="W262" s="124"/>
      <c r="X262" s="124"/>
      <c r="Y262" s="124"/>
      <c r="Z262" s="124"/>
      <c r="AA262" s="124"/>
      <c r="AB262" s="124"/>
      <c r="AC262" s="124"/>
      <c r="AD262" s="124"/>
      <c r="AE262" s="124"/>
      <c r="AF262" s="124"/>
      <c r="AG262" s="124"/>
      <c r="AH262" s="124"/>
    </row>
    <row r="263" spans="1:34" x14ac:dyDescent="0.3">
      <c r="A263" s="180" t="s">
        <v>1766</v>
      </c>
      <c r="B263" s="180" t="s">
        <v>1650</v>
      </c>
      <c r="C263" s="180">
        <v>101869</v>
      </c>
      <c r="D263" s="183">
        <v>44477</v>
      </c>
      <c r="E263" s="184">
        <v>67.229699999999994</v>
      </c>
      <c r="F263" s="184">
        <v>92.365799999999993</v>
      </c>
      <c r="G263" s="184">
        <v>27.3337</v>
      </c>
      <c r="H263" s="184">
        <v>25.775600000000001</v>
      </c>
      <c r="I263" s="184">
        <v>-11.536099999999999</v>
      </c>
      <c r="J263" s="184">
        <v>4.6997999999999998</v>
      </c>
      <c r="K263" s="184">
        <v>15.5541</v>
      </c>
      <c r="L263" s="184">
        <v>11.2226</v>
      </c>
      <c r="M263" s="184">
        <v>7.3659999999999997</v>
      </c>
      <c r="N263" s="184">
        <v>11.020200000000001</v>
      </c>
      <c r="O263" s="184">
        <v>9.2614000000000001</v>
      </c>
      <c r="P263" s="184">
        <v>6.6458000000000004</v>
      </c>
      <c r="Q263" s="184">
        <v>8.4326000000000008</v>
      </c>
      <c r="R263" s="184">
        <v>9.4158000000000008</v>
      </c>
      <c r="S263" s="120"/>
      <c r="T263" s="123"/>
      <c r="U263" s="124"/>
      <c r="V263" s="124"/>
      <c r="W263" s="124"/>
      <c r="X263" s="124"/>
      <c r="Y263" s="124"/>
      <c r="Z263" s="124"/>
      <c r="AA263" s="124"/>
      <c r="AB263" s="124"/>
      <c r="AC263" s="124"/>
      <c r="AD263" s="124"/>
      <c r="AE263" s="124"/>
      <c r="AF263" s="124"/>
      <c r="AG263" s="124"/>
      <c r="AH263" s="124"/>
    </row>
    <row r="264" spans="1:34" x14ac:dyDescent="0.3">
      <c r="A264" s="180" t="s">
        <v>1766</v>
      </c>
      <c r="B264" s="180" t="s">
        <v>1627</v>
      </c>
      <c r="C264" s="180">
        <v>120276</v>
      </c>
      <c r="D264" s="183">
        <v>44477</v>
      </c>
      <c r="E264" s="184">
        <v>71.926900000000003</v>
      </c>
      <c r="F264" s="184">
        <v>93.203999999999994</v>
      </c>
      <c r="G264" s="184">
        <v>28.127400000000002</v>
      </c>
      <c r="H264" s="184">
        <v>26.558700000000002</v>
      </c>
      <c r="I264" s="184">
        <v>-10.7607</v>
      </c>
      <c r="J264" s="184">
        <v>5.4848999999999997</v>
      </c>
      <c r="K264" s="184">
        <v>16.367000000000001</v>
      </c>
      <c r="L264" s="184">
        <v>12.05</v>
      </c>
      <c r="M264" s="184">
        <v>8.1902000000000008</v>
      </c>
      <c r="N264" s="184">
        <v>11.8992</v>
      </c>
      <c r="O264" s="184">
        <v>10.1976</v>
      </c>
      <c r="P264" s="184">
        <v>7.5594000000000001</v>
      </c>
      <c r="Q264" s="184">
        <v>8.4541000000000004</v>
      </c>
      <c r="R264" s="184">
        <v>10.316800000000001</v>
      </c>
      <c r="S264" s="120"/>
      <c r="T264" s="123"/>
      <c r="U264" s="124"/>
      <c r="V264" s="124"/>
      <c r="W264" s="124"/>
      <c r="X264" s="124"/>
      <c r="Y264" s="124"/>
      <c r="Z264" s="124"/>
      <c r="AA264" s="124"/>
      <c r="AB264" s="124"/>
      <c r="AC264" s="124"/>
      <c r="AD264" s="124"/>
      <c r="AE264" s="124"/>
      <c r="AF264" s="124"/>
      <c r="AG264" s="124"/>
      <c r="AH264" s="124"/>
    </row>
    <row r="265" spans="1:34" x14ac:dyDescent="0.3">
      <c r="A265" s="180" t="s">
        <v>1766</v>
      </c>
      <c r="B265" s="180" t="s">
        <v>2011</v>
      </c>
      <c r="C265" s="180">
        <v>119156</v>
      </c>
      <c r="D265" s="183">
        <v>44477</v>
      </c>
      <c r="E265" s="184">
        <v>25.346900000000002</v>
      </c>
      <c r="F265" s="184">
        <v>87.908299999999997</v>
      </c>
      <c r="G265" s="184">
        <v>22.072299999999998</v>
      </c>
      <c r="H265" s="184">
        <v>28.6067</v>
      </c>
      <c r="I265" s="184">
        <v>4.7401</v>
      </c>
      <c r="J265" s="184">
        <v>8.1471</v>
      </c>
      <c r="K265" s="184">
        <v>15.1145</v>
      </c>
      <c r="L265" s="184">
        <v>12.105</v>
      </c>
      <c r="M265" s="184">
        <v>9.2731999999999992</v>
      </c>
      <c r="N265" s="184">
        <v>12.1624</v>
      </c>
      <c r="O265" s="184">
        <v>8.9063999999999997</v>
      </c>
      <c r="P265" s="184">
        <v>7.3901000000000003</v>
      </c>
      <c r="Q265" s="184">
        <v>8.9666999999999994</v>
      </c>
      <c r="R265" s="184">
        <v>8.7149000000000001</v>
      </c>
      <c r="S265" s="120"/>
      <c r="T265" s="123"/>
      <c r="U265" s="124"/>
      <c r="V265" s="124"/>
      <c r="W265" s="124"/>
      <c r="X265" s="124"/>
      <c r="Y265" s="124"/>
      <c r="Z265" s="124"/>
      <c r="AA265" s="124"/>
      <c r="AB265" s="124"/>
      <c r="AC265" s="124"/>
      <c r="AD265" s="124"/>
      <c r="AE265" s="124"/>
      <c r="AF265" s="124"/>
      <c r="AG265" s="124"/>
      <c r="AH265" s="124"/>
    </row>
    <row r="266" spans="1:34" x14ac:dyDescent="0.3">
      <c r="A266" s="180" t="s">
        <v>1766</v>
      </c>
      <c r="B266" s="180" t="s">
        <v>2012</v>
      </c>
      <c r="C266" s="180">
        <v>113142</v>
      </c>
      <c r="D266" s="183">
        <v>44477</v>
      </c>
      <c r="E266" s="184">
        <v>22.191600000000001</v>
      </c>
      <c r="F266" s="184">
        <v>85.894000000000005</v>
      </c>
      <c r="G266" s="184">
        <v>20.0443</v>
      </c>
      <c r="H266" s="184">
        <v>26.592199999999998</v>
      </c>
      <c r="I266" s="184">
        <v>2.7284999999999999</v>
      </c>
      <c r="J266" s="184">
        <v>7.5133999999999999</v>
      </c>
      <c r="K266" s="184">
        <v>13.567399999999999</v>
      </c>
      <c r="L266" s="184">
        <v>10.3246</v>
      </c>
      <c r="M266" s="184">
        <v>7.4789000000000003</v>
      </c>
      <c r="N266" s="184">
        <v>10.187799999999999</v>
      </c>
      <c r="O266" s="184">
        <v>7.1909000000000001</v>
      </c>
      <c r="P266" s="184">
        <v>5.6574</v>
      </c>
      <c r="Q266" s="184">
        <v>7.3746999999999998</v>
      </c>
      <c r="R266" s="184">
        <v>6.9877000000000002</v>
      </c>
      <c r="S266" s="120"/>
      <c r="T266" s="123"/>
      <c r="U266" s="124"/>
      <c r="V266" s="124"/>
      <c r="W266" s="124"/>
      <c r="X266" s="124"/>
      <c r="Y266" s="124"/>
      <c r="Z266" s="124"/>
      <c r="AA266" s="124"/>
      <c r="AB266" s="124"/>
      <c r="AC266" s="124"/>
      <c r="AD266" s="124"/>
      <c r="AE266" s="124"/>
      <c r="AF266" s="124"/>
      <c r="AG266" s="124"/>
      <c r="AH266" s="124"/>
    </row>
    <row r="267" spans="1:34" x14ac:dyDescent="0.3">
      <c r="A267" s="180" t="s">
        <v>1766</v>
      </c>
      <c r="B267" s="180" t="s">
        <v>1651</v>
      </c>
      <c r="C267" s="180">
        <v>102172</v>
      </c>
      <c r="D267" s="183">
        <v>44477</v>
      </c>
      <c r="E267" s="184">
        <v>43.575499999999998</v>
      </c>
      <c r="F267" s="184">
        <v>29.927800000000001</v>
      </c>
      <c r="G267" s="184">
        <v>6.5929000000000002</v>
      </c>
      <c r="H267" s="184">
        <v>13.7012</v>
      </c>
      <c r="I267" s="184">
        <v>5.0655000000000001</v>
      </c>
      <c r="J267" s="184">
        <v>8.7769999999999992</v>
      </c>
      <c r="K267" s="184">
        <v>13.477</v>
      </c>
      <c r="L267" s="184">
        <v>12.0473</v>
      </c>
      <c r="M267" s="184">
        <v>10.9214</v>
      </c>
      <c r="N267" s="184">
        <v>13.3949</v>
      </c>
      <c r="O267" s="184">
        <v>1.6611</v>
      </c>
      <c r="P267" s="184">
        <v>3.0009000000000001</v>
      </c>
      <c r="Q267" s="184">
        <v>8.6456</v>
      </c>
      <c r="R267" s="184">
        <v>0.45419999999999999</v>
      </c>
      <c r="S267" s="120"/>
      <c r="T267" s="123"/>
      <c r="U267" s="124"/>
      <c r="V267" s="124"/>
      <c r="W267" s="124"/>
      <c r="X267" s="124"/>
      <c r="Y267" s="124"/>
      <c r="Z267" s="124"/>
      <c r="AA267" s="124"/>
      <c r="AB267" s="124"/>
      <c r="AC267" s="124"/>
      <c r="AD267" s="124"/>
      <c r="AE267" s="124"/>
      <c r="AF267" s="124"/>
      <c r="AG267" s="124"/>
      <c r="AH267" s="124"/>
    </row>
    <row r="268" spans="1:34" x14ac:dyDescent="0.3">
      <c r="A268" s="180" t="s">
        <v>1766</v>
      </c>
      <c r="B268" s="180" t="s">
        <v>1628</v>
      </c>
      <c r="C268" s="180">
        <v>118726</v>
      </c>
      <c r="D268" s="183">
        <v>44477</v>
      </c>
      <c r="E268" s="184">
        <v>46.784199999999998</v>
      </c>
      <c r="F268" s="184">
        <v>30.5305</v>
      </c>
      <c r="G268" s="184">
        <v>7.2079000000000004</v>
      </c>
      <c r="H268" s="184">
        <v>14.3277</v>
      </c>
      <c r="I268" s="184">
        <v>5.6798000000000002</v>
      </c>
      <c r="J268" s="184">
        <v>9.4056999999999995</v>
      </c>
      <c r="K268" s="184">
        <v>14.121499999999999</v>
      </c>
      <c r="L268" s="184">
        <v>12.709099999999999</v>
      </c>
      <c r="M268" s="184">
        <v>11.5983</v>
      </c>
      <c r="N268" s="184">
        <v>14.105</v>
      </c>
      <c r="O268" s="184">
        <v>2.3824000000000001</v>
      </c>
      <c r="P268" s="184">
        <v>3.8054000000000001</v>
      </c>
      <c r="Q268" s="184">
        <v>7.2038000000000002</v>
      </c>
      <c r="R268" s="184">
        <v>1.0959000000000001</v>
      </c>
      <c r="S268" s="120"/>
      <c r="T268" s="123"/>
      <c r="U268" s="124"/>
      <c r="V268" s="124"/>
      <c r="W268" s="124"/>
      <c r="X268" s="124"/>
      <c r="Y268" s="124"/>
      <c r="Z268" s="124"/>
      <c r="AA268" s="124"/>
      <c r="AB268" s="124"/>
      <c r="AC268" s="124"/>
      <c r="AD268" s="124"/>
      <c r="AE268" s="124"/>
      <c r="AF268" s="124"/>
      <c r="AG268" s="124"/>
      <c r="AH268" s="124"/>
    </row>
    <row r="269" spans="1:34" x14ac:dyDescent="0.3">
      <c r="A269" s="180" t="s">
        <v>1766</v>
      </c>
      <c r="B269" s="180" t="s">
        <v>1652</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1766</v>
      </c>
      <c r="B270" s="180" t="s">
        <v>1629</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1766</v>
      </c>
      <c r="B271" s="180" t="s">
        <v>1630</v>
      </c>
      <c r="C271" s="180">
        <v>119839</v>
      </c>
      <c r="D271" s="183">
        <v>44477</v>
      </c>
      <c r="E271" s="184">
        <v>56.267000000000003</v>
      </c>
      <c r="F271" s="184">
        <v>68.174999999999997</v>
      </c>
      <c r="G271" s="184">
        <v>87.747799999999998</v>
      </c>
      <c r="H271" s="184">
        <v>57.404200000000003</v>
      </c>
      <c r="I271" s="184">
        <v>27.935099999999998</v>
      </c>
      <c r="J271" s="184">
        <v>18.891200000000001</v>
      </c>
      <c r="K271" s="184">
        <v>19.605599999999999</v>
      </c>
      <c r="L271" s="184">
        <v>17.906199999999998</v>
      </c>
      <c r="M271" s="184">
        <v>14.364599999999999</v>
      </c>
      <c r="N271" s="184">
        <v>22.383199999999999</v>
      </c>
      <c r="O271" s="184">
        <v>13.340400000000001</v>
      </c>
      <c r="P271" s="184">
        <v>9.1198999999999995</v>
      </c>
      <c r="Q271" s="184">
        <v>10.2981</v>
      </c>
      <c r="R271" s="184">
        <v>14.7484</v>
      </c>
      <c r="S271" s="120" t="s">
        <v>2004</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1766</v>
      </c>
      <c r="B272" s="180" t="s">
        <v>1653</v>
      </c>
      <c r="C272" s="180">
        <v>100968</v>
      </c>
      <c r="D272" s="183">
        <v>44477</v>
      </c>
      <c r="E272" s="184">
        <v>52.492600000000003</v>
      </c>
      <c r="F272" s="184">
        <v>67.642300000000006</v>
      </c>
      <c r="G272" s="184">
        <v>87.236699999999999</v>
      </c>
      <c r="H272" s="184">
        <v>56.886499999999998</v>
      </c>
      <c r="I272" s="184">
        <v>27.3474</v>
      </c>
      <c r="J272" s="184">
        <v>18.169899999999998</v>
      </c>
      <c r="K272" s="184">
        <v>18.8598</v>
      </c>
      <c r="L272" s="184">
        <v>17.2195</v>
      </c>
      <c r="M272" s="184">
        <v>13.6922</v>
      </c>
      <c r="N272" s="184">
        <v>21.636199999999999</v>
      </c>
      <c r="O272" s="184">
        <v>12.6488</v>
      </c>
      <c r="P272" s="184">
        <v>8.2967999999999993</v>
      </c>
      <c r="Q272" s="184">
        <v>8.3992000000000004</v>
      </c>
      <c r="R272" s="184">
        <v>14.0488</v>
      </c>
      <c r="S272" s="120" t="s">
        <v>2004</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1766</v>
      </c>
      <c r="B273" s="180" t="s">
        <v>1654</v>
      </c>
      <c r="C273" s="180">
        <v>112868</v>
      </c>
      <c r="D273" s="183">
        <v>44477</v>
      </c>
      <c r="E273" s="184">
        <v>23.683800000000002</v>
      </c>
      <c r="F273" s="184">
        <v>8.3239999999999998</v>
      </c>
      <c r="G273" s="184">
        <v>9.2538999999999998</v>
      </c>
      <c r="H273" s="184">
        <v>12.667999999999999</v>
      </c>
      <c r="I273" s="184">
        <v>58.458199999999998</v>
      </c>
      <c r="J273" s="184">
        <v>84.313999999999993</v>
      </c>
      <c r="K273" s="184">
        <v>36.799100000000003</v>
      </c>
      <c r="L273" s="184">
        <v>24.082899999999999</v>
      </c>
      <c r="M273" s="184">
        <v>17.9636</v>
      </c>
      <c r="N273" s="184">
        <v>19.433599999999998</v>
      </c>
      <c r="O273" s="184">
        <v>8.6091999999999995</v>
      </c>
      <c r="P273" s="184">
        <v>6.3314000000000004</v>
      </c>
      <c r="Q273" s="184">
        <v>7.7198000000000002</v>
      </c>
      <c r="R273" s="184">
        <v>12.894299999999999</v>
      </c>
      <c r="S273" s="120"/>
      <c r="T273" s="123"/>
      <c r="U273" s="124"/>
      <c r="V273" s="124"/>
      <c r="W273" s="124"/>
      <c r="X273" s="124"/>
      <c r="Y273" s="124"/>
      <c r="Z273" s="124"/>
      <c r="AA273" s="124"/>
      <c r="AB273" s="124"/>
      <c r="AC273" s="124"/>
      <c r="AD273" s="124"/>
      <c r="AE273" s="124"/>
      <c r="AF273" s="124"/>
      <c r="AG273" s="124"/>
      <c r="AH273" s="124"/>
    </row>
    <row r="274" spans="1:34" x14ac:dyDescent="0.3">
      <c r="A274" s="180" t="s">
        <v>1766</v>
      </c>
      <c r="B274" s="180" t="s">
        <v>1631</v>
      </c>
      <c r="C274" s="180">
        <v>119635</v>
      </c>
      <c r="D274" s="183">
        <v>44477</v>
      </c>
      <c r="E274" s="184">
        <v>25.204599999999999</v>
      </c>
      <c r="F274" s="184">
        <v>9.2705000000000002</v>
      </c>
      <c r="G274" s="184">
        <v>10.2422</v>
      </c>
      <c r="H274" s="184">
        <v>13.6274</v>
      </c>
      <c r="I274" s="184">
        <v>59.447800000000001</v>
      </c>
      <c r="J274" s="184">
        <v>85.343599999999995</v>
      </c>
      <c r="K274" s="184">
        <v>37.780799999999999</v>
      </c>
      <c r="L274" s="184">
        <v>25.068899999999999</v>
      </c>
      <c r="M274" s="184">
        <v>18.804200000000002</v>
      </c>
      <c r="N274" s="184">
        <v>20.3003</v>
      </c>
      <c r="O274" s="184">
        <v>9.5244999999999997</v>
      </c>
      <c r="P274" s="184">
        <v>7.3773</v>
      </c>
      <c r="Q274" s="184">
        <v>8.8609000000000009</v>
      </c>
      <c r="R274" s="184">
        <v>13.849</v>
      </c>
      <c r="S274" s="120"/>
      <c r="T274" s="123"/>
      <c r="U274" s="124"/>
      <c r="V274" s="124"/>
      <c r="W274" s="124"/>
      <c r="X274" s="124"/>
      <c r="Y274" s="124"/>
      <c r="Z274" s="124"/>
      <c r="AA274" s="124"/>
      <c r="AB274" s="124"/>
      <c r="AC274" s="124"/>
      <c r="AD274" s="124"/>
      <c r="AE274" s="124"/>
      <c r="AF274" s="124"/>
      <c r="AG274" s="124"/>
      <c r="AH274" s="124"/>
    </row>
    <row r="275" spans="1:34" x14ac:dyDescent="0.3">
      <c r="A275" s="180" t="s">
        <v>1766</v>
      </c>
      <c r="B275" s="180" t="s">
        <v>1632</v>
      </c>
      <c r="C275" s="180">
        <v>148106</v>
      </c>
      <c r="D275" s="183">
        <v>44477</v>
      </c>
      <c r="E275" s="184">
        <v>1.0037</v>
      </c>
      <c r="F275" s="184">
        <v>10.9129</v>
      </c>
      <c r="G275" s="184">
        <v>10.9194</v>
      </c>
      <c r="H275" s="184">
        <v>10.4109</v>
      </c>
      <c r="I275" s="184">
        <v>10.6936</v>
      </c>
      <c r="J275" s="184">
        <v>10.638199999999999</v>
      </c>
      <c r="K275" s="184">
        <v>10.884</v>
      </c>
      <c r="L275" s="184">
        <v>11.207800000000001</v>
      </c>
      <c r="M275" s="184">
        <v>-23.7133</v>
      </c>
      <c r="N275" s="184">
        <v>-15.994300000000001</v>
      </c>
      <c r="O275" s="184"/>
      <c r="P275" s="184"/>
      <c r="Q275" s="184">
        <v>-6.9927000000000001</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1766</v>
      </c>
      <c r="B276" s="180" t="s">
        <v>1655</v>
      </c>
      <c r="C276" s="180">
        <v>148105</v>
      </c>
      <c r="D276" s="183">
        <v>44477</v>
      </c>
      <c r="E276" s="184">
        <v>0.95599999999999996</v>
      </c>
      <c r="F276" s="184">
        <v>7.6375999999999999</v>
      </c>
      <c r="G276" s="184">
        <v>10.1898</v>
      </c>
      <c r="H276" s="184">
        <v>10.383800000000001</v>
      </c>
      <c r="I276" s="184">
        <v>10.679399999999999</v>
      </c>
      <c r="J276" s="184">
        <v>10.6556</v>
      </c>
      <c r="K276" s="184">
        <v>10.8725</v>
      </c>
      <c r="L276" s="184">
        <v>11.2166</v>
      </c>
      <c r="M276" s="184">
        <v>-23.985600000000002</v>
      </c>
      <c r="N276" s="184">
        <v>-16.199200000000001</v>
      </c>
      <c r="O276" s="184"/>
      <c r="P276" s="184"/>
      <c r="Q276" s="184">
        <v>-7.1307</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1766</v>
      </c>
      <c r="B277" s="180" t="s">
        <v>1633</v>
      </c>
      <c r="C277" s="180">
        <v>120779</v>
      </c>
      <c r="D277" s="183">
        <v>44477</v>
      </c>
      <c r="E277" s="184">
        <v>54.905900000000003</v>
      </c>
      <c r="F277" s="184">
        <v>44.994100000000003</v>
      </c>
      <c r="G277" s="184">
        <v>28.051500000000001</v>
      </c>
      <c r="H277" s="184">
        <v>27.590900000000001</v>
      </c>
      <c r="I277" s="184">
        <v>32.912999999999997</v>
      </c>
      <c r="J277" s="184">
        <v>46.108199999999997</v>
      </c>
      <c r="K277" s="184">
        <v>33.014699999999998</v>
      </c>
      <c r="L277" s="184">
        <v>22.9361</v>
      </c>
      <c r="M277" s="184">
        <v>16.456</v>
      </c>
      <c r="N277" s="184">
        <v>23.5259</v>
      </c>
      <c r="O277" s="184">
        <v>10.3813</v>
      </c>
      <c r="P277" s="184">
        <v>8.7874999999999996</v>
      </c>
      <c r="Q277" s="184">
        <v>10.354799999999999</v>
      </c>
      <c r="R277" s="184">
        <v>13.702199999999999</v>
      </c>
      <c r="S277" s="120"/>
      <c r="T277" s="123"/>
      <c r="U277" s="124"/>
      <c r="V277" s="124"/>
      <c r="W277" s="124"/>
      <c r="X277" s="124"/>
      <c r="Y277" s="124"/>
      <c r="Z277" s="124"/>
      <c r="AA277" s="124"/>
      <c r="AB277" s="124"/>
      <c r="AC277" s="124"/>
      <c r="AD277" s="124"/>
      <c r="AE277" s="124"/>
      <c r="AF277" s="124"/>
      <c r="AG277" s="124"/>
      <c r="AH277" s="124"/>
    </row>
    <row r="278" spans="1:34" x14ac:dyDescent="0.3">
      <c r="A278" s="180" t="s">
        <v>1766</v>
      </c>
      <c r="B278" s="180" t="s">
        <v>1656</v>
      </c>
      <c r="C278" s="180">
        <v>102535</v>
      </c>
      <c r="D278" s="183">
        <v>44477</v>
      </c>
      <c r="E278" s="184">
        <v>51.886600000000001</v>
      </c>
      <c r="F278" s="184">
        <v>44.4422</v>
      </c>
      <c r="G278" s="184">
        <v>27.4968</v>
      </c>
      <c r="H278" s="184">
        <v>27.031600000000001</v>
      </c>
      <c r="I278" s="184">
        <v>32.348500000000001</v>
      </c>
      <c r="J278" s="184">
        <v>45.5261</v>
      </c>
      <c r="K278" s="184">
        <v>32.402299999999997</v>
      </c>
      <c r="L278" s="184">
        <v>22.287099999999999</v>
      </c>
      <c r="M278" s="184">
        <v>15.7888</v>
      </c>
      <c r="N278" s="184">
        <v>22.781500000000001</v>
      </c>
      <c r="O278" s="184">
        <v>9.6700999999999997</v>
      </c>
      <c r="P278" s="184">
        <v>8.0635999999999992</v>
      </c>
      <c r="Q278" s="184">
        <v>9.6770999999999994</v>
      </c>
      <c r="R278" s="184">
        <v>12.983000000000001</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30.174160465116287</v>
      </c>
      <c r="G279" s="186">
        <v>17.835111627906979</v>
      </c>
      <c r="H279" s="186">
        <v>24.228258139534891</v>
      </c>
      <c r="I279" s="186">
        <v>9.2858511627906974</v>
      </c>
      <c r="J279" s="186">
        <v>15.566674418604652</v>
      </c>
      <c r="K279" s="186">
        <v>18.099767441860457</v>
      </c>
      <c r="L279" s="186">
        <v>14.989953488372095</v>
      </c>
      <c r="M279" s="186">
        <v>10.203688372093021</v>
      </c>
      <c r="N279" s="186">
        <v>15.007895348837211</v>
      </c>
      <c r="O279" s="186">
        <v>10.149439024390242</v>
      </c>
      <c r="P279" s="186">
        <v>7.6110146341463434</v>
      </c>
      <c r="Q279" s="186">
        <v>8.3406883720930232</v>
      </c>
      <c r="R279" s="186">
        <v>11.516714634146341</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32.606900000000003</v>
      </c>
      <c r="G280" s="186">
        <v>14.7011</v>
      </c>
      <c r="H280" s="186">
        <v>23.935500000000001</v>
      </c>
      <c r="I280" s="186">
        <v>5.3407999999999998</v>
      </c>
      <c r="J280" s="186">
        <v>9.5289000000000001</v>
      </c>
      <c r="K280" s="186">
        <v>15.809699999999999</v>
      </c>
      <c r="L280" s="186">
        <v>14.5481</v>
      </c>
      <c r="M280" s="186">
        <v>11.2524</v>
      </c>
      <c r="N280" s="186">
        <v>14.547000000000001</v>
      </c>
      <c r="O280" s="186">
        <v>10.3813</v>
      </c>
      <c r="P280" s="186">
        <v>7.6971999999999996</v>
      </c>
      <c r="Q280" s="186">
        <v>8.9619</v>
      </c>
      <c r="R280" s="186">
        <v>12.263500000000001</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9"/>
      <c r="B281" s="129"/>
      <c r="C281" s="129"/>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44477</v>
      </c>
      <c r="E283" s="184">
        <v>77.94</v>
      </c>
      <c r="F283" s="184">
        <v>0.21859999999999999</v>
      </c>
      <c r="G283" s="184">
        <v>0.38640000000000002</v>
      </c>
      <c r="H283" s="184">
        <v>1.9890000000000001</v>
      </c>
      <c r="I283" s="184">
        <v>1.1681999999999999</v>
      </c>
      <c r="J283" s="184">
        <v>3.1907999999999999</v>
      </c>
      <c r="K283" s="184">
        <v>11.041499999999999</v>
      </c>
      <c r="L283" s="184">
        <v>21.971800000000002</v>
      </c>
      <c r="M283" s="184">
        <v>26.0961</v>
      </c>
      <c r="N283" s="184">
        <v>54.950299999999999</v>
      </c>
      <c r="O283" s="184">
        <v>21.584900000000001</v>
      </c>
      <c r="P283" s="184">
        <v>16.802700000000002</v>
      </c>
      <c r="Q283" s="184">
        <v>15.2082</v>
      </c>
      <c r="R283" s="184">
        <v>31.0718</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44477</v>
      </c>
      <c r="E284" s="184">
        <v>87.41</v>
      </c>
      <c r="F284" s="184">
        <v>0.21779999999999999</v>
      </c>
      <c r="G284" s="184">
        <v>0.40200000000000002</v>
      </c>
      <c r="H284" s="184">
        <v>2.0072000000000001</v>
      </c>
      <c r="I284" s="184">
        <v>1.2276</v>
      </c>
      <c r="J284" s="184">
        <v>3.2970999999999999</v>
      </c>
      <c r="K284" s="184">
        <v>11.392899999999999</v>
      </c>
      <c r="L284" s="184">
        <v>22.784099999999999</v>
      </c>
      <c r="M284" s="184">
        <v>27.345600000000001</v>
      </c>
      <c r="N284" s="184">
        <v>57.014600000000002</v>
      </c>
      <c r="O284" s="184">
        <v>23.048999999999999</v>
      </c>
      <c r="P284" s="184">
        <v>18.3886</v>
      </c>
      <c r="Q284" s="184">
        <v>20.138500000000001</v>
      </c>
      <c r="R284" s="184">
        <v>32.688899999999997</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44477</v>
      </c>
      <c r="E285" s="184">
        <v>85.152000000000001</v>
      </c>
      <c r="F285" s="184">
        <v>0.56689999999999996</v>
      </c>
      <c r="G285" s="184">
        <v>0.68820000000000003</v>
      </c>
      <c r="H285" s="184">
        <v>2.5335000000000001</v>
      </c>
      <c r="I285" s="184">
        <v>1.7007000000000001</v>
      </c>
      <c r="J285" s="184">
        <v>3.3938000000000001</v>
      </c>
      <c r="K285" s="184">
        <v>11.9773</v>
      </c>
      <c r="L285" s="184">
        <v>20.540199999999999</v>
      </c>
      <c r="M285" s="184">
        <v>29.100300000000001</v>
      </c>
      <c r="N285" s="184">
        <v>57.2288</v>
      </c>
      <c r="O285" s="184">
        <v>21.568999999999999</v>
      </c>
      <c r="P285" s="184">
        <v>17.031600000000001</v>
      </c>
      <c r="Q285" s="184">
        <v>14.125</v>
      </c>
      <c r="R285" s="184">
        <v>29.0122</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44477</v>
      </c>
      <c r="E286" s="184">
        <v>95.435000000000002</v>
      </c>
      <c r="F286" s="184">
        <v>0.57120000000000004</v>
      </c>
      <c r="G286" s="184">
        <v>0.7006</v>
      </c>
      <c r="H286" s="184">
        <v>2.5598000000000001</v>
      </c>
      <c r="I286" s="184">
        <v>1.7549999999999999</v>
      </c>
      <c r="J286" s="184">
        <v>3.5108999999999999</v>
      </c>
      <c r="K286" s="184">
        <v>12.367699999999999</v>
      </c>
      <c r="L286" s="184">
        <v>21.373799999999999</v>
      </c>
      <c r="M286" s="184">
        <v>30.420200000000001</v>
      </c>
      <c r="N286" s="184">
        <v>59.366399999999999</v>
      </c>
      <c r="O286" s="184">
        <v>23.248899999999999</v>
      </c>
      <c r="P286" s="184">
        <v>18.716899999999999</v>
      </c>
      <c r="Q286" s="184">
        <v>17.357900000000001</v>
      </c>
      <c r="R286" s="184">
        <v>30.7576</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1856</v>
      </c>
      <c r="C287" s="180">
        <v>119835</v>
      </c>
      <c r="D287" s="183">
        <v>44477</v>
      </c>
      <c r="E287" s="184">
        <v>210.01910000000001</v>
      </c>
      <c r="F287" s="184">
        <v>0.56379999999999997</v>
      </c>
      <c r="G287" s="184">
        <v>0.76729999999999998</v>
      </c>
      <c r="H287" s="184">
        <v>1.996</v>
      </c>
      <c r="I287" s="184">
        <v>1.8146</v>
      </c>
      <c r="J287" s="184">
        <v>4.9645999999999999</v>
      </c>
      <c r="K287" s="184">
        <v>12.947900000000001</v>
      </c>
      <c r="L287" s="184">
        <v>28.1938</v>
      </c>
      <c r="M287" s="184">
        <v>42.118099999999998</v>
      </c>
      <c r="N287" s="184">
        <v>85.732699999999994</v>
      </c>
      <c r="O287" s="184">
        <v>27.0443</v>
      </c>
      <c r="P287" s="184">
        <v>16.089500000000001</v>
      </c>
      <c r="Q287" s="184">
        <v>15.5527</v>
      </c>
      <c r="R287" s="184">
        <v>43.761699999999998</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1978</v>
      </c>
      <c r="C288" s="180">
        <v>119724</v>
      </c>
      <c r="D288" s="183">
        <v>44477</v>
      </c>
      <c r="E288" s="184">
        <v>61.478763922231003</v>
      </c>
      <c r="F288" s="184">
        <v>0.56379999999999997</v>
      </c>
      <c r="G288" s="184">
        <v>0.76749999999999996</v>
      </c>
      <c r="H288" s="184">
        <v>1.9962</v>
      </c>
      <c r="I288" s="184">
        <v>1.8146</v>
      </c>
      <c r="J288" s="184">
        <v>4.9645000000000001</v>
      </c>
      <c r="K288" s="184">
        <v>12.947900000000001</v>
      </c>
      <c r="L288" s="184">
        <v>28.193999999999999</v>
      </c>
      <c r="M288" s="184">
        <v>42.120199999999997</v>
      </c>
      <c r="N288" s="184">
        <v>85.747699999999995</v>
      </c>
      <c r="O288" s="184">
        <v>27.0459</v>
      </c>
      <c r="P288" s="184">
        <v>16.117899999999999</v>
      </c>
      <c r="Q288" s="184">
        <v>15.565899999999999</v>
      </c>
      <c r="R288" s="184">
        <v>43.760300000000001</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1857</v>
      </c>
      <c r="C289" s="180">
        <v>102414</v>
      </c>
      <c r="D289" s="183">
        <v>44477</v>
      </c>
      <c r="E289" s="184">
        <v>502.995117688184</v>
      </c>
      <c r="F289" s="184">
        <v>0.56210000000000004</v>
      </c>
      <c r="G289" s="184">
        <v>0.76219999999999999</v>
      </c>
      <c r="H289" s="184">
        <v>1.9838</v>
      </c>
      <c r="I289" s="184">
        <v>1.7891999999999999</v>
      </c>
      <c r="J289" s="184">
        <v>4.9034000000000004</v>
      </c>
      <c r="K289" s="184">
        <v>12.732900000000001</v>
      </c>
      <c r="L289" s="184">
        <v>27.731300000000001</v>
      </c>
      <c r="M289" s="184">
        <v>41.378300000000003</v>
      </c>
      <c r="N289" s="184">
        <v>84.486999999999995</v>
      </c>
      <c r="O289" s="184">
        <v>26.267199999999999</v>
      </c>
      <c r="P289" s="184">
        <v>15.346</v>
      </c>
      <c r="Q289" s="184">
        <v>18.747699999999998</v>
      </c>
      <c r="R289" s="184">
        <v>42.8598</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1979</v>
      </c>
      <c r="C290" s="180">
        <v>100915</v>
      </c>
      <c r="D290" s="183">
        <v>44477</v>
      </c>
      <c r="E290" s="184">
        <v>506.56699311015097</v>
      </c>
      <c r="F290" s="184">
        <v>0.56189999999999996</v>
      </c>
      <c r="G290" s="184">
        <v>0.7621</v>
      </c>
      <c r="H290" s="184">
        <v>1.9838</v>
      </c>
      <c r="I290" s="184">
        <v>1.7892999999999999</v>
      </c>
      <c r="J290" s="184">
        <v>4.9036</v>
      </c>
      <c r="K290" s="184">
        <v>12.7338</v>
      </c>
      <c r="L290" s="184">
        <v>27.7332</v>
      </c>
      <c r="M290" s="184">
        <v>41.381999999999998</v>
      </c>
      <c r="N290" s="184">
        <v>84.492900000000006</v>
      </c>
      <c r="O290" s="184">
        <v>26.269100000000002</v>
      </c>
      <c r="P290" s="184">
        <v>15.347099999999999</v>
      </c>
      <c r="Q290" s="184">
        <v>19.267199999999999</v>
      </c>
      <c r="R290" s="184">
        <v>42.861899999999999</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0.47826250000000003</v>
      </c>
      <c r="G291" s="186">
        <v>0.65453749999999999</v>
      </c>
      <c r="H291" s="186">
        <v>2.1311625000000003</v>
      </c>
      <c r="I291" s="186">
        <v>1.6324000000000001</v>
      </c>
      <c r="J291" s="186">
        <v>4.1410875000000003</v>
      </c>
      <c r="K291" s="186">
        <v>12.267737500000001</v>
      </c>
      <c r="L291" s="186">
        <v>24.815275</v>
      </c>
      <c r="M291" s="186">
        <v>34.995099999999994</v>
      </c>
      <c r="N291" s="186">
        <v>71.127549999999999</v>
      </c>
      <c r="O291" s="186">
        <v>24.509787499999998</v>
      </c>
      <c r="P291" s="186">
        <v>16.730037500000002</v>
      </c>
      <c r="Q291" s="186">
        <v>16.9953875</v>
      </c>
      <c r="R291" s="186">
        <v>37.096775000000001</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0.56295000000000006</v>
      </c>
      <c r="G292" s="186">
        <v>0.73134999999999994</v>
      </c>
      <c r="H292" s="186">
        <v>1.9961</v>
      </c>
      <c r="I292" s="186">
        <v>1.7721</v>
      </c>
      <c r="J292" s="186">
        <v>4.2071500000000004</v>
      </c>
      <c r="K292" s="186">
        <v>12.5503</v>
      </c>
      <c r="L292" s="186">
        <v>25.2577</v>
      </c>
      <c r="M292" s="186">
        <v>35.899250000000002</v>
      </c>
      <c r="N292" s="186">
        <v>71.926699999999997</v>
      </c>
      <c r="O292" s="186">
        <v>24.758049999999997</v>
      </c>
      <c r="P292" s="186">
        <v>16.4603</v>
      </c>
      <c r="Q292" s="186">
        <v>16.4619</v>
      </c>
      <c r="R292" s="186">
        <v>37.774349999999998</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9"/>
      <c r="B293" s="129"/>
      <c r="C293" s="129"/>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44477</v>
      </c>
      <c r="E295" s="184">
        <v>88.543099999999995</v>
      </c>
      <c r="F295" s="184">
        <v>-3.1739000000000002</v>
      </c>
      <c r="G295" s="184">
        <v>-1.7036</v>
      </c>
      <c r="H295" s="184">
        <v>-1.9309000000000001</v>
      </c>
      <c r="I295" s="184">
        <v>-1.6302000000000001</v>
      </c>
      <c r="J295" s="184">
        <v>0.78510000000000002</v>
      </c>
      <c r="K295" s="184">
        <v>5.4835000000000003</v>
      </c>
      <c r="L295" s="184">
        <v>5.5118999999999998</v>
      </c>
      <c r="M295" s="184">
        <v>4.1460999999999997</v>
      </c>
      <c r="N295" s="184">
        <v>5.6921999999999997</v>
      </c>
      <c r="O295" s="184">
        <v>9.1493000000000002</v>
      </c>
      <c r="P295" s="184">
        <v>7.9673999999999996</v>
      </c>
      <c r="Q295" s="184">
        <v>9.2638999999999996</v>
      </c>
      <c r="R295" s="184">
        <v>8.4406999999999996</v>
      </c>
      <c r="S295" s="120" t="s">
        <v>2004</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44477</v>
      </c>
      <c r="E296" s="184">
        <v>89.471900000000005</v>
      </c>
      <c r="F296" s="184">
        <v>-3.0186000000000002</v>
      </c>
      <c r="G296" s="184">
        <v>-1.55</v>
      </c>
      <c r="H296" s="184">
        <v>-1.7768999999999999</v>
      </c>
      <c r="I296" s="184">
        <v>-1.4764999999999999</v>
      </c>
      <c r="J296" s="184">
        <v>0.94310000000000005</v>
      </c>
      <c r="K296" s="184">
        <v>5.6445999999999996</v>
      </c>
      <c r="L296" s="184">
        <v>5.6768999999999998</v>
      </c>
      <c r="M296" s="184">
        <v>4.3102</v>
      </c>
      <c r="N296" s="184">
        <v>5.8579999999999997</v>
      </c>
      <c r="O296" s="184">
        <v>9.3019999999999996</v>
      </c>
      <c r="P296" s="184">
        <v>8.1091999999999995</v>
      </c>
      <c r="Q296" s="184">
        <v>8.8505000000000003</v>
      </c>
      <c r="R296" s="184">
        <v>8.6051000000000002</v>
      </c>
      <c r="S296" s="120" t="s">
        <v>2004</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44477</v>
      </c>
      <c r="E297" s="184">
        <v>13.982100000000001</v>
      </c>
      <c r="F297" s="184">
        <v>3.6549999999999998</v>
      </c>
      <c r="G297" s="184">
        <v>1.3053999999999999</v>
      </c>
      <c r="H297" s="184">
        <v>0.1492</v>
      </c>
      <c r="I297" s="184">
        <v>0.4662</v>
      </c>
      <c r="J297" s="184">
        <v>2.3714</v>
      </c>
      <c r="K297" s="184">
        <v>5.7018000000000004</v>
      </c>
      <c r="L297" s="184">
        <v>5.6806999999999999</v>
      </c>
      <c r="M297" s="184">
        <v>4.3491999999999997</v>
      </c>
      <c r="N297" s="184">
        <v>5.9234</v>
      </c>
      <c r="O297" s="184">
        <v>8.4536999999999995</v>
      </c>
      <c r="P297" s="184"/>
      <c r="Q297" s="184">
        <v>8.2241999999999997</v>
      </c>
      <c r="R297" s="184">
        <v>9.0051000000000005</v>
      </c>
      <c r="S297" s="120" t="s">
        <v>2001</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44477</v>
      </c>
      <c r="E298" s="184">
        <v>13.531499999999999</v>
      </c>
      <c r="F298" s="184">
        <v>2.9674</v>
      </c>
      <c r="G298" s="184">
        <v>0.53949999999999998</v>
      </c>
      <c r="H298" s="184">
        <v>-0.53939999999999999</v>
      </c>
      <c r="I298" s="184">
        <v>-0.21190000000000001</v>
      </c>
      <c r="J298" s="184">
        <v>1.6927000000000001</v>
      </c>
      <c r="K298" s="184">
        <v>5.0297000000000001</v>
      </c>
      <c r="L298" s="184">
        <v>4.9935</v>
      </c>
      <c r="M298" s="184">
        <v>3.6553</v>
      </c>
      <c r="N298" s="184">
        <v>5.2167000000000003</v>
      </c>
      <c r="O298" s="184">
        <v>7.6700999999999997</v>
      </c>
      <c r="P298" s="184"/>
      <c r="Q298" s="184">
        <v>7.3914999999999997</v>
      </c>
      <c r="R298" s="184">
        <v>8.2399000000000004</v>
      </c>
      <c r="S298" s="120" t="s">
        <v>2001</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44477</v>
      </c>
      <c r="E299" s="184">
        <v>22.1052</v>
      </c>
      <c r="F299" s="184">
        <v>12.388199999999999</v>
      </c>
      <c r="G299" s="184">
        <v>1.3762000000000001</v>
      </c>
      <c r="H299" s="184">
        <v>-5.3255999999999997</v>
      </c>
      <c r="I299" s="184">
        <v>-2.6392000000000002</v>
      </c>
      <c r="J299" s="184">
        <v>-1.3029999999999999</v>
      </c>
      <c r="K299" s="184">
        <v>3.0619999999999998</v>
      </c>
      <c r="L299" s="184">
        <v>3.8039999999999998</v>
      </c>
      <c r="M299" s="184">
        <v>1.8165</v>
      </c>
      <c r="N299" s="184">
        <v>3.7738999999999998</v>
      </c>
      <c r="O299" s="184">
        <v>5.0979000000000001</v>
      </c>
      <c r="P299" s="184">
        <v>5.1570999999999998</v>
      </c>
      <c r="Q299" s="184">
        <v>6.3303000000000003</v>
      </c>
      <c r="R299" s="184">
        <v>6.9833999999999996</v>
      </c>
      <c r="S299" s="120" t="s">
        <v>2002</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44477</v>
      </c>
      <c r="E300" s="184">
        <v>23.1828</v>
      </c>
      <c r="F300" s="184">
        <v>12.914999999999999</v>
      </c>
      <c r="G300" s="184">
        <v>1.9945999999999999</v>
      </c>
      <c r="H300" s="184">
        <v>-4.7415000000000003</v>
      </c>
      <c r="I300" s="184">
        <v>-2.0676000000000001</v>
      </c>
      <c r="J300" s="184">
        <v>-0.68189999999999995</v>
      </c>
      <c r="K300" s="184">
        <v>3.8569</v>
      </c>
      <c r="L300" s="184">
        <v>4.5972</v>
      </c>
      <c r="M300" s="184">
        <v>2.5722999999999998</v>
      </c>
      <c r="N300" s="184">
        <v>4.4707999999999997</v>
      </c>
      <c r="O300" s="184">
        <v>5.6250999999999998</v>
      </c>
      <c r="P300" s="184">
        <v>5.6891999999999996</v>
      </c>
      <c r="Q300" s="184">
        <v>7.3731999999999998</v>
      </c>
      <c r="R300" s="184">
        <v>7.5647000000000002</v>
      </c>
      <c r="S300" s="120" t="s">
        <v>2002</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44477</v>
      </c>
      <c r="E301" s="184">
        <v>18.558800000000002</v>
      </c>
      <c r="F301" s="184">
        <v>8.2621000000000002</v>
      </c>
      <c r="G301" s="184">
        <v>2.8852000000000002</v>
      </c>
      <c r="H301" s="184">
        <v>-1.8536999999999999</v>
      </c>
      <c r="I301" s="184">
        <v>-2.1896</v>
      </c>
      <c r="J301" s="184">
        <v>-0.54390000000000005</v>
      </c>
      <c r="K301" s="184">
        <v>4.4379</v>
      </c>
      <c r="L301" s="184">
        <v>4.7838000000000003</v>
      </c>
      <c r="M301" s="184">
        <v>3.2875999999999999</v>
      </c>
      <c r="N301" s="184">
        <v>4.9522000000000004</v>
      </c>
      <c r="O301" s="184">
        <v>8.6663999999999994</v>
      </c>
      <c r="P301" s="184">
        <v>7.3406000000000002</v>
      </c>
      <c r="Q301" s="184">
        <v>8.3945000000000007</v>
      </c>
      <c r="R301" s="184">
        <v>7.4108999999999998</v>
      </c>
      <c r="S301" s="120" t="s">
        <v>2001</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44477</v>
      </c>
      <c r="E302" s="184">
        <v>17.740300000000001</v>
      </c>
      <c r="F302" s="184">
        <v>7.6142000000000003</v>
      </c>
      <c r="G302" s="184">
        <v>2.2635999999999998</v>
      </c>
      <c r="H302" s="184">
        <v>-2.4678</v>
      </c>
      <c r="I302" s="184">
        <v>-2.8332999999999999</v>
      </c>
      <c r="J302" s="184">
        <v>-1.1785000000000001</v>
      </c>
      <c r="K302" s="184">
        <v>3.7953000000000001</v>
      </c>
      <c r="L302" s="184">
        <v>4.1464999999999996</v>
      </c>
      <c r="M302" s="184">
        <v>2.6579000000000002</v>
      </c>
      <c r="N302" s="184">
        <v>4.3026</v>
      </c>
      <c r="O302" s="184">
        <v>7.9244000000000003</v>
      </c>
      <c r="P302" s="184">
        <v>6.6134000000000004</v>
      </c>
      <c r="Q302" s="184">
        <v>7.7591000000000001</v>
      </c>
      <c r="R302" s="184">
        <v>6.7054</v>
      </c>
      <c r="S302" s="120" t="s">
        <v>2001</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44477</v>
      </c>
      <c r="E303" s="184">
        <v>13.0662</v>
      </c>
      <c r="F303" s="184">
        <v>7.5438999999999998</v>
      </c>
      <c r="G303" s="184">
        <v>4.3780000000000001</v>
      </c>
      <c r="H303" s="184">
        <v>3.9138000000000002</v>
      </c>
      <c r="I303" s="184">
        <v>2.6764999999999999</v>
      </c>
      <c r="J303" s="184">
        <v>2.4258000000000002</v>
      </c>
      <c r="K303" s="184">
        <v>3.7639999999999998</v>
      </c>
      <c r="L303" s="184">
        <v>4.024</v>
      </c>
      <c r="M303" s="184">
        <v>3.5773999999999999</v>
      </c>
      <c r="N303" s="184">
        <v>4.2153</v>
      </c>
      <c r="O303" s="184">
        <v>9.0482999999999993</v>
      </c>
      <c r="P303" s="184"/>
      <c r="Q303" s="184">
        <v>9.0731000000000002</v>
      </c>
      <c r="R303" s="184">
        <v>7.2807000000000004</v>
      </c>
      <c r="S303" s="120" t="s">
        <v>2001</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44477</v>
      </c>
      <c r="E304" s="184">
        <v>12.964600000000001</v>
      </c>
      <c r="F304" s="184">
        <v>7.3213999999999997</v>
      </c>
      <c r="G304" s="184">
        <v>4.1306000000000003</v>
      </c>
      <c r="H304" s="184">
        <v>3.6625000000000001</v>
      </c>
      <c r="I304" s="184">
        <v>2.4154</v>
      </c>
      <c r="J304" s="184">
        <v>2.1717</v>
      </c>
      <c r="K304" s="184">
        <v>3.5070999999999999</v>
      </c>
      <c r="L304" s="184">
        <v>3.7635000000000001</v>
      </c>
      <c r="M304" s="184">
        <v>3.3130999999999999</v>
      </c>
      <c r="N304" s="184">
        <v>3.9487999999999999</v>
      </c>
      <c r="O304" s="184">
        <v>8.7721</v>
      </c>
      <c r="P304" s="184"/>
      <c r="Q304" s="184">
        <v>8.7969000000000008</v>
      </c>
      <c r="R304" s="184">
        <v>7.0069999999999997</v>
      </c>
      <c r="S304" s="120" t="s">
        <v>2001</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c r="E305" s="184"/>
      <c r="F305" s="184"/>
      <c r="G305" s="184"/>
      <c r="H305" s="184"/>
      <c r="I305" s="184"/>
      <c r="J305" s="184"/>
      <c r="K305" s="184"/>
      <c r="L305" s="184"/>
      <c r="M305" s="184"/>
      <c r="N305" s="184"/>
      <c r="O305" s="184"/>
      <c r="P305" s="184"/>
      <c r="Q305" s="184"/>
      <c r="R305" s="184"/>
      <c r="S305" s="120" t="s">
        <v>2004</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c r="E306" s="184"/>
      <c r="F306" s="184"/>
      <c r="G306" s="184"/>
      <c r="H306" s="184"/>
      <c r="I306" s="184"/>
      <c r="J306" s="184"/>
      <c r="K306" s="184"/>
      <c r="L306" s="184"/>
      <c r="M306" s="184"/>
      <c r="N306" s="184"/>
      <c r="O306" s="184"/>
      <c r="P306" s="184"/>
      <c r="Q306" s="184"/>
      <c r="R306" s="184"/>
      <c r="S306" s="120" t="s">
        <v>2004</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1858</v>
      </c>
      <c r="C307" s="180">
        <v>148795</v>
      </c>
      <c r="D307" s="183">
        <v>44477</v>
      </c>
      <c r="E307" s="184">
        <v>10.5183</v>
      </c>
      <c r="F307" s="184">
        <v>0.34699999999999998</v>
      </c>
      <c r="G307" s="184">
        <v>-11.6716</v>
      </c>
      <c r="H307" s="184">
        <v>-15.026899999999999</v>
      </c>
      <c r="I307" s="184">
        <v>-3.7621000000000002</v>
      </c>
      <c r="J307" s="184">
        <v>-0.34689999999999999</v>
      </c>
      <c r="K307" s="184">
        <v>9.0152000000000001</v>
      </c>
      <c r="L307" s="184">
        <v>7.2923</v>
      </c>
      <c r="M307" s="184"/>
      <c r="N307" s="184"/>
      <c r="O307" s="184"/>
      <c r="P307" s="184"/>
      <c r="Q307" s="184">
        <v>9.2735000000000003</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1859</v>
      </c>
      <c r="C308" s="180">
        <v>148797</v>
      </c>
      <c r="D308" s="183">
        <v>44477</v>
      </c>
      <c r="E308" s="184">
        <v>10.509399999999999</v>
      </c>
      <c r="F308" s="184">
        <v>0.3473</v>
      </c>
      <c r="G308" s="184">
        <v>-11.797000000000001</v>
      </c>
      <c r="H308" s="184">
        <v>-15.138199999999999</v>
      </c>
      <c r="I308" s="184">
        <v>-3.8889999999999998</v>
      </c>
      <c r="J308" s="184">
        <v>-0.48599999999999999</v>
      </c>
      <c r="K308" s="184">
        <v>8.8651</v>
      </c>
      <c r="L308" s="184">
        <v>7.1356999999999999</v>
      </c>
      <c r="M308" s="184"/>
      <c r="N308" s="184"/>
      <c r="O308" s="184"/>
      <c r="P308" s="184"/>
      <c r="Q308" s="184">
        <v>9.1143000000000001</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44477</v>
      </c>
      <c r="E309" s="184">
        <v>79.146799999999999</v>
      </c>
      <c r="F309" s="184">
        <v>3.3668</v>
      </c>
      <c r="G309" s="184">
        <v>0.44579999999999997</v>
      </c>
      <c r="H309" s="184">
        <v>-9.8799999999999999E-2</v>
      </c>
      <c r="I309" s="184">
        <v>-0.73109999999999997</v>
      </c>
      <c r="J309" s="184">
        <v>0.3952</v>
      </c>
      <c r="K309" s="184">
        <v>4.6894999999999998</v>
      </c>
      <c r="L309" s="184">
        <v>4.6933999999999996</v>
      </c>
      <c r="M309" s="184">
        <v>3.6286</v>
      </c>
      <c r="N309" s="184">
        <v>5.4329000000000001</v>
      </c>
      <c r="O309" s="184">
        <v>8.2902000000000005</v>
      </c>
      <c r="P309" s="184">
        <v>7.6543000000000001</v>
      </c>
      <c r="Q309" s="184">
        <v>8.8825000000000003</v>
      </c>
      <c r="R309" s="184">
        <v>7.258</v>
      </c>
      <c r="S309" s="120" t="s">
        <v>2004</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44477</v>
      </c>
      <c r="E310" s="184">
        <v>83.983699999999999</v>
      </c>
      <c r="F310" s="184">
        <v>3.8683999999999998</v>
      </c>
      <c r="G310" s="184">
        <v>0.97070000000000001</v>
      </c>
      <c r="H310" s="184">
        <v>0.42220000000000002</v>
      </c>
      <c r="I310" s="184">
        <v>-0.20799999999999999</v>
      </c>
      <c r="J310" s="184">
        <v>0.9163</v>
      </c>
      <c r="K310" s="184">
        <v>5.2173999999999996</v>
      </c>
      <c r="L310" s="184">
        <v>5.2354000000000003</v>
      </c>
      <c r="M310" s="184">
        <v>4.1839000000000004</v>
      </c>
      <c r="N310" s="184">
        <v>6.0091000000000001</v>
      </c>
      <c r="O310" s="184">
        <v>8.8942999999999994</v>
      </c>
      <c r="P310" s="184">
        <v>8.2766999999999999</v>
      </c>
      <c r="Q310" s="184">
        <v>9.1644000000000005</v>
      </c>
      <c r="R310" s="184">
        <v>7.8593000000000002</v>
      </c>
      <c r="S310" s="120" t="s">
        <v>2004</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2003</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44477</v>
      </c>
      <c r="E312" s="184">
        <v>25.725200000000001</v>
      </c>
      <c r="F312" s="184">
        <v>-15.4588</v>
      </c>
      <c r="G312" s="184">
        <v>-9.0266000000000002</v>
      </c>
      <c r="H312" s="184">
        <v>-3.2814999999999999</v>
      </c>
      <c r="I312" s="184">
        <v>-2.6019999999999999</v>
      </c>
      <c r="J312" s="184">
        <v>1.6528</v>
      </c>
      <c r="K312" s="184">
        <v>6.0993000000000004</v>
      </c>
      <c r="L312" s="184">
        <v>5.7422000000000004</v>
      </c>
      <c r="M312" s="184">
        <v>3.7837999999999998</v>
      </c>
      <c r="N312" s="184">
        <v>5.7366999999999999</v>
      </c>
      <c r="O312" s="184">
        <v>9.3338000000000001</v>
      </c>
      <c r="P312" s="184">
        <v>7.9069000000000003</v>
      </c>
      <c r="Q312" s="184">
        <v>8.7334999999999994</v>
      </c>
      <c r="R312" s="184">
        <v>8.3127999999999993</v>
      </c>
      <c r="S312" s="120" t="s">
        <v>2004</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44477</v>
      </c>
      <c r="E313" s="184">
        <v>26.0307</v>
      </c>
      <c r="F313" s="184">
        <v>-15.2775</v>
      </c>
      <c r="G313" s="184">
        <v>-8.734</v>
      </c>
      <c r="H313" s="184">
        <v>-2.9628999999999999</v>
      </c>
      <c r="I313" s="184">
        <v>-2.2915999999999999</v>
      </c>
      <c r="J313" s="184">
        <v>1.9569000000000001</v>
      </c>
      <c r="K313" s="184">
        <v>6.4103000000000003</v>
      </c>
      <c r="L313" s="184">
        <v>6.0578000000000003</v>
      </c>
      <c r="M313" s="184">
        <v>4.0989000000000004</v>
      </c>
      <c r="N313" s="184">
        <v>6.0594000000000001</v>
      </c>
      <c r="O313" s="184">
        <v>9.5565999999999995</v>
      </c>
      <c r="P313" s="184">
        <v>8.0851000000000006</v>
      </c>
      <c r="Q313" s="184">
        <v>8.7706</v>
      </c>
      <c r="R313" s="184">
        <v>8.5920000000000005</v>
      </c>
      <c r="S313" s="120" t="s">
        <v>2004</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1860</v>
      </c>
      <c r="C314" s="180">
        <v>148492</v>
      </c>
      <c r="D314" s="183">
        <v>44477</v>
      </c>
      <c r="E314" s="184">
        <v>10.5105</v>
      </c>
      <c r="F314" s="184">
        <v>17.0243</v>
      </c>
      <c r="G314" s="184">
        <v>3.2421000000000002</v>
      </c>
      <c r="H314" s="184">
        <v>-1.0911999999999999</v>
      </c>
      <c r="I314" s="184">
        <v>-1.6857</v>
      </c>
      <c r="J314" s="184">
        <v>-1.0294000000000001</v>
      </c>
      <c r="K314" s="184">
        <v>6.1483999999999996</v>
      </c>
      <c r="L314" s="184">
        <v>5.9044999999999996</v>
      </c>
      <c r="M314" s="184">
        <v>3.2576000000000001</v>
      </c>
      <c r="N314" s="184">
        <v>4.9077999999999999</v>
      </c>
      <c r="O314" s="184"/>
      <c r="P314" s="184"/>
      <c r="Q314" s="184">
        <v>4.9790999999999999</v>
      </c>
      <c r="R314" s="184"/>
      <c r="S314" s="120" t="s">
        <v>2001</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1861</v>
      </c>
      <c r="C315" s="180">
        <v>148496</v>
      </c>
      <c r="D315" s="183">
        <v>44477</v>
      </c>
      <c r="E315" s="184">
        <v>10.4657</v>
      </c>
      <c r="F315" s="184">
        <v>16.748100000000001</v>
      </c>
      <c r="G315" s="184">
        <v>2.6743999999999999</v>
      </c>
      <c r="H315" s="184">
        <v>-1.544</v>
      </c>
      <c r="I315" s="184">
        <v>-2.0909</v>
      </c>
      <c r="J315" s="184">
        <v>-1.4514</v>
      </c>
      <c r="K315" s="184">
        <v>5.726</v>
      </c>
      <c r="L315" s="184">
        <v>5.4767999999999999</v>
      </c>
      <c r="M315" s="184">
        <v>2.8281999999999998</v>
      </c>
      <c r="N315" s="184">
        <v>4.4721000000000002</v>
      </c>
      <c r="O315" s="184"/>
      <c r="P315" s="184"/>
      <c r="Q315" s="184">
        <v>4.5423999999999998</v>
      </c>
      <c r="R315" s="184"/>
      <c r="S315" s="120" t="s">
        <v>2001</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44477</v>
      </c>
      <c r="E316" s="184">
        <v>23.328199999999999</v>
      </c>
      <c r="F316" s="184">
        <v>-40.947299999999998</v>
      </c>
      <c r="G316" s="184">
        <v>-11.0467</v>
      </c>
      <c r="H316" s="184">
        <v>-4.5111999999999997</v>
      </c>
      <c r="I316" s="184">
        <v>-1.8091999999999999</v>
      </c>
      <c r="J316" s="184">
        <v>2.5609000000000002</v>
      </c>
      <c r="K316" s="184">
        <v>5.9185999999999996</v>
      </c>
      <c r="L316" s="184">
        <v>5.1150000000000002</v>
      </c>
      <c r="M316" s="184">
        <v>4.2622</v>
      </c>
      <c r="N316" s="184">
        <v>5.5244999999999997</v>
      </c>
      <c r="O316" s="184">
        <v>8.5894999999999992</v>
      </c>
      <c r="P316" s="184">
        <v>7.5567000000000002</v>
      </c>
      <c r="Q316" s="184">
        <v>7.2100999999999997</v>
      </c>
      <c r="R316" s="184">
        <v>7.8898000000000001</v>
      </c>
      <c r="S316" s="120" t="s">
        <v>2002</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44477</v>
      </c>
      <c r="E317" s="184">
        <v>24.209599999999998</v>
      </c>
      <c r="F317" s="184">
        <v>-40.6616</v>
      </c>
      <c r="G317" s="184">
        <v>-10.745200000000001</v>
      </c>
      <c r="H317" s="184">
        <v>-4.1965000000000003</v>
      </c>
      <c r="I317" s="184">
        <v>-1.496</v>
      </c>
      <c r="J317" s="184">
        <v>2.8713000000000002</v>
      </c>
      <c r="K317" s="184">
        <v>6.2352999999999996</v>
      </c>
      <c r="L317" s="184">
        <v>5.4359000000000002</v>
      </c>
      <c r="M317" s="184">
        <v>4.5856000000000003</v>
      </c>
      <c r="N317" s="184">
        <v>5.8555999999999999</v>
      </c>
      <c r="O317" s="184">
        <v>8.9263999999999992</v>
      </c>
      <c r="P317" s="184">
        <v>7.8928000000000003</v>
      </c>
      <c r="Q317" s="184">
        <v>8.7463999999999995</v>
      </c>
      <c r="R317" s="184">
        <v>8.2266999999999992</v>
      </c>
      <c r="S317" s="120" t="s">
        <v>2002</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44477</v>
      </c>
      <c r="E318" s="184">
        <v>15.761799999999999</v>
      </c>
      <c r="F318" s="184">
        <v>14.131399999999999</v>
      </c>
      <c r="G318" s="184">
        <v>2.4706000000000001</v>
      </c>
      <c r="H318" s="184">
        <v>0.59550000000000003</v>
      </c>
      <c r="I318" s="184">
        <v>-1.5208999999999999</v>
      </c>
      <c r="J318" s="184">
        <v>-0.97950000000000004</v>
      </c>
      <c r="K318" s="184">
        <v>5.9762000000000004</v>
      </c>
      <c r="L318" s="184">
        <v>5.8563999999999998</v>
      </c>
      <c r="M318" s="184">
        <v>3.8027000000000002</v>
      </c>
      <c r="N318" s="184">
        <v>5.9012000000000002</v>
      </c>
      <c r="O318" s="184">
        <v>8.8050999999999995</v>
      </c>
      <c r="P318" s="184">
        <v>7.6837999999999997</v>
      </c>
      <c r="Q318" s="184">
        <v>8.2459000000000007</v>
      </c>
      <c r="R318" s="184">
        <v>8.2902000000000005</v>
      </c>
      <c r="S318" s="120" t="s">
        <v>2002</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44477</v>
      </c>
      <c r="E319" s="184">
        <v>15.4848</v>
      </c>
      <c r="F319" s="184">
        <v>13.9125</v>
      </c>
      <c r="G319" s="184">
        <v>2.2004000000000001</v>
      </c>
      <c r="H319" s="184">
        <v>0.30309999999999998</v>
      </c>
      <c r="I319" s="184">
        <v>-1.8170999999999999</v>
      </c>
      <c r="J319" s="184">
        <v>-1.2871999999999999</v>
      </c>
      <c r="K319" s="184">
        <v>5.6703999999999999</v>
      </c>
      <c r="L319" s="184">
        <v>5.5471000000000004</v>
      </c>
      <c r="M319" s="184">
        <v>3.4925000000000002</v>
      </c>
      <c r="N319" s="184">
        <v>5.5800999999999998</v>
      </c>
      <c r="O319" s="184">
        <v>8.4716000000000005</v>
      </c>
      <c r="P319" s="184">
        <v>7.3517999999999999</v>
      </c>
      <c r="Q319" s="184">
        <v>7.9122000000000003</v>
      </c>
      <c r="R319" s="184">
        <v>7.9611999999999998</v>
      </c>
      <c r="S319" s="120" t="s">
        <v>2002</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44477</v>
      </c>
      <c r="E320" s="184">
        <v>2544.8458000000001</v>
      </c>
      <c r="F320" s="184">
        <v>9.9967000000000006</v>
      </c>
      <c r="G320" s="184">
        <v>1.456</v>
      </c>
      <c r="H320" s="184">
        <v>-0.18340000000000001</v>
      </c>
      <c r="I320" s="184">
        <v>-2.3569</v>
      </c>
      <c r="J320" s="184">
        <v>-0.74660000000000004</v>
      </c>
      <c r="K320" s="184">
        <v>4.9493999999999998</v>
      </c>
      <c r="L320" s="184">
        <v>4.8777999999999997</v>
      </c>
      <c r="M320" s="184">
        <v>3.3208000000000002</v>
      </c>
      <c r="N320" s="184">
        <v>4.4898999999999996</v>
      </c>
      <c r="O320" s="184">
        <v>8.8437000000000001</v>
      </c>
      <c r="P320" s="184">
        <v>6.2141999999999999</v>
      </c>
      <c r="Q320" s="184">
        <v>6.8018000000000001</v>
      </c>
      <c r="R320" s="184">
        <v>7.3638000000000003</v>
      </c>
      <c r="S320" s="120" t="s">
        <v>2004</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44477</v>
      </c>
      <c r="E321" s="184">
        <v>2688.6516999999999</v>
      </c>
      <c r="F321" s="184">
        <v>10.3978</v>
      </c>
      <c r="G321" s="184">
        <v>1.8565</v>
      </c>
      <c r="H321" s="184">
        <v>0.21659999999999999</v>
      </c>
      <c r="I321" s="184">
        <v>-1.9573</v>
      </c>
      <c r="J321" s="184">
        <v>-0.3468</v>
      </c>
      <c r="K321" s="184">
        <v>5.3545999999999996</v>
      </c>
      <c r="L321" s="184">
        <v>5.2877000000000001</v>
      </c>
      <c r="M321" s="184">
        <v>3.7311000000000001</v>
      </c>
      <c r="N321" s="184">
        <v>4.9085000000000001</v>
      </c>
      <c r="O321" s="184">
        <v>9.3087</v>
      </c>
      <c r="P321" s="184">
        <v>6.7843999999999998</v>
      </c>
      <c r="Q321" s="184">
        <v>7.9211</v>
      </c>
      <c r="R321" s="184">
        <v>7.7937000000000003</v>
      </c>
      <c r="S321" s="120" t="s">
        <v>2004</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44477</v>
      </c>
      <c r="E322" s="184">
        <v>2987.3793999999998</v>
      </c>
      <c r="F322" s="184">
        <v>3.5215999999999998</v>
      </c>
      <c r="G322" s="184">
        <v>1.1677999999999999</v>
      </c>
      <c r="H322" s="184">
        <v>0.2571</v>
      </c>
      <c r="I322" s="184">
        <v>1.6772</v>
      </c>
      <c r="J322" s="184">
        <v>2.6576</v>
      </c>
      <c r="K322" s="184">
        <v>6.1939000000000002</v>
      </c>
      <c r="L322" s="184">
        <v>5.4062999999999999</v>
      </c>
      <c r="M322" s="184">
        <v>3.7052</v>
      </c>
      <c r="N322" s="184">
        <v>5.2108999999999996</v>
      </c>
      <c r="O322" s="184">
        <v>8.1811000000000007</v>
      </c>
      <c r="P322" s="184">
        <v>7.6456999999999997</v>
      </c>
      <c r="Q322" s="184">
        <v>8.0961999999999996</v>
      </c>
      <c r="R322" s="184">
        <v>7.2792000000000003</v>
      </c>
      <c r="S322" s="120" t="s">
        <v>2002</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44477</v>
      </c>
      <c r="E323" s="184">
        <v>3079.6061</v>
      </c>
      <c r="F323" s="184">
        <v>3.863</v>
      </c>
      <c r="G323" s="184">
        <v>1.5078</v>
      </c>
      <c r="H323" s="184">
        <v>0.59719999999999995</v>
      </c>
      <c r="I323" s="184">
        <v>2.0192000000000001</v>
      </c>
      <c r="J323" s="184">
        <v>3.0028000000000001</v>
      </c>
      <c r="K323" s="184">
        <v>6.5441000000000003</v>
      </c>
      <c r="L323" s="184">
        <v>5.7674000000000003</v>
      </c>
      <c r="M323" s="184">
        <v>4.0761000000000003</v>
      </c>
      <c r="N323" s="184">
        <v>5.5749000000000004</v>
      </c>
      <c r="O323" s="184">
        <v>8.5084999999999997</v>
      </c>
      <c r="P323" s="184">
        <v>7.9547999999999996</v>
      </c>
      <c r="Q323" s="184">
        <v>8.6245999999999992</v>
      </c>
      <c r="R323" s="184">
        <v>7.6199000000000003</v>
      </c>
      <c r="S323" s="120" t="s">
        <v>2002</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44477</v>
      </c>
      <c r="E324" s="184">
        <v>61.880600000000001</v>
      </c>
      <c r="F324" s="184">
        <v>-67.412599999999998</v>
      </c>
      <c r="G324" s="184">
        <v>-28.540400000000002</v>
      </c>
      <c r="H324" s="184">
        <v>-11.2669</v>
      </c>
      <c r="I324" s="184">
        <v>-8.8470999999999993</v>
      </c>
      <c r="J324" s="184">
        <v>3.2429000000000001</v>
      </c>
      <c r="K324" s="184">
        <v>7.9572000000000003</v>
      </c>
      <c r="L324" s="184">
        <v>6.2035999999999998</v>
      </c>
      <c r="M324" s="184">
        <v>3.7957999999999998</v>
      </c>
      <c r="N324" s="184">
        <v>6.0495999999999999</v>
      </c>
      <c r="O324" s="184">
        <v>10.962300000000001</v>
      </c>
      <c r="P324" s="184">
        <v>7.7337999999999996</v>
      </c>
      <c r="Q324" s="184">
        <v>8.3287999999999993</v>
      </c>
      <c r="R324" s="184">
        <v>9.1678999999999995</v>
      </c>
      <c r="S324" s="120" t="s">
        <v>2004</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44477</v>
      </c>
      <c r="E325" s="184">
        <v>58.832099999999997</v>
      </c>
      <c r="F325" s="184">
        <v>-67.746799999999993</v>
      </c>
      <c r="G325" s="184">
        <v>-28.883700000000001</v>
      </c>
      <c r="H325" s="184">
        <v>-11.6112</v>
      </c>
      <c r="I325" s="184">
        <v>-9.1850000000000005</v>
      </c>
      <c r="J325" s="184">
        <v>2.9022000000000001</v>
      </c>
      <c r="K325" s="184">
        <v>7.6097000000000001</v>
      </c>
      <c r="L325" s="184">
        <v>5.8532999999999999</v>
      </c>
      <c r="M325" s="184">
        <v>3.4358</v>
      </c>
      <c r="N325" s="184">
        <v>5.6806000000000001</v>
      </c>
      <c r="O325" s="184">
        <v>10.599299999999999</v>
      </c>
      <c r="P325" s="184">
        <v>7.2934000000000001</v>
      </c>
      <c r="Q325" s="184">
        <v>7.4885000000000002</v>
      </c>
      <c r="R325" s="184">
        <v>8.8040000000000003</v>
      </c>
      <c r="S325" s="120" t="s">
        <v>2004</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1862</v>
      </c>
      <c r="C326" s="180">
        <v>148755</v>
      </c>
      <c r="D326" s="183">
        <v>44477</v>
      </c>
      <c r="E326" s="184">
        <v>10.329000000000001</v>
      </c>
      <c r="F326" s="184">
        <v>18.030999999999999</v>
      </c>
      <c r="G326" s="184">
        <v>6.8357000000000001</v>
      </c>
      <c r="H326" s="184">
        <v>2.1716000000000002</v>
      </c>
      <c r="I326" s="184">
        <v>0.42920000000000003</v>
      </c>
      <c r="J326" s="184">
        <v>0.35349999999999998</v>
      </c>
      <c r="K326" s="184">
        <v>5.4196999999999997</v>
      </c>
      <c r="L326" s="184">
        <v>5.3068</v>
      </c>
      <c r="M326" s="184"/>
      <c r="N326" s="184"/>
      <c r="O326" s="184"/>
      <c r="P326" s="184"/>
      <c r="Q326" s="184">
        <v>5.8578000000000001</v>
      </c>
      <c r="R326" s="184"/>
      <c r="S326" s="120" t="s">
        <v>2001</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1863</v>
      </c>
      <c r="C327" s="180">
        <v>148757</v>
      </c>
      <c r="D327" s="183">
        <v>44477</v>
      </c>
      <c r="E327" s="184">
        <v>10.3028</v>
      </c>
      <c r="F327" s="184">
        <v>17.722200000000001</v>
      </c>
      <c r="G327" s="184">
        <v>6.3803000000000001</v>
      </c>
      <c r="H327" s="184">
        <v>1.7213000000000001</v>
      </c>
      <c r="I327" s="184">
        <v>-2.53E-2</v>
      </c>
      <c r="J327" s="184">
        <v>-8.2699999999999996E-2</v>
      </c>
      <c r="K327" s="184">
        <v>4.9831000000000003</v>
      </c>
      <c r="L327" s="184">
        <v>4.8503999999999996</v>
      </c>
      <c r="M327" s="184"/>
      <c r="N327" s="184"/>
      <c r="O327" s="184"/>
      <c r="P327" s="184"/>
      <c r="Q327" s="184">
        <v>5.3913000000000002</v>
      </c>
      <c r="R327" s="184"/>
      <c r="S327" s="120" t="s">
        <v>2001</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1771</v>
      </c>
      <c r="C328" s="180">
        <v>100856</v>
      </c>
      <c r="D328" s="183">
        <v>44477</v>
      </c>
      <c r="E328" s="184">
        <v>46.841700000000003</v>
      </c>
      <c r="F328" s="184">
        <v>4.4420999999999999</v>
      </c>
      <c r="G328" s="184">
        <v>-0.57140000000000002</v>
      </c>
      <c r="H328" s="184">
        <v>0.54549999999999998</v>
      </c>
      <c r="I328" s="184">
        <v>-0.89019999999999999</v>
      </c>
      <c r="J328" s="184">
        <v>1.4641</v>
      </c>
      <c r="K328" s="184">
        <v>5.8757000000000001</v>
      </c>
      <c r="L328" s="184">
        <v>5.9947999999999997</v>
      </c>
      <c r="M328" s="184">
        <v>4.7884000000000002</v>
      </c>
      <c r="N328" s="184">
        <v>6.0217999999999998</v>
      </c>
      <c r="O328" s="184">
        <v>7.7496</v>
      </c>
      <c r="P328" s="184">
        <v>7.2201000000000004</v>
      </c>
      <c r="Q328" s="184">
        <v>7.6006</v>
      </c>
      <c r="R328" s="184">
        <v>7.5278999999999998</v>
      </c>
      <c r="S328" s="120" t="s">
        <v>2002</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1772</v>
      </c>
      <c r="C329" s="180">
        <v>118814</v>
      </c>
      <c r="D329" s="183">
        <v>44477</v>
      </c>
      <c r="E329" s="184">
        <v>48.499699999999997</v>
      </c>
      <c r="F329" s="184">
        <v>4.8924000000000003</v>
      </c>
      <c r="G329" s="184">
        <v>-0.15049999999999999</v>
      </c>
      <c r="H329" s="184">
        <v>0.95699999999999996</v>
      </c>
      <c r="I329" s="184">
        <v>-0.48370000000000002</v>
      </c>
      <c r="J329" s="184">
        <v>1.8668</v>
      </c>
      <c r="K329" s="184">
        <v>6.2821999999999996</v>
      </c>
      <c r="L329" s="184">
        <v>6.4076000000000004</v>
      </c>
      <c r="M329" s="184">
        <v>5.2035999999999998</v>
      </c>
      <c r="N329" s="184">
        <v>6.4467999999999996</v>
      </c>
      <c r="O329" s="184">
        <v>8.1807999999999996</v>
      </c>
      <c r="P329" s="184">
        <v>7.6771000000000003</v>
      </c>
      <c r="Q329" s="184">
        <v>8.4148999999999994</v>
      </c>
      <c r="R329" s="184">
        <v>7.9581999999999997</v>
      </c>
      <c r="S329" s="120" t="s">
        <v>2002</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44477</v>
      </c>
      <c r="E330" s="184">
        <v>34.805700000000002</v>
      </c>
      <c r="F330" s="184">
        <v>15.737</v>
      </c>
      <c r="G330" s="184">
        <v>0.66420000000000001</v>
      </c>
      <c r="H330" s="184">
        <v>-0.22470000000000001</v>
      </c>
      <c r="I330" s="184">
        <v>-0.1648</v>
      </c>
      <c r="J330" s="184">
        <v>2.2166999999999999</v>
      </c>
      <c r="K330" s="184">
        <v>5.5396999999999998</v>
      </c>
      <c r="L330" s="184">
        <v>5.9638</v>
      </c>
      <c r="M330" s="184">
        <v>4.2933000000000003</v>
      </c>
      <c r="N330" s="184">
        <v>5.4466000000000001</v>
      </c>
      <c r="O330" s="184">
        <v>7.8196000000000003</v>
      </c>
      <c r="P330" s="184">
        <v>6.4203000000000001</v>
      </c>
      <c r="Q330" s="184">
        <v>6.8963999999999999</v>
      </c>
      <c r="R330" s="184">
        <v>7.5023</v>
      </c>
      <c r="S330" s="120" t="s">
        <v>2001</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44477</v>
      </c>
      <c r="E331" s="184">
        <v>37.738199999999999</v>
      </c>
      <c r="F331" s="184">
        <v>16.4496</v>
      </c>
      <c r="G331" s="184">
        <v>1.4187000000000001</v>
      </c>
      <c r="H331" s="184">
        <v>0.4975</v>
      </c>
      <c r="I331" s="184">
        <v>0.55279999999999996</v>
      </c>
      <c r="J331" s="184">
        <v>2.9377</v>
      </c>
      <c r="K331" s="184">
        <v>6.1558000000000002</v>
      </c>
      <c r="L331" s="184">
        <v>6.4835000000000003</v>
      </c>
      <c r="M331" s="184">
        <v>4.8890000000000002</v>
      </c>
      <c r="N331" s="184">
        <v>6.1197999999999997</v>
      </c>
      <c r="O331" s="184">
        <v>8.6815999999999995</v>
      </c>
      <c r="P331" s="184">
        <v>7.4085000000000001</v>
      </c>
      <c r="Q331" s="184">
        <v>8.0580999999999996</v>
      </c>
      <c r="R331" s="184">
        <v>8.2904999999999998</v>
      </c>
      <c r="S331" s="120" t="s">
        <v>2001</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1864</v>
      </c>
      <c r="C332" s="180"/>
      <c r="D332" s="183"/>
      <c r="E332" s="184"/>
      <c r="F332" s="184"/>
      <c r="G332" s="184"/>
      <c r="H332" s="184"/>
      <c r="I332" s="184"/>
      <c r="J332" s="184"/>
      <c r="K332" s="184"/>
      <c r="L332" s="184"/>
      <c r="M332" s="184"/>
      <c r="N332" s="184"/>
      <c r="O332" s="184"/>
      <c r="P332" s="184"/>
      <c r="Q332" s="184"/>
      <c r="R332" s="184"/>
      <c r="S332" s="120" t="s">
        <v>2003</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1865</v>
      </c>
      <c r="C333" s="180"/>
      <c r="D333" s="183"/>
      <c r="E333" s="184"/>
      <c r="F333" s="184"/>
      <c r="G333" s="184"/>
      <c r="H333" s="184"/>
      <c r="I333" s="184"/>
      <c r="J333" s="184"/>
      <c r="K333" s="184"/>
      <c r="L333" s="184"/>
      <c r="M333" s="184"/>
      <c r="N333" s="184"/>
      <c r="O333" s="184"/>
      <c r="P333" s="184"/>
      <c r="Q333" s="184"/>
      <c r="R333" s="184"/>
      <c r="S333" s="120" t="s">
        <v>2003</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44477</v>
      </c>
      <c r="E334" s="184">
        <v>12.560600000000001</v>
      </c>
      <c r="F334" s="184">
        <v>7.2662000000000004</v>
      </c>
      <c r="G334" s="184">
        <v>-0.38740000000000002</v>
      </c>
      <c r="H334" s="184">
        <v>1.2457</v>
      </c>
      <c r="I334" s="184">
        <v>4.1500000000000002E-2</v>
      </c>
      <c r="J334" s="184">
        <v>1.2411000000000001</v>
      </c>
      <c r="K334" s="184">
        <v>5.4043000000000001</v>
      </c>
      <c r="L334" s="184">
        <v>5.1890999999999998</v>
      </c>
      <c r="M334" s="184">
        <v>3.1686999999999999</v>
      </c>
      <c r="N334" s="184">
        <v>4.9314</v>
      </c>
      <c r="O334" s="184"/>
      <c r="P334" s="184"/>
      <c r="Q334" s="184">
        <v>8.8620000000000001</v>
      </c>
      <c r="R334" s="184">
        <v>7.8315000000000001</v>
      </c>
      <c r="S334" s="120" t="s">
        <v>2004</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44477</v>
      </c>
      <c r="E335" s="184">
        <v>12.3949</v>
      </c>
      <c r="F335" s="184">
        <v>6.4795999999999996</v>
      </c>
      <c r="G335" s="184">
        <v>-0.98150000000000004</v>
      </c>
      <c r="H335" s="184">
        <v>0.75729999999999997</v>
      </c>
      <c r="I335" s="184">
        <v>-0.42059999999999997</v>
      </c>
      <c r="J335" s="184">
        <v>0.77590000000000003</v>
      </c>
      <c r="K335" s="184">
        <v>4.9420999999999999</v>
      </c>
      <c r="L335" s="184">
        <v>4.7176</v>
      </c>
      <c r="M335" s="184">
        <v>2.6970999999999998</v>
      </c>
      <c r="N335" s="184">
        <v>4.4450000000000003</v>
      </c>
      <c r="O335" s="184"/>
      <c r="P335" s="184"/>
      <c r="Q335" s="184">
        <v>8.3248999999999995</v>
      </c>
      <c r="R335" s="184">
        <v>7.3083</v>
      </c>
      <c r="S335" s="120" t="s">
        <v>2004</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44477</v>
      </c>
      <c r="E336" s="184">
        <v>32.094900000000003</v>
      </c>
      <c r="F336" s="184">
        <v>21.279</v>
      </c>
      <c r="G336" s="184">
        <v>4.2851999999999997</v>
      </c>
      <c r="H336" s="184">
        <v>2.1128999999999998</v>
      </c>
      <c r="I336" s="184">
        <v>-2.0697999999999999</v>
      </c>
      <c r="J336" s="184">
        <v>-0.4244</v>
      </c>
      <c r="K336" s="184">
        <v>4.2782</v>
      </c>
      <c r="L336" s="184">
        <v>4.7984999999999998</v>
      </c>
      <c r="M336" s="184">
        <v>3.4554999999999998</v>
      </c>
      <c r="N336" s="184">
        <v>4.8670999999999998</v>
      </c>
      <c r="O336" s="184">
        <v>9.5227000000000004</v>
      </c>
      <c r="P336" s="184">
        <v>7.2514000000000003</v>
      </c>
      <c r="Q336" s="184">
        <v>7.1950000000000003</v>
      </c>
      <c r="R336" s="184">
        <v>7.9409000000000001</v>
      </c>
      <c r="S336" s="120" t="s">
        <v>2004</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44477</v>
      </c>
      <c r="E337" s="184">
        <v>32.9039</v>
      </c>
      <c r="F337" s="184">
        <v>21.532900000000001</v>
      </c>
      <c r="G337" s="184">
        <v>4.5128000000000004</v>
      </c>
      <c r="H337" s="184">
        <v>2.3622999999999998</v>
      </c>
      <c r="I337" s="184">
        <v>-1.8210999999999999</v>
      </c>
      <c r="J337" s="184">
        <v>-0.17380000000000001</v>
      </c>
      <c r="K337" s="184">
        <v>4.5342000000000002</v>
      </c>
      <c r="L337" s="184">
        <v>5.0625999999999998</v>
      </c>
      <c r="M337" s="184">
        <v>3.7185999999999999</v>
      </c>
      <c r="N337" s="184">
        <v>5.1307</v>
      </c>
      <c r="O337" s="184">
        <v>9.7780000000000005</v>
      </c>
      <c r="P337" s="184">
        <v>7.6523000000000003</v>
      </c>
      <c r="Q337" s="184">
        <v>8.1608000000000001</v>
      </c>
      <c r="R337" s="184">
        <v>8.1917000000000009</v>
      </c>
      <c r="S337" s="120" t="s">
        <v>2004</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44479</v>
      </c>
      <c r="E338" s="184">
        <v>410.83</v>
      </c>
      <c r="F338" s="184">
        <v>6.9413999999999998</v>
      </c>
      <c r="G338" s="184">
        <v>-9.2091999999999992</v>
      </c>
      <c r="H338" s="184">
        <v>37.072000000000003</v>
      </c>
      <c r="I338" s="184">
        <v>2400.4865</v>
      </c>
      <c r="J338" s="184">
        <v>1238.9608000000001</v>
      </c>
      <c r="K338" s="184">
        <v>412.98689999999999</v>
      </c>
      <c r="L338" s="184">
        <v>208.738</v>
      </c>
      <c r="M338" s="184">
        <v>139.66470000000001</v>
      </c>
      <c r="N338" s="184">
        <v>104.9393</v>
      </c>
      <c r="O338" s="184"/>
      <c r="P338" s="184"/>
      <c r="Q338" s="184">
        <v>23.385999999999999</v>
      </c>
      <c r="R338" s="184">
        <v>31.906500000000001</v>
      </c>
      <c r="S338" s="120" t="s">
        <v>2001</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44479</v>
      </c>
      <c r="E339" s="184">
        <v>394.08710000000002</v>
      </c>
      <c r="F339" s="184">
        <v>6.9398</v>
      </c>
      <c r="G339" s="184">
        <v>-9.2086000000000006</v>
      </c>
      <c r="H339" s="184">
        <v>37.071599999999997</v>
      </c>
      <c r="I339" s="184">
        <v>2400.4854999999998</v>
      </c>
      <c r="J339" s="184">
        <v>1238.9603</v>
      </c>
      <c r="K339" s="184">
        <v>412.98680000000002</v>
      </c>
      <c r="L339" s="184">
        <v>208.7379</v>
      </c>
      <c r="M339" s="184">
        <v>139.66460000000001</v>
      </c>
      <c r="N339" s="184">
        <v>104.9393</v>
      </c>
      <c r="O339" s="184"/>
      <c r="P339" s="184"/>
      <c r="Q339" s="184">
        <v>23.385999999999999</v>
      </c>
      <c r="R339" s="184">
        <v>31.906500000000001</v>
      </c>
      <c r="S339" s="120" t="s">
        <v>2001</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44477</v>
      </c>
      <c r="E340" s="184">
        <v>12.4566</v>
      </c>
      <c r="F340" s="184">
        <v>13.4838</v>
      </c>
      <c r="G340" s="184">
        <v>-2.5390000000000001</v>
      </c>
      <c r="H340" s="184">
        <v>-2.5522</v>
      </c>
      <c r="I340" s="184">
        <v>-2.2166999999999999</v>
      </c>
      <c r="J340" s="184">
        <v>-9.7999999999999997E-3</v>
      </c>
      <c r="K340" s="184">
        <v>5.4370000000000003</v>
      </c>
      <c r="L340" s="184">
        <v>5.2083000000000004</v>
      </c>
      <c r="M340" s="184">
        <v>2.7282000000000002</v>
      </c>
      <c r="N340" s="184">
        <v>4.9339000000000004</v>
      </c>
      <c r="O340" s="184">
        <v>6.8707000000000003</v>
      </c>
      <c r="P340" s="184"/>
      <c r="Q340" s="184">
        <v>6.7244000000000002</v>
      </c>
      <c r="R340" s="184">
        <v>7.7046999999999999</v>
      </c>
      <c r="S340" s="120" t="s">
        <v>2001</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44477</v>
      </c>
      <c r="E341" s="184">
        <v>12.322100000000001</v>
      </c>
      <c r="F341" s="184">
        <v>13.3346</v>
      </c>
      <c r="G341" s="184">
        <v>-2.7641</v>
      </c>
      <c r="H341" s="184">
        <v>-2.7490999999999999</v>
      </c>
      <c r="I341" s="184">
        <v>-2.4731999999999998</v>
      </c>
      <c r="J341" s="184">
        <v>-0.31590000000000001</v>
      </c>
      <c r="K341" s="184">
        <v>5.0872000000000002</v>
      </c>
      <c r="L341" s="184">
        <v>4.8445999999999998</v>
      </c>
      <c r="M341" s="184">
        <v>2.4563999999999999</v>
      </c>
      <c r="N341" s="184">
        <v>4.6657999999999999</v>
      </c>
      <c r="O341" s="184">
        <v>6.5392999999999999</v>
      </c>
      <c r="P341" s="184"/>
      <c r="Q341" s="184">
        <v>6.3817000000000004</v>
      </c>
      <c r="R341" s="184">
        <v>7.3845000000000001</v>
      </c>
      <c r="S341" s="120" t="s">
        <v>2001</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44477</v>
      </c>
      <c r="E342" s="184">
        <v>13.1762</v>
      </c>
      <c r="F342" s="184">
        <v>11.638299999999999</v>
      </c>
      <c r="G342" s="184">
        <v>5.5427999999999997</v>
      </c>
      <c r="H342" s="184">
        <v>0</v>
      </c>
      <c r="I342" s="184">
        <v>-0.63300000000000001</v>
      </c>
      <c r="J342" s="184">
        <v>0.48959999999999998</v>
      </c>
      <c r="K342" s="184">
        <v>5.5506000000000002</v>
      </c>
      <c r="L342" s="184">
        <v>5.3788</v>
      </c>
      <c r="M342" s="184">
        <v>3.5895000000000001</v>
      </c>
      <c r="N342" s="184">
        <v>5.3186</v>
      </c>
      <c r="O342" s="184">
        <v>9.6501999999999999</v>
      </c>
      <c r="P342" s="184"/>
      <c r="Q342" s="184">
        <v>9.0914000000000001</v>
      </c>
      <c r="R342" s="184">
        <v>8.4042999999999992</v>
      </c>
      <c r="S342" s="120" t="s">
        <v>2001</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44477</v>
      </c>
      <c r="E343" s="184">
        <v>13.0466</v>
      </c>
      <c r="F343" s="184">
        <v>11.194100000000001</v>
      </c>
      <c r="G343" s="184">
        <v>5.1311999999999998</v>
      </c>
      <c r="H343" s="184">
        <v>-0.35970000000000002</v>
      </c>
      <c r="I343" s="184">
        <v>-0.95879999999999999</v>
      </c>
      <c r="J343" s="184">
        <v>0.1492</v>
      </c>
      <c r="K343" s="184">
        <v>5.1722999999999999</v>
      </c>
      <c r="L343" s="184">
        <v>5.0392000000000001</v>
      </c>
      <c r="M343" s="184">
        <v>3.2671000000000001</v>
      </c>
      <c r="N343" s="184">
        <v>4.9969000000000001</v>
      </c>
      <c r="O343" s="184">
        <v>9.3112999999999992</v>
      </c>
      <c r="P343" s="184"/>
      <c r="Q343" s="184">
        <v>8.7516999999999996</v>
      </c>
      <c r="R343" s="184">
        <v>8.0957000000000008</v>
      </c>
      <c r="S343" s="120" t="s">
        <v>2001</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2.3604318181818176</v>
      </c>
      <c r="G344" s="186">
        <v>-1.7698727272727268</v>
      </c>
      <c r="H344" s="186">
        <v>2.7220454545454683E-2</v>
      </c>
      <c r="I344" s="186">
        <v>107.72260454545453</v>
      </c>
      <c r="J344" s="186">
        <v>57.058561363636365</v>
      </c>
      <c r="K344" s="186">
        <v>24.079527272727272</v>
      </c>
      <c r="L344" s="186">
        <v>14.604365909090909</v>
      </c>
      <c r="M344" s="186">
        <v>10.431477500000002</v>
      </c>
      <c r="N344" s="186">
        <v>10.223767499999997</v>
      </c>
      <c r="O344" s="186">
        <v>8.5613000000000028</v>
      </c>
      <c r="P344" s="186">
        <v>7.3285</v>
      </c>
      <c r="Q344" s="186">
        <v>8.5630931818181821</v>
      </c>
      <c r="R344" s="186">
        <v>9.1477605263157891</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7.2938000000000001</v>
      </c>
      <c r="G345" s="186">
        <v>1.06925</v>
      </c>
      <c r="H345" s="186">
        <v>-0.1411</v>
      </c>
      <c r="I345" s="186">
        <v>-1.5084499999999998</v>
      </c>
      <c r="J345" s="186">
        <v>0.78049999999999997</v>
      </c>
      <c r="K345" s="186">
        <v>5.5451499999999996</v>
      </c>
      <c r="L345" s="186">
        <v>5.39255</v>
      </c>
      <c r="M345" s="186">
        <v>3.68025</v>
      </c>
      <c r="N345" s="186">
        <v>5.37575</v>
      </c>
      <c r="O345" s="186">
        <v>8.7268499999999989</v>
      </c>
      <c r="P345" s="186">
        <v>7.6012000000000004</v>
      </c>
      <c r="Q345" s="186">
        <v>8.2350500000000011</v>
      </c>
      <c r="R345" s="186">
        <v>7.9153500000000001</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9"/>
      <c r="B346" s="129"/>
      <c r="C346" s="129"/>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44477</v>
      </c>
      <c r="E348" s="184">
        <v>16.8294</v>
      </c>
      <c r="F348" s="184">
        <v>1.5182</v>
      </c>
      <c r="G348" s="184">
        <v>4.2667999999999999</v>
      </c>
      <c r="H348" s="184">
        <v>1.3016000000000001</v>
      </c>
      <c r="I348" s="184">
        <v>1.8913</v>
      </c>
      <c r="J348" s="184">
        <v>4.0038</v>
      </c>
      <c r="K348" s="184">
        <v>6.8051000000000004</v>
      </c>
      <c r="L348" s="184">
        <v>7.2502000000000004</v>
      </c>
      <c r="M348" s="184">
        <v>7.3901000000000003</v>
      </c>
      <c r="N348" s="184">
        <v>8.9612999999999996</v>
      </c>
      <c r="O348" s="184">
        <v>7.3240999999999996</v>
      </c>
      <c r="P348" s="184">
        <v>7.5705999999999998</v>
      </c>
      <c r="Q348" s="184">
        <v>8.3496000000000006</v>
      </c>
      <c r="R348" s="184">
        <v>7.1973000000000003</v>
      </c>
      <c r="S348" s="120" t="s">
        <v>2004</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44477</v>
      </c>
      <c r="E349" s="184">
        <v>15.8683</v>
      </c>
      <c r="F349" s="184">
        <v>0.69010000000000005</v>
      </c>
      <c r="G349" s="184">
        <v>3.528</v>
      </c>
      <c r="H349" s="184">
        <v>0.52580000000000005</v>
      </c>
      <c r="I349" s="184">
        <v>1.1342000000000001</v>
      </c>
      <c r="J349" s="184">
        <v>3.2288000000000001</v>
      </c>
      <c r="K349" s="184">
        <v>6.0334000000000003</v>
      </c>
      <c r="L349" s="184">
        <v>6.3632</v>
      </c>
      <c r="M349" s="184">
        <v>6.5010000000000003</v>
      </c>
      <c r="N349" s="184">
        <v>8.0703999999999994</v>
      </c>
      <c r="O349" s="184">
        <v>6.4046000000000003</v>
      </c>
      <c r="P349" s="184">
        <v>6.5601000000000003</v>
      </c>
      <c r="Q349" s="184">
        <v>7.3710000000000004</v>
      </c>
      <c r="R349" s="184">
        <v>6.3250000000000002</v>
      </c>
      <c r="S349" s="120" t="s">
        <v>2004</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44477</v>
      </c>
      <c r="E350" s="184">
        <v>0.41570000000000001</v>
      </c>
      <c r="F350" s="184">
        <v>0</v>
      </c>
      <c r="G350" s="184">
        <v>0</v>
      </c>
      <c r="H350" s="184">
        <v>0</v>
      </c>
      <c r="I350" s="184">
        <v>0</v>
      </c>
      <c r="J350" s="184">
        <v>0</v>
      </c>
      <c r="K350" s="184">
        <v>0</v>
      </c>
      <c r="L350" s="184">
        <v>0</v>
      </c>
      <c r="M350" s="184">
        <v>0</v>
      </c>
      <c r="N350" s="184">
        <v>0</v>
      </c>
      <c r="O350" s="184"/>
      <c r="P350" s="184"/>
      <c r="Q350" s="184">
        <v>-13.6013</v>
      </c>
      <c r="R350" s="184"/>
      <c r="S350" s="120" t="s">
        <v>2004</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44477</v>
      </c>
      <c r="E351" s="184">
        <v>0.39800000000000002</v>
      </c>
      <c r="F351" s="184">
        <v>0</v>
      </c>
      <c r="G351" s="184">
        <v>0</v>
      </c>
      <c r="H351" s="184">
        <v>0</v>
      </c>
      <c r="I351" s="184">
        <v>0</v>
      </c>
      <c r="J351" s="184">
        <v>0</v>
      </c>
      <c r="K351" s="184">
        <v>0</v>
      </c>
      <c r="L351" s="184">
        <v>0</v>
      </c>
      <c r="M351" s="184">
        <v>0</v>
      </c>
      <c r="N351" s="184">
        <v>0</v>
      </c>
      <c r="O351" s="184"/>
      <c r="P351" s="184"/>
      <c r="Q351" s="184">
        <v>-13.598599999999999</v>
      </c>
      <c r="R351" s="184"/>
      <c r="S351" s="120" t="s">
        <v>2004</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44477</v>
      </c>
      <c r="E352" s="184">
        <v>18.319400000000002</v>
      </c>
      <c r="F352" s="184">
        <v>12.357200000000001</v>
      </c>
      <c r="G352" s="184">
        <v>5.9137000000000004</v>
      </c>
      <c r="H352" s="184">
        <v>2.7054</v>
      </c>
      <c r="I352" s="184">
        <v>4.3049999999999997</v>
      </c>
      <c r="J352" s="184">
        <v>4.4661</v>
      </c>
      <c r="K352" s="184">
        <v>7.6870000000000003</v>
      </c>
      <c r="L352" s="184">
        <v>7.6830999999999996</v>
      </c>
      <c r="M352" s="184">
        <v>7.5084999999999997</v>
      </c>
      <c r="N352" s="184">
        <v>8.3892000000000007</v>
      </c>
      <c r="O352" s="184">
        <v>7.8204000000000002</v>
      </c>
      <c r="P352" s="184">
        <v>7.6063999999999998</v>
      </c>
      <c r="Q352" s="184">
        <v>8.7231000000000005</v>
      </c>
      <c r="R352" s="184">
        <v>8.8696999999999999</v>
      </c>
      <c r="S352" s="120" t="s">
        <v>2001</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44477</v>
      </c>
      <c r="E353" s="184">
        <v>16.878399999999999</v>
      </c>
      <c r="F353" s="184">
        <v>11.465</v>
      </c>
      <c r="G353" s="184">
        <v>5.048</v>
      </c>
      <c r="H353" s="184">
        <v>1.8543000000000001</v>
      </c>
      <c r="I353" s="184">
        <v>3.4182000000000001</v>
      </c>
      <c r="J353" s="184">
        <v>3.5859000000000001</v>
      </c>
      <c r="K353" s="184">
        <v>6.7728999999999999</v>
      </c>
      <c r="L353" s="184">
        <v>6.6879999999999997</v>
      </c>
      <c r="M353" s="184">
        <v>6.4519000000000002</v>
      </c>
      <c r="N353" s="184">
        <v>7.2808999999999999</v>
      </c>
      <c r="O353" s="184">
        <v>6.6348000000000003</v>
      </c>
      <c r="P353" s="184">
        <v>6.3265000000000002</v>
      </c>
      <c r="Q353" s="184">
        <v>7.4995000000000003</v>
      </c>
      <c r="R353" s="184">
        <v>7.7274000000000003</v>
      </c>
      <c r="S353" s="120" t="s">
        <v>2001</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44477</v>
      </c>
      <c r="E354" s="184">
        <v>17.319199999999999</v>
      </c>
      <c r="F354" s="184">
        <v>-6.1106999999999996</v>
      </c>
      <c r="G354" s="184">
        <v>6.9587000000000003</v>
      </c>
      <c r="H354" s="184">
        <v>2.7713000000000001</v>
      </c>
      <c r="I354" s="184">
        <v>189.83850000000001</v>
      </c>
      <c r="J354" s="184">
        <v>96.931700000000006</v>
      </c>
      <c r="K354" s="184">
        <v>39.832700000000003</v>
      </c>
      <c r="L354" s="184">
        <v>22.472999999999999</v>
      </c>
      <c r="M354" s="184">
        <v>23.673400000000001</v>
      </c>
      <c r="N354" s="184">
        <v>21.011700000000001</v>
      </c>
      <c r="O354" s="184">
        <v>8.0182000000000002</v>
      </c>
      <c r="P354" s="184">
        <v>7.5750999999999999</v>
      </c>
      <c r="Q354" s="184">
        <v>8.5265000000000004</v>
      </c>
      <c r="R354" s="184">
        <v>10.367699999999999</v>
      </c>
      <c r="S354" s="120" t="s">
        <v>2002</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2002</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44477</v>
      </c>
      <c r="E356" s="184">
        <v>18.506799999999998</v>
      </c>
      <c r="F356" s="184">
        <v>-5.5214999999999996</v>
      </c>
      <c r="G356" s="184">
        <v>7.6966000000000001</v>
      </c>
      <c r="H356" s="184">
        <v>3.496</v>
      </c>
      <c r="I356" s="184">
        <v>190.61609999999999</v>
      </c>
      <c r="J356" s="184">
        <v>97.718800000000002</v>
      </c>
      <c r="K356" s="184">
        <v>40.564500000000002</v>
      </c>
      <c r="L356" s="184">
        <v>23.215199999999999</v>
      </c>
      <c r="M356" s="184">
        <v>24.476700000000001</v>
      </c>
      <c r="N356" s="184">
        <v>21.851500000000001</v>
      </c>
      <c r="O356" s="184">
        <v>8.8721999999999994</v>
      </c>
      <c r="P356" s="184">
        <v>8.5805000000000007</v>
      </c>
      <c r="Q356" s="184">
        <v>9.6041000000000007</v>
      </c>
      <c r="R356" s="184">
        <v>11.182</v>
      </c>
      <c r="S356" s="120" t="s">
        <v>2002</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2002</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44477</v>
      </c>
      <c r="E358" s="184">
        <v>4.3777999999999997</v>
      </c>
      <c r="F358" s="184">
        <v>1.6676</v>
      </c>
      <c r="G358" s="184">
        <v>1.1117999999999999</v>
      </c>
      <c r="H358" s="184">
        <v>1.1913</v>
      </c>
      <c r="I358" s="184">
        <v>1.6686000000000001</v>
      </c>
      <c r="J358" s="184">
        <v>3.5398000000000001</v>
      </c>
      <c r="K358" s="184">
        <v>5.569</v>
      </c>
      <c r="L358" s="184">
        <v>9.6382999999999992</v>
      </c>
      <c r="M358" s="184">
        <v>12.157500000000001</v>
      </c>
      <c r="N358" s="184">
        <v>10.693099999999999</v>
      </c>
      <c r="O358" s="184">
        <v>-30.190799999999999</v>
      </c>
      <c r="P358" s="184">
        <v>-17.952500000000001</v>
      </c>
      <c r="Q358" s="184">
        <v>-11.736800000000001</v>
      </c>
      <c r="R358" s="184">
        <v>-21.0138</v>
      </c>
      <c r="S358" s="120" t="s">
        <v>2003</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44477</v>
      </c>
      <c r="E359" s="184">
        <v>4.3221999999999996</v>
      </c>
      <c r="F359" s="184">
        <v>1.6890000000000001</v>
      </c>
      <c r="G359" s="184">
        <v>1.1261000000000001</v>
      </c>
      <c r="H359" s="184">
        <v>0.96530000000000005</v>
      </c>
      <c r="I359" s="184">
        <v>1.3880999999999999</v>
      </c>
      <c r="J359" s="184">
        <v>3.2740999999999998</v>
      </c>
      <c r="K359" s="184">
        <v>5.2926000000000002</v>
      </c>
      <c r="L359" s="184">
        <v>9.3477999999999994</v>
      </c>
      <c r="M359" s="184">
        <v>11.853899999999999</v>
      </c>
      <c r="N359" s="184">
        <v>10.3841</v>
      </c>
      <c r="O359" s="184">
        <v>-30.3765</v>
      </c>
      <c r="P359" s="184">
        <v>-18.129200000000001</v>
      </c>
      <c r="Q359" s="184">
        <v>-11.9071</v>
      </c>
      <c r="R359" s="184">
        <v>-21.234999999999999</v>
      </c>
      <c r="S359" s="120" t="s">
        <v>2003</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44477</v>
      </c>
      <c r="E360" s="184">
        <v>32.530099999999997</v>
      </c>
      <c r="F360" s="184">
        <v>4.3765000000000001</v>
      </c>
      <c r="G360" s="184">
        <v>3.7400000000000003E-2</v>
      </c>
      <c r="H360" s="184">
        <v>-1.6E-2</v>
      </c>
      <c r="I360" s="184">
        <v>-0.9294</v>
      </c>
      <c r="J360" s="184">
        <v>0.95069999999999999</v>
      </c>
      <c r="K360" s="184">
        <v>2.2654999999999998</v>
      </c>
      <c r="L360" s="184">
        <v>3.6112000000000002</v>
      </c>
      <c r="M360" s="184">
        <v>3.9426999999999999</v>
      </c>
      <c r="N360" s="184">
        <v>4.3253000000000004</v>
      </c>
      <c r="O360" s="184">
        <v>3.8027000000000002</v>
      </c>
      <c r="P360" s="184">
        <v>4.1045999999999996</v>
      </c>
      <c r="Q360" s="184">
        <v>6.8434999999999997</v>
      </c>
      <c r="R360" s="184">
        <v>5.3441999999999998</v>
      </c>
      <c r="S360" s="120" t="s">
        <v>2002</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44477</v>
      </c>
      <c r="E361" s="184">
        <v>30.708300000000001</v>
      </c>
      <c r="F361" s="184">
        <v>3.4472999999999998</v>
      </c>
      <c r="G361" s="184">
        <v>-0.91120000000000001</v>
      </c>
      <c r="H361" s="184">
        <v>-0.89980000000000004</v>
      </c>
      <c r="I361" s="184">
        <v>-1.7817000000000001</v>
      </c>
      <c r="J361" s="184">
        <v>0.107</v>
      </c>
      <c r="K361" s="184">
        <v>1.4276</v>
      </c>
      <c r="L361" s="184">
        <v>2.7831000000000001</v>
      </c>
      <c r="M361" s="184">
        <v>3.1151</v>
      </c>
      <c r="N361" s="184">
        <v>3.4918</v>
      </c>
      <c r="O361" s="184">
        <v>2.9580000000000002</v>
      </c>
      <c r="P361" s="184">
        <v>3.3397999999999999</v>
      </c>
      <c r="Q361" s="184">
        <v>6.2805</v>
      </c>
      <c r="R361" s="184">
        <v>4.5258000000000003</v>
      </c>
      <c r="S361" s="120" t="s">
        <v>2002</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44477</v>
      </c>
      <c r="E362" s="184">
        <v>22.331800000000001</v>
      </c>
      <c r="F362" s="184">
        <v>4.9039999999999999</v>
      </c>
      <c r="G362" s="184">
        <v>9.1052</v>
      </c>
      <c r="H362" s="184">
        <v>2.78</v>
      </c>
      <c r="I362" s="184">
        <v>76.179500000000004</v>
      </c>
      <c r="J362" s="184">
        <v>41.604700000000001</v>
      </c>
      <c r="K362" s="184">
        <v>28.322500000000002</v>
      </c>
      <c r="L362" s="184">
        <v>14.269399999999999</v>
      </c>
      <c r="M362" s="184">
        <v>15.388999999999999</v>
      </c>
      <c r="N362" s="184">
        <v>18.741299999999999</v>
      </c>
      <c r="O362" s="184">
        <v>6.4015000000000004</v>
      </c>
      <c r="P362" s="184">
        <v>6.8357999999999999</v>
      </c>
      <c r="Q362" s="184">
        <v>8.5039999999999996</v>
      </c>
      <c r="R362" s="184">
        <v>6.3056000000000001</v>
      </c>
      <c r="S362" s="120" t="s">
        <v>2004</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44477</v>
      </c>
      <c r="E363" s="184">
        <v>23.788</v>
      </c>
      <c r="F363" s="184">
        <v>4.7572000000000001</v>
      </c>
      <c r="G363" s="184">
        <v>9.0595999999999997</v>
      </c>
      <c r="H363" s="184">
        <v>2.7633999999999999</v>
      </c>
      <c r="I363" s="184">
        <v>76.174700000000001</v>
      </c>
      <c r="J363" s="184">
        <v>41.596499999999999</v>
      </c>
      <c r="K363" s="184">
        <v>28.32</v>
      </c>
      <c r="L363" s="184">
        <v>14.2691</v>
      </c>
      <c r="M363" s="184">
        <v>15.549200000000001</v>
      </c>
      <c r="N363" s="184">
        <v>19.043600000000001</v>
      </c>
      <c r="O363" s="184">
        <v>6.9702999999999999</v>
      </c>
      <c r="P363" s="184">
        <v>7.5064000000000002</v>
      </c>
      <c r="Q363" s="184">
        <v>8.8318999999999992</v>
      </c>
      <c r="R363" s="184">
        <v>6.7747999999999999</v>
      </c>
      <c r="S363" s="120" t="s">
        <v>2004</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2004</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2004</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2004</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2004</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2004</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2004</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44477</v>
      </c>
      <c r="E370" s="184">
        <v>19.061800000000002</v>
      </c>
      <c r="F370" s="184">
        <v>2.681</v>
      </c>
      <c r="G370" s="184">
        <v>-4.2748999999999997</v>
      </c>
      <c r="H370" s="184">
        <v>-2.4607999999999999</v>
      </c>
      <c r="I370" s="184">
        <v>1.081</v>
      </c>
      <c r="J370" s="184">
        <v>3.0200999999999998</v>
      </c>
      <c r="K370" s="184">
        <v>7.3410000000000002</v>
      </c>
      <c r="L370" s="184">
        <v>8.6258999999999997</v>
      </c>
      <c r="M370" s="184">
        <v>7.2493999999999996</v>
      </c>
      <c r="N370" s="184">
        <v>9.7025000000000006</v>
      </c>
      <c r="O370" s="184">
        <v>9.3043999999999993</v>
      </c>
      <c r="P370" s="184">
        <v>7.7450000000000001</v>
      </c>
      <c r="Q370" s="184">
        <v>8.9260000000000002</v>
      </c>
      <c r="R370" s="184">
        <v>9.5287000000000006</v>
      </c>
      <c r="S370" s="120" t="s">
        <v>2004</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44477</v>
      </c>
      <c r="E371" s="184">
        <v>20.128599999999999</v>
      </c>
      <c r="F371" s="184">
        <v>3.4457</v>
      </c>
      <c r="G371" s="184">
        <v>-3.6859999999999999</v>
      </c>
      <c r="H371" s="184">
        <v>-1.9162999999999999</v>
      </c>
      <c r="I371" s="184">
        <v>1.633</v>
      </c>
      <c r="J371" s="184">
        <v>3.5706000000000002</v>
      </c>
      <c r="K371" s="184">
        <v>7.8982999999999999</v>
      </c>
      <c r="L371" s="184">
        <v>9.1760000000000002</v>
      </c>
      <c r="M371" s="184">
        <v>7.8211000000000004</v>
      </c>
      <c r="N371" s="184">
        <v>10.2774</v>
      </c>
      <c r="O371" s="184">
        <v>9.8315999999999999</v>
      </c>
      <c r="P371" s="184">
        <v>8.4400999999999993</v>
      </c>
      <c r="Q371" s="184">
        <v>9.7149000000000001</v>
      </c>
      <c r="R371" s="184">
        <v>10.0588</v>
      </c>
      <c r="S371" s="120" t="s">
        <v>2004</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44477</v>
      </c>
      <c r="E372" s="184">
        <v>24.527000000000001</v>
      </c>
      <c r="F372" s="184">
        <v>-46.965200000000003</v>
      </c>
      <c r="G372" s="184">
        <v>-12.3887</v>
      </c>
      <c r="H372" s="184">
        <v>-3.6328</v>
      </c>
      <c r="I372" s="184">
        <v>4.3228</v>
      </c>
      <c r="J372" s="184">
        <v>1.2315</v>
      </c>
      <c r="K372" s="184">
        <v>5.5304000000000002</v>
      </c>
      <c r="L372" s="184">
        <v>7.4207000000000001</v>
      </c>
      <c r="M372" s="184">
        <v>6.2962999999999996</v>
      </c>
      <c r="N372" s="184">
        <v>7.5109000000000004</v>
      </c>
      <c r="O372" s="184">
        <v>8.8207000000000004</v>
      </c>
      <c r="P372" s="184">
        <v>7.8403</v>
      </c>
      <c r="Q372" s="184">
        <v>8.6166</v>
      </c>
      <c r="R372" s="184">
        <v>8.7460000000000004</v>
      </c>
      <c r="S372" s="120" t="s">
        <v>2002</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44477</v>
      </c>
      <c r="E373" s="184">
        <v>26.372599999999998</v>
      </c>
      <c r="F373" s="184">
        <v>-46.305599999999998</v>
      </c>
      <c r="G373" s="184">
        <v>-11.7067</v>
      </c>
      <c r="H373" s="184">
        <v>-2.9443000000000001</v>
      </c>
      <c r="I373" s="184">
        <v>5.0019</v>
      </c>
      <c r="J373" s="184">
        <v>1.9176</v>
      </c>
      <c r="K373" s="184">
        <v>6.2125000000000004</v>
      </c>
      <c r="L373" s="184">
        <v>8.1179000000000006</v>
      </c>
      <c r="M373" s="184">
        <v>7.0002000000000004</v>
      </c>
      <c r="N373" s="184">
        <v>8.2535000000000007</v>
      </c>
      <c r="O373" s="184">
        <v>9.5442999999999998</v>
      </c>
      <c r="P373" s="184">
        <v>8.6905999999999999</v>
      </c>
      <c r="Q373" s="184">
        <v>9.4003999999999994</v>
      </c>
      <c r="R373" s="184">
        <v>9.4406999999999996</v>
      </c>
      <c r="S373" s="120" t="s">
        <v>2002</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44477</v>
      </c>
      <c r="E374" s="184">
        <v>14.9466</v>
      </c>
      <c r="F374" s="184">
        <v>-35.375100000000003</v>
      </c>
      <c r="G374" s="184">
        <v>-3.8246000000000002</v>
      </c>
      <c r="H374" s="184">
        <v>-4.8795000000000002</v>
      </c>
      <c r="I374" s="184">
        <v>252.74109999999999</v>
      </c>
      <c r="J374" s="184">
        <v>117.80880000000001</v>
      </c>
      <c r="K374" s="184">
        <v>45.711599999999997</v>
      </c>
      <c r="L374" s="184">
        <v>26.867999999999999</v>
      </c>
      <c r="M374" s="184">
        <v>17.564800000000002</v>
      </c>
      <c r="N374" s="184">
        <v>17.7194</v>
      </c>
      <c r="O374" s="184">
        <v>2.2763</v>
      </c>
      <c r="P374" s="184">
        <v>3.3022</v>
      </c>
      <c r="Q374" s="184">
        <v>5.4264000000000001</v>
      </c>
      <c r="R374" s="184">
        <v>3.5613999999999999</v>
      </c>
      <c r="S374" s="120" t="s">
        <v>2002</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44477</v>
      </c>
      <c r="E375" s="184">
        <v>15.9382</v>
      </c>
      <c r="F375" s="184">
        <v>-34.547699999999999</v>
      </c>
      <c r="G375" s="184">
        <v>-3.0527000000000002</v>
      </c>
      <c r="H375" s="184">
        <v>-4.1516000000000002</v>
      </c>
      <c r="I375" s="184">
        <v>253.542</v>
      </c>
      <c r="J375" s="184">
        <v>118.6138</v>
      </c>
      <c r="K375" s="184">
        <v>46.5289</v>
      </c>
      <c r="L375" s="184">
        <v>27.698899999999998</v>
      </c>
      <c r="M375" s="184">
        <v>18.3935</v>
      </c>
      <c r="N375" s="184">
        <v>18.562200000000001</v>
      </c>
      <c r="O375" s="184">
        <v>2.9841000000000002</v>
      </c>
      <c r="P375" s="184">
        <v>4.2077</v>
      </c>
      <c r="Q375" s="184">
        <v>6.3205999999999998</v>
      </c>
      <c r="R375" s="184">
        <v>4.2496999999999998</v>
      </c>
      <c r="S375" s="120" t="s">
        <v>2002</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44477</v>
      </c>
      <c r="E376" s="184">
        <v>14.039</v>
      </c>
      <c r="F376" s="184">
        <v>-19.7486</v>
      </c>
      <c r="G376" s="184">
        <v>-4.0717999999999996</v>
      </c>
      <c r="H376" s="184">
        <v>-2.4872999999999998</v>
      </c>
      <c r="I376" s="184">
        <v>-2.3193000000000001</v>
      </c>
      <c r="J376" s="184">
        <v>2.3792</v>
      </c>
      <c r="K376" s="184">
        <v>6.6342999999999996</v>
      </c>
      <c r="L376" s="184">
        <v>6.3564999999999996</v>
      </c>
      <c r="M376" s="184">
        <v>4.8986999999999998</v>
      </c>
      <c r="N376" s="184">
        <v>6.5545999999999998</v>
      </c>
      <c r="O376" s="184">
        <v>8.2916000000000007</v>
      </c>
      <c r="P376" s="184"/>
      <c r="Q376" s="184">
        <v>7.6490999999999998</v>
      </c>
      <c r="R376" s="184">
        <v>7.4165999999999999</v>
      </c>
      <c r="S376" s="120" t="s">
        <v>2001</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44477</v>
      </c>
      <c r="E377" s="184">
        <v>13.4099</v>
      </c>
      <c r="F377" s="184">
        <v>-20.674499999999998</v>
      </c>
      <c r="G377" s="184">
        <v>-5.0787000000000004</v>
      </c>
      <c r="H377" s="184">
        <v>-3.4584000000000001</v>
      </c>
      <c r="I377" s="184">
        <v>-3.2622</v>
      </c>
      <c r="J377" s="184">
        <v>1.4352</v>
      </c>
      <c r="K377" s="184">
        <v>5.6745999999999999</v>
      </c>
      <c r="L377" s="184">
        <v>5.3813000000000004</v>
      </c>
      <c r="M377" s="184">
        <v>3.8748999999999998</v>
      </c>
      <c r="N377" s="184">
        <v>5.5034000000000001</v>
      </c>
      <c r="O377" s="184">
        <v>7.2964000000000002</v>
      </c>
      <c r="P377" s="184"/>
      <c r="Q377" s="184">
        <v>6.5822000000000003</v>
      </c>
      <c r="R377" s="184">
        <v>6.4138000000000002</v>
      </c>
      <c r="S377" s="120" t="s">
        <v>2001</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44477</v>
      </c>
      <c r="E378" s="184">
        <v>1475.1406999999999</v>
      </c>
      <c r="F378" s="184">
        <v>1.3089999999999999</v>
      </c>
      <c r="G378" s="184">
        <v>-2.1185</v>
      </c>
      <c r="H378" s="184">
        <v>-0.35420000000000001</v>
      </c>
      <c r="I378" s="184">
        <v>-1.2352000000000001</v>
      </c>
      <c r="J378" s="184">
        <v>0.3921</v>
      </c>
      <c r="K378" s="184">
        <v>3.8887999999999998</v>
      </c>
      <c r="L378" s="184">
        <v>3.9922</v>
      </c>
      <c r="M378" s="184">
        <v>2.6600999999999999</v>
      </c>
      <c r="N378" s="184">
        <v>3.5335999999999999</v>
      </c>
      <c r="O378" s="184">
        <v>2.6677</v>
      </c>
      <c r="P378" s="184">
        <v>3.5941999999999998</v>
      </c>
      <c r="Q378" s="184">
        <v>5.6292</v>
      </c>
      <c r="R378" s="184">
        <v>5.7602000000000002</v>
      </c>
      <c r="S378" s="120" t="s">
        <v>2002</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44477</v>
      </c>
      <c r="E379" s="184">
        <v>1571.6205</v>
      </c>
      <c r="F379" s="184">
        <v>2.4897999999999998</v>
      </c>
      <c r="G379" s="184">
        <v>-0.93820000000000003</v>
      </c>
      <c r="H379" s="184">
        <v>0.82589999999999997</v>
      </c>
      <c r="I379" s="184">
        <v>-5.5399999999999998E-2</v>
      </c>
      <c r="J379" s="184">
        <v>1.5730999999999999</v>
      </c>
      <c r="K379" s="184">
        <v>5.0820999999999996</v>
      </c>
      <c r="L379" s="184">
        <v>5.1931000000000003</v>
      </c>
      <c r="M379" s="184">
        <v>3.851</v>
      </c>
      <c r="N379" s="184">
        <v>4.7385000000000002</v>
      </c>
      <c r="O379" s="184">
        <v>3.7898999999999998</v>
      </c>
      <c r="P379" s="184">
        <v>4.5853000000000002</v>
      </c>
      <c r="Q379" s="184">
        <v>6.5761000000000003</v>
      </c>
      <c r="R379" s="184">
        <v>7.016</v>
      </c>
      <c r="S379" s="120" t="s">
        <v>2002</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44477</v>
      </c>
      <c r="E380" s="184">
        <v>24.2028</v>
      </c>
      <c r="F380" s="184">
        <v>-2.262</v>
      </c>
      <c r="G380" s="184">
        <v>-2.5129999999999999</v>
      </c>
      <c r="H380" s="184">
        <v>-0.6462</v>
      </c>
      <c r="I380" s="184">
        <v>0.95909999999999995</v>
      </c>
      <c r="J380" s="184">
        <v>3.3471000000000002</v>
      </c>
      <c r="K380" s="184">
        <v>6.8925999999999998</v>
      </c>
      <c r="L380" s="184">
        <v>7.0713999999999997</v>
      </c>
      <c r="M380" s="184">
        <v>5.7153999999999998</v>
      </c>
      <c r="N380" s="184">
        <v>6.3190999999999997</v>
      </c>
      <c r="O380" s="184">
        <v>7.3903999999999996</v>
      </c>
      <c r="P380" s="184">
        <v>6.8169000000000004</v>
      </c>
      <c r="Q380" s="184">
        <v>8.0478000000000005</v>
      </c>
      <c r="R380" s="184">
        <v>6.7153999999999998</v>
      </c>
      <c r="S380" s="120" t="s">
        <v>2002</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44477</v>
      </c>
      <c r="E381" s="184">
        <v>26.2727</v>
      </c>
      <c r="F381" s="184">
        <v>-1.3892</v>
      </c>
      <c r="G381" s="184">
        <v>-1.528</v>
      </c>
      <c r="H381" s="184">
        <v>0.31759999999999999</v>
      </c>
      <c r="I381" s="184">
        <v>1.9463999999999999</v>
      </c>
      <c r="J381" s="184">
        <v>4.3407</v>
      </c>
      <c r="K381" s="184">
        <v>7.8963000000000001</v>
      </c>
      <c r="L381" s="184">
        <v>8.1089000000000002</v>
      </c>
      <c r="M381" s="184">
        <v>6.7793999999999999</v>
      </c>
      <c r="N381" s="184">
        <v>7.4236000000000004</v>
      </c>
      <c r="O381" s="184">
        <v>8.4506999999999994</v>
      </c>
      <c r="P381" s="184">
        <v>7.8318000000000003</v>
      </c>
      <c r="Q381" s="184">
        <v>9.0683000000000007</v>
      </c>
      <c r="R381" s="184">
        <v>7.7896999999999998</v>
      </c>
      <c r="S381" s="120" t="s">
        <v>2002</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44477</v>
      </c>
      <c r="E382" s="184">
        <v>23.234400000000001</v>
      </c>
      <c r="F382" s="184">
        <v>6.2849000000000004</v>
      </c>
      <c r="G382" s="184">
        <v>5.6580000000000004</v>
      </c>
      <c r="H382" s="184">
        <v>1.9083000000000001</v>
      </c>
      <c r="I382" s="184">
        <v>37.944099999999999</v>
      </c>
      <c r="J382" s="184">
        <v>19.2453</v>
      </c>
      <c r="K382" s="184">
        <v>11.2704</v>
      </c>
      <c r="L382" s="184">
        <v>7.9287000000000001</v>
      </c>
      <c r="M382" s="184">
        <v>5.9622999999999999</v>
      </c>
      <c r="N382" s="184">
        <v>6.5396999999999998</v>
      </c>
      <c r="O382" s="184">
        <v>4.6616999999999997</v>
      </c>
      <c r="P382" s="184">
        <v>5.2206999999999999</v>
      </c>
      <c r="Q382" s="184">
        <v>7.2728999999999999</v>
      </c>
      <c r="R382" s="184">
        <v>5.5757000000000003</v>
      </c>
      <c r="S382" s="120" t="s">
        <v>2004</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44477</v>
      </c>
      <c r="E383" s="184">
        <v>24.445399999999999</v>
      </c>
      <c r="F383" s="184">
        <v>7.1684000000000001</v>
      </c>
      <c r="G383" s="184">
        <v>6.4736000000000002</v>
      </c>
      <c r="H383" s="184">
        <v>2.7317</v>
      </c>
      <c r="I383" s="184">
        <v>38.759799999999998</v>
      </c>
      <c r="J383" s="184">
        <v>20.0595</v>
      </c>
      <c r="K383" s="184">
        <v>12.093299999999999</v>
      </c>
      <c r="L383" s="184">
        <v>8.7620000000000005</v>
      </c>
      <c r="M383" s="184">
        <v>6.798</v>
      </c>
      <c r="N383" s="184">
        <v>7.3914</v>
      </c>
      <c r="O383" s="184">
        <v>5.5098000000000003</v>
      </c>
      <c r="P383" s="184">
        <v>5.9808000000000003</v>
      </c>
      <c r="Q383" s="184">
        <v>7.5914999999999999</v>
      </c>
      <c r="R383" s="184">
        <v>6.5176999999999996</v>
      </c>
      <c r="S383" s="120" t="s">
        <v>2004</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44477</v>
      </c>
      <c r="E384" s="184">
        <v>27.124600000000001</v>
      </c>
      <c r="F384" s="184">
        <v>2.6915</v>
      </c>
      <c r="G384" s="184">
        <v>1.3907</v>
      </c>
      <c r="H384" s="184">
        <v>0.67290000000000005</v>
      </c>
      <c r="I384" s="184">
        <v>3.8311000000000002</v>
      </c>
      <c r="J384" s="184">
        <v>4.6828000000000003</v>
      </c>
      <c r="K384" s="184">
        <v>7.9385000000000003</v>
      </c>
      <c r="L384" s="184">
        <v>19.898499999999999</v>
      </c>
      <c r="M384" s="184">
        <v>15.823499999999999</v>
      </c>
      <c r="N384" s="184">
        <v>15.04</v>
      </c>
      <c r="O384" s="184">
        <v>3.1619999999999999</v>
      </c>
      <c r="P384" s="184">
        <v>4.3685</v>
      </c>
      <c r="Q384" s="184">
        <v>6.2788000000000004</v>
      </c>
      <c r="R384" s="184">
        <v>2.8815</v>
      </c>
      <c r="S384" s="120" t="s">
        <v>2004</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44477</v>
      </c>
      <c r="E385" s="184">
        <v>29.065799999999999</v>
      </c>
      <c r="F385" s="184">
        <v>3.2652999999999999</v>
      </c>
      <c r="G385" s="184">
        <v>2.0514000000000001</v>
      </c>
      <c r="H385" s="184">
        <v>1.3099000000000001</v>
      </c>
      <c r="I385" s="184">
        <v>4.4565999999999999</v>
      </c>
      <c r="J385" s="184">
        <v>5.3056000000000001</v>
      </c>
      <c r="K385" s="184">
        <v>8.5760000000000005</v>
      </c>
      <c r="L385" s="184">
        <v>20.582000000000001</v>
      </c>
      <c r="M385" s="184">
        <v>16.518599999999999</v>
      </c>
      <c r="N385" s="184">
        <v>15.754300000000001</v>
      </c>
      <c r="O385" s="184">
        <v>3.8285</v>
      </c>
      <c r="P385" s="184">
        <v>5.1475999999999997</v>
      </c>
      <c r="Q385" s="184">
        <v>7.4283000000000001</v>
      </c>
      <c r="R385" s="184">
        <v>3.5314000000000001</v>
      </c>
      <c r="S385" s="120" t="s">
        <v>2004</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44477</v>
      </c>
      <c r="E386" s="184">
        <v>0.1236</v>
      </c>
      <c r="F386" s="184">
        <v>0</v>
      </c>
      <c r="G386" s="184">
        <v>9.8515999999999995</v>
      </c>
      <c r="H386" s="184">
        <v>12.6868</v>
      </c>
      <c r="I386" s="184">
        <v>10.589499999999999</v>
      </c>
      <c r="J386" s="184">
        <v>10.9252</v>
      </c>
      <c r="K386" s="184">
        <v>10.883100000000001</v>
      </c>
      <c r="L386" s="184">
        <v>11.251200000000001</v>
      </c>
      <c r="M386" s="184">
        <v>-24.477699999999999</v>
      </c>
      <c r="N386" s="184">
        <v>-16.486499999999999</v>
      </c>
      <c r="O386" s="184"/>
      <c r="P386" s="184"/>
      <c r="Q386" s="184">
        <v>-9.6133000000000006</v>
      </c>
      <c r="R386" s="184"/>
      <c r="S386" s="120" t="s">
        <v>2004</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44477</v>
      </c>
      <c r="E387" s="184">
        <v>0.13109999999999999</v>
      </c>
      <c r="F387" s="184">
        <v>0</v>
      </c>
      <c r="G387" s="184">
        <v>9.2874999999999996</v>
      </c>
      <c r="H387" s="184">
        <v>11.9594</v>
      </c>
      <c r="I387" s="184">
        <v>9.9814000000000007</v>
      </c>
      <c r="J387" s="184">
        <v>10.2949</v>
      </c>
      <c r="K387" s="184">
        <v>10.882300000000001</v>
      </c>
      <c r="L387" s="184">
        <v>11.250400000000001</v>
      </c>
      <c r="M387" s="184">
        <v>-24.422699999999999</v>
      </c>
      <c r="N387" s="184">
        <v>-16.4968</v>
      </c>
      <c r="O387" s="184"/>
      <c r="P387" s="184"/>
      <c r="Q387" s="184">
        <v>-9.5944000000000003</v>
      </c>
      <c r="R387" s="184"/>
      <c r="S387" s="120" t="s">
        <v>2004</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2004</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2004</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44477</v>
      </c>
      <c r="E390" s="184">
        <v>16.640799999999999</v>
      </c>
      <c r="F390" s="184">
        <v>12.0677</v>
      </c>
      <c r="G390" s="184">
        <v>7.4621000000000004</v>
      </c>
      <c r="H390" s="184">
        <v>2.2884000000000002</v>
      </c>
      <c r="I390" s="184">
        <v>78.200400000000002</v>
      </c>
      <c r="J390" s="184">
        <v>37.712499999999999</v>
      </c>
      <c r="K390" s="184">
        <v>16.1036</v>
      </c>
      <c r="L390" s="184">
        <v>10.372299999999999</v>
      </c>
      <c r="M390" s="184">
        <v>11.356400000000001</v>
      </c>
      <c r="N390" s="184">
        <v>12.5238</v>
      </c>
      <c r="O390" s="184">
        <v>4.5784000000000002</v>
      </c>
      <c r="P390" s="184">
        <v>5.5845000000000002</v>
      </c>
      <c r="Q390" s="184">
        <v>7.5129999999999999</v>
      </c>
      <c r="R390" s="184">
        <v>4.5555000000000003</v>
      </c>
      <c r="S390" s="120" t="s">
        <v>2004</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44477</v>
      </c>
      <c r="E391" s="184">
        <v>15.462199999999999</v>
      </c>
      <c r="F391" s="184">
        <v>10.862</v>
      </c>
      <c r="G391" s="184">
        <v>6.4557000000000002</v>
      </c>
      <c r="H391" s="184">
        <v>1.2818000000000001</v>
      </c>
      <c r="I391" s="184">
        <v>77.167299999999997</v>
      </c>
      <c r="J391" s="184">
        <v>36.687399999999997</v>
      </c>
      <c r="K391" s="184">
        <v>15.0829</v>
      </c>
      <c r="L391" s="184">
        <v>9.2470999999999997</v>
      </c>
      <c r="M391" s="184">
        <v>10.165900000000001</v>
      </c>
      <c r="N391" s="184">
        <v>11.2845</v>
      </c>
      <c r="O391" s="184">
        <v>3.4657</v>
      </c>
      <c r="P391" s="184">
        <v>4.4546000000000001</v>
      </c>
      <c r="Q391" s="184">
        <v>6.3954000000000004</v>
      </c>
      <c r="R391" s="184">
        <v>3.3936000000000002</v>
      </c>
      <c r="S391" s="120" t="s">
        <v>2004</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2002</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2002</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2002</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2002</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44477</v>
      </c>
      <c r="E396" s="184">
        <v>37.418599999999998</v>
      </c>
      <c r="F396" s="184">
        <v>0.1951</v>
      </c>
      <c r="G396" s="184">
        <v>-0.1951</v>
      </c>
      <c r="H396" s="184">
        <v>0.37630000000000002</v>
      </c>
      <c r="I396" s="184">
        <v>0.92700000000000005</v>
      </c>
      <c r="J396" s="184">
        <v>3.1916000000000002</v>
      </c>
      <c r="K396" s="184">
        <v>7.4027000000000003</v>
      </c>
      <c r="L396" s="184">
        <v>7.4032999999999998</v>
      </c>
      <c r="M396" s="184">
        <v>5.7819000000000003</v>
      </c>
      <c r="N396" s="184">
        <v>7.4551999999999996</v>
      </c>
      <c r="O396" s="184">
        <v>8.2043999999999997</v>
      </c>
      <c r="P396" s="184">
        <v>7.7451999999999996</v>
      </c>
      <c r="Q396" s="184">
        <v>9.1166</v>
      </c>
      <c r="R396" s="184">
        <v>8.3278999999999996</v>
      </c>
      <c r="S396" s="120" t="s">
        <v>2002</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44477</v>
      </c>
      <c r="E397" s="184">
        <v>35.487400000000001</v>
      </c>
      <c r="F397" s="184">
        <v>-0.30859999999999999</v>
      </c>
      <c r="G397" s="184">
        <v>-0.78849999999999998</v>
      </c>
      <c r="H397" s="184">
        <v>-0.2351</v>
      </c>
      <c r="I397" s="184">
        <v>0.30120000000000002</v>
      </c>
      <c r="J397" s="184">
        <v>2.5630000000000002</v>
      </c>
      <c r="K397" s="184">
        <v>6.7630999999999997</v>
      </c>
      <c r="L397" s="184">
        <v>6.7519999999999998</v>
      </c>
      <c r="M397" s="184">
        <v>5.1197999999999997</v>
      </c>
      <c r="N397" s="184">
        <v>6.7755999999999998</v>
      </c>
      <c r="O397" s="184">
        <v>7.5290999999999997</v>
      </c>
      <c r="P397" s="184">
        <v>6.9943</v>
      </c>
      <c r="Q397" s="184">
        <v>7.6204000000000001</v>
      </c>
      <c r="R397" s="184">
        <v>7.6535000000000002</v>
      </c>
      <c r="S397" s="120" t="s">
        <v>2002</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2004</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2004</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2004</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2004</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2002</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2002</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44477</v>
      </c>
      <c r="E404" s="184">
        <v>0.66</v>
      </c>
      <c r="F404" s="184">
        <v>5.5311000000000003</v>
      </c>
      <c r="G404" s="184">
        <v>9.2241999999999997</v>
      </c>
      <c r="H404" s="184">
        <v>10.290800000000001</v>
      </c>
      <c r="I404" s="184">
        <v>10.7094</v>
      </c>
      <c r="J404" s="184">
        <v>10.5991</v>
      </c>
      <c r="K404" s="184">
        <v>10.933</v>
      </c>
      <c r="L404" s="184">
        <v>11.236800000000001</v>
      </c>
      <c r="M404" s="184">
        <v>-23.672499999999999</v>
      </c>
      <c r="N404" s="184">
        <v>-15.9343</v>
      </c>
      <c r="O404" s="184"/>
      <c r="P404" s="184"/>
      <c r="Q404" s="184">
        <v>-39.79</v>
      </c>
      <c r="R404" s="184"/>
      <c r="S404" s="120" t="s">
        <v>2002</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44477</v>
      </c>
      <c r="E405" s="184">
        <v>0.60140000000000005</v>
      </c>
      <c r="F405" s="184">
        <v>12.1424</v>
      </c>
      <c r="G405" s="184">
        <v>10.123699999999999</v>
      </c>
      <c r="H405" s="184">
        <v>10.4251</v>
      </c>
      <c r="I405" s="184">
        <v>10.446</v>
      </c>
      <c r="J405" s="184">
        <v>10.611700000000001</v>
      </c>
      <c r="K405" s="184">
        <v>10.9132</v>
      </c>
      <c r="L405" s="184">
        <v>11.2462</v>
      </c>
      <c r="M405" s="184">
        <v>-23.959</v>
      </c>
      <c r="N405" s="184">
        <v>-16.157800000000002</v>
      </c>
      <c r="O405" s="184"/>
      <c r="P405" s="184"/>
      <c r="Q405" s="184">
        <v>-40.188099999999999</v>
      </c>
      <c r="R405" s="184"/>
      <c r="S405" s="120" t="s">
        <v>2002</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44477</v>
      </c>
      <c r="E406" s="184">
        <v>14.877800000000001</v>
      </c>
      <c r="F406" s="184">
        <v>7.3613999999999997</v>
      </c>
      <c r="G406" s="184">
        <v>14.3279</v>
      </c>
      <c r="H406" s="184">
        <v>11.5914</v>
      </c>
      <c r="I406" s="184">
        <v>172.0436</v>
      </c>
      <c r="J406" s="184">
        <v>191.9418</v>
      </c>
      <c r="K406" s="184">
        <v>68.498199999999997</v>
      </c>
      <c r="L406" s="184">
        <v>37.939</v>
      </c>
      <c r="M406" s="184">
        <v>26.935099999999998</v>
      </c>
      <c r="N406" s="184">
        <v>22.849399999999999</v>
      </c>
      <c r="O406" s="184">
        <v>-4.8802000000000003</v>
      </c>
      <c r="P406" s="184">
        <v>-0.17380000000000001</v>
      </c>
      <c r="Q406" s="184">
        <v>4.4874999999999998</v>
      </c>
      <c r="R406" s="184">
        <v>-6.0168999999999997</v>
      </c>
      <c r="S406" s="120" t="s">
        <v>2002</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44477</v>
      </c>
      <c r="E407" s="184">
        <v>13.5284</v>
      </c>
      <c r="F407" s="184">
        <v>7.0162000000000004</v>
      </c>
      <c r="G407" s="184">
        <v>13.8657</v>
      </c>
      <c r="H407" s="184">
        <v>11.0854</v>
      </c>
      <c r="I407" s="184">
        <v>171.50360000000001</v>
      </c>
      <c r="J407" s="184">
        <v>191.3603</v>
      </c>
      <c r="K407" s="184">
        <v>67.796599999999998</v>
      </c>
      <c r="L407" s="184">
        <v>37.097200000000001</v>
      </c>
      <c r="M407" s="184">
        <v>26.046500000000002</v>
      </c>
      <c r="N407" s="184">
        <v>21.908200000000001</v>
      </c>
      <c r="O407" s="184">
        <v>-5.7046000000000001</v>
      </c>
      <c r="P407" s="184">
        <v>-1.1420999999999999</v>
      </c>
      <c r="Q407" s="184">
        <v>3.4577</v>
      </c>
      <c r="R407" s="184">
        <v>-6.7698</v>
      </c>
      <c r="S407" s="120" t="s">
        <v>2002</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-2.195627500000001</v>
      </c>
      <c r="G408" s="186">
        <v>2.3236850000000002</v>
      </c>
      <c r="H408" s="186">
        <v>1.8005949999999999</v>
      </c>
      <c r="I408" s="186">
        <v>42.127982500000002</v>
      </c>
      <c r="J408" s="186">
        <v>27.895460000000003</v>
      </c>
      <c r="K408" s="186">
        <v>14.9830275</v>
      </c>
      <c r="L408" s="186">
        <v>11.564227499999999</v>
      </c>
      <c r="M408" s="186">
        <v>6.6022474999999998</v>
      </c>
      <c r="N408" s="186">
        <v>7.7697400000000005</v>
      </c>
      <c r="O408" s="186">
        <v>3.4012470588235297</v>
      </c>
      <c r="P408" s="186">
        <v>4.286203125000001</v>
      </c>
      <c r="Q408" s="186">
        <v>2.2405949999999999</v>
      </c>
      <c r="R408" s="186">
        <v>4.3740529411764699</v>
      </c>
      <c r="S408" s="120" t="s">
        <v>2002</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1.6783000000000001</v>
      </c>
      <c r="G409" s="186">
        <v>1.2584</v>
      </c>
      <c r="H409" s="186">
        <v>0.89559999999999995</v>
      </c>
      <c r="I409" s="186">
        <v>4.0680499999999995</v>
      </c>
      <c r="J409" s="186">
        <v>4.17225</v>
      </c>
      <c r="K409" s="186">
        <v>7.7916500000000006</v>
      </c>
      <c r="L409" s="186">
        <v>8.693950000000001</v>
      </c>
      <c r="M409" s="186">
        <v>6.7887000000000004</v>
      </c>
      <c r="N409" s="186">
        <v>7.7906499999999994</v>
      </c>
      <c r="O409" s="186">
        <v>6.4030500000000004</v>
      </c>
      <c r="P409" s="186">
        <v>6.1536500000000007</v>
      </c>
      <c r="Q409" s="186">
        <v>7.3219500000000002</v>
      </c>
      <c r="R409" s="186">
        <v>6.4657499999999999</v>
      </c>
      <c r="S409" s="120" t="s">
        <v>2002</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9"/>
      <c r="C410" s="129"/>
      <c r="D410" s="129"/>
      <c r="E410" s="129"/>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44477</v>
      </c>
      <c r="E412" s="184">
        <v>1148.8032000000001</v>
      </c>
      <c r="F412" s="184">
        <v>21.404800000000002</v>
      </c>
      <c r="G412" s="184">
        <v>9.4511000000000003</v>
      </c>
      <c r="H412" s="184">
        <v>2.6143000000000001</v>
      </c>
      <c r="I412" s="184">
        <v>-0.22650000000000001</v>
      </c>
      <c r="J412" s="184">
        <v>0.63439999999999996</v>
      </c>
      <c r="K412" s="184">
        <v>4.8609</v>
      </c>
      <c r="L412" s="184">
        <v>5.3857999999999997</v>
      </c>
      <c r="M412" s="184">
        <v>3.9348999999999998</v>
      </c>
      <c r="N412" s="184">
        <v>5.3628999999999998</v>
      </c>
      <c r="O412" s="184"/>
      <c r="P412" s="184"/>
      <c r="Q412" s="184">
        <v>8.0886999999999993</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44477</v>
      </c>
      <c r="E413" s="184">
        <v>1176.4356</v>
      </c>
      <c r="F413" s="184">
        <v>-75.107799999999997</v>
      </c>
      <c r="G413" s="184">
        <v>-26.8185</v>
      </c>
      <c r="H413" s="184">
        <v>-9.2210000000000001</v>
      </c>
      <c r="I413" s="184">
        <v>-9.4641000000000002</v>
      </c>
      <c r="J413" s="184">
        <v>4.2544000000000004</v>
      </c>
      <c r="K413" s="184">
        <v>7.2716000000000003</v>
      </c>
      <c r="L413" s="184">
        <v>5.9805999999999999</v>
      </c>
      <c r="M413" s="184">
        <v>4.6224999999999996</v>
      </c>
      <c r="N413" s="184">
        <v>7.2222</v>
      </c>
      <c r="O413" s="184"/>
      <c r="P413" s="184"/>
      <c r="Q413" s="184">
        <v>9.5452999999999992</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44477</v>
      </c>
      <c r="E414" s="184">
        <v>22.314699999999998</v>
      </c>
      <c r="F414" s="184">
        <v>-113.0026</v>
      </c>
      <c r="G414" s="184">
        <v>-33.548000000000002</v>
      </c>
      <c r="H414" s="184">
        <v>-20.806799999999999</v>
      </c>
      <c r="I414" s="184">
        <v>-12.7194</v>
      </c>
      <c r="J414" s="184">
        <v>-1.4702999999999999</v>
      </c>
      <c r="K414" s="184">
        <v>3.0836000000000001</v>
      </c>
      <c r="L414" s="184">
        <v>3.4137</v>
      </c>
      <c r="M414" s="184">
        <v>1.0573999999999999</v>
      </c>
      <c r="N414" s="184">
        <v>3.3083</v>
      </c>
      <c r="O414" s="184">
        <v>9.4100999999999999</v>
      </c>
      <c r="P414" s="184">
        <v>6.5189000000000004</v>
      </c>
      <c r="Q414" s="184">
        <v>7.7832999999999997</v>
      </c>
      <c r="R414" s="184">
        <v>6.3616999999999999</v>
      </c>
      <c r="S414" s="120" t="s">
        <v>2001</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44477</v>
      </c>
      <c r="E415" s="184">
        <v>22.677199999999999</v>
      </c>
      <c r="F415" s="184">
        <v>-112.4815</v>
      </c>
      <c r="G415" s="184">
        <v>-33.493400000000001</v>
      </c>
      <c r="H415" s="184">
        <v>-19.106300000000001</v>
      </c>
      <c r="I415" s="184">
        <v>-14.0306</v>
      </c>
      <c r="J415" s="184">
        <v>-1.9925999999999999</v>
      </c>
      <c r="K415" s="184">
        <v>2.5760999999999998</v>
      </c>
      <c r="L415" s="184">
        <v>3.2246999999999999</v>
      </c>
      <c r="M415" s="184">
        <v>1.2166999999999999</v>
      </c>
      <c r="N415" s="184">
        <v>3.4209000000000001</v>
      </c>
      <c r="O415" s="184">
        <v>9.6914999999999996</v>
      </c>
      <c r="P415" s="184">
        <v>6.7624000000000004</v>
      </c>
      <c r="Q415" s="184">
        <v>7.6199000000000003</v>
      </c>
      <c r="R415" s="184">
        <v>6.4534000000000002</v>
      </c>
      <c r="S415" s="120" t="s">
        <v>2001</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44477</v>
      </c>
      <c r="E416" s="184">
        <v>204.4145</v>
      </c>
      <c r="F416" s="184">
        <v>-129.29900000000001</v>
      </c>
      <c r="G416" s="184">
        <v>-42.041699999999999</v>
      </c>
      <c r="H416" s="184">
        <v>-23.0946</v>
      </c>
      <c r="I416" s="184">
        <v>-18.421199999999999</v>
      </c>
      <c r="J416" s="184">
        <v>-5.0180999999999996</v>
      </c>
      <c r="K416" s="184">
        <v>-1.4048</v>
      </c>
      <c r="L416" s="184">
        <v>0.85529999999999995</v>
      </c>
      <c r="M416" s="184">
        <v>0.89390000000000003</v>
      </c>
      <c r="N416" s="184">
        <v>2.7844000000000002</v>
      </c>
      <c r="O416" s="184">
        <v>8.2620000000000005</v>
      </c>
      <c r="P416" s="184">
        <v>5.6351000000000004</v>
      </c>
      <c r="Q416" s="184">
        <v>6.5785</v>
      </c>
      <c r="R416" s="184">
        <v>5.0487000000000002</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-81.697219999999987</v>
      </c>
      <c r="G417" s="186">
        <v>-25.290100000000002</v>
      </c>
      <c r="H417" s="186">
        <v>-13.922880000000001</v>
      </c>
      <c r="I417" s="186">
        <v>-10.97236</v>
      </c>
      <c r="J417" s="186">
        <v>-0.71843999999999975</v>
      </c>
      <c r="K417" s="186">
        <v>3.2774799999999997</v>
      </c>
      <c r="L417" s="186">
        <v>3.7720199999999999</v>
      </c>
      <c r="M417" s="186">
        <v>2.3450799999999998</v>
      </c>
      <c r="N417" s="186">
        <v>4.41974</v>
      </c>
      <c r="O417" s="186">
        <v>9.1212</v>
      </c>
      <c r="P417" s="186">
        <v>6.3054666666666677</v>
      </c>
      <c r="Q417" s="186">
        <v>7.9231399999999992</v>
      </c>
      <c r="R417" s="186">
        <v>5.9546000000000001</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-112.4815</v>
      </c>
      <c r="G418" s="186">
        <v>-33.493400000000001</v>
      </c>
      <c r="H418" s="186">
        <v>-19.106300000000001</v>
      </c>
      <c r="I418" s="186">
        <v>-12.7194</v>
      </c>
      <c r="J418" s="186">
        <v>-1.4702999999999999</v>
      </c>
      <c r="K418" s="186">
        <v>3.0836000000000001</v>
      </c>
      <c r="L418" s="186">
        <v>3.4137</v>
      </c>
      <c r="M418" s="186">
        <v>1.2166999999999999</v>
      </c>
      <c r="N418" s="186">
        <v>3.4209000000000001</v>
      </c>
      <c r="O418" s="186">
        <v>9.4100999999999999</v>
      </c>
      <c r="P418" s="186">
        <v>6.5189000000000004</v>
      </c>
      <c r="Q418" s="186">
        <v>7.7832999999999997</v>
      </c>
      <c r="R418" s="186">
        <v>6.3616999999999999</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9"/>
      <c r="C419" s="129"/>
      <c r="D419" s="129"/>
      <c r="E419" s="129"/>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44477</v>
      </c>
      <c r="E421" s="184">
        <v>30.013200000000001</v>
      </c>
      <c r="F421" s="184">
        <v>3.7704</v>
      </c>
      <c r="G421" s="184">
        <v>1.5406</v>
      </c>
      <c r="H421" s="184">
        <v>0.60809999999999997</v>
      </c>
      <c r="I421" s="184">
        <v>-0.50370000000000004</v>
      </c>
      <c r="J421" s="184">
        <v>0.33660000000000001</v>
      </c>
      <c r="K421" s="184">
        <v>4.2202000000000002</v>
      </c>
      <c r="L421" s="184">
        <v>6.7815000000000003</v>
      </c>
      <c r="M421" s="184">
        <v>2.5444</v>
      </c>
      <c r="N421" s="184">
        <v>5.8255999999999997</v>
      </c>
      <c r="O421" s="184">
        <v>7.9641000000000002</v>
      </c>
      <c r="P421" s="184">
        <v>6.4217000000000004</v>
      </c>
      <c r="Q421" s="184">
        <v>7.7145999999999999</v>
      </c>
      <c r="R421" s="184">
        <v>7.3964999999999996</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44477</v>
      </c>
      <c r="E422" s="184">
        <v>31.277000000000001</v>
      </c>
      <c r="F422" s="184">
        <v>4.3183999999999996</v>
      </c>
      <c r="G422" s="184">
        <v>2.0230999999999999</v>
      </c>
      <c r="H422" s="184">
        <v>1.1005</v>
      </c>
      <c r="I422" s="184">
        <v>-1.67E-2</v>
      </c>
      <c r="J422" s="184">
        <v>0.82520000000000004</v>
      </c>
      <c r="K422" s="184">
        <v>4.7209000000000003</v>
      </c>
      <c r="L422" s="184">
        <v>7.0842000000000001</v>
      </c>
      <c r="M422" s="184">
        <v>2.9093</v>
      </c>
      <c r="N422" s="184">
        <v>6.2404999999999999</v>
      </c>
      <c r="O422" s="184">
        <v>8.5116999999999994</v>
      </c>
      <c r="P422" s="184">
        <v>6.9589999999999996</v>
      </c>
      <c r="Q422" s="184">
        <v>8.0870999999999995</v>
      </c>
      <c r="R422" s="184">
        <v>7.9267000000000003</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1786</v>
      </c>
      <c r="C423" s="180">
        <v>131864</v>
      </c>
      <c r="D423" s="183">
        <v>44477</v>
      </c>
      <c r="E423" s="184">
        <v>43.292700000000004</v>
      </c>
      <c r="F423" s="184">
        <v>97.129800000000003</v>
      </c>
      <c r="G423" s="184">
        <v>69.728099999999998</v>
      </c>
      <c r="H423" s="184">
        <v>69.840299999999999</v>
      </c>
      <c r="I423" s="184">
        <v>14.1501</v>
      </c>
      <c r="J423" s="184">
        <v>17.567299999999999</v>
      </c>
      <c r="K423" s="184">
        <v>20.202400000000001</v>
      </c>
      <c r="L423" s="184">
        <v>25.045999999999999</v>
      </c>
      <c r="M423" s="184">
        <v>21.8078</v>
      </c>
      <c r="N423" s="184">
        <v>33.563800000000001</v>
      </c>
      <c r="O423" s="184">
        <v>17.321400000000001</v>
      </c>
      <c r="P423" s="184">
        <v>12.163399999999999</v>
      </c>
      <c r="Q423" s="184">
        <v>10.1534</v>
      </c>
      <c r="R423" s="184">
        <v>23.738199999999999</v>
      </c>
      <c r="S423" s="120" t="s">
        <v>2001</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1787</v>
      </c>
      <c r="C424" s="180">
        <v>131865</v>
      </c>
      <c r="D424" s="183">
        <v>44477</v>
      </c>
      <c r="E424" s="184">
        <v>21.959700000000002</v>
      </c>
      <c r="F424" s="184">
        <v>97.995999999999995</v>
      </c>
      <c r="G424" s="184">
        <v>70.604900000000001</v>
      </c>
      <c r="H424" s="184">
        <v>70.708200000000005</v>
      </c>
      <c r="I424" s="184">
        <v>15.009499999999999</v>
      </c>
      <c r="J424" s="184">
        <v>18.436800000000002</v>
      </c>
      <c r="K424" s="184">
        <v>20.9374</v>
      </c>
      <c r="L424" s="184">
        <v>25.395099999999999</v>
      </c>
      <c r="M424" s="184">
        <v>22.301500000000001</v>
      </c>
      <c r="N424" s="184">
        <v>34.217300000000002</v>
      </c>
      <c r="O424" s="184">
        <v>17.877300000000002</v>
      </c>
      <c r="P424" s="184">
        <v>12.498200000000001</v>
      </c>
      <c r="Q424" s="184">
        <v>12.0579</v>
      </c>
      <c r="R424" s="184">
        <v>24.2407</v>
      </c>
      <c r="S424" s="120" t="s">
        <v>2001</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44477</v>
      </c>
      <c r="E425" s="184">
        <v>24.003399999999999</v>
      </c>
      <c r="F425" s="184">
        <v>47.200099999999999</v>
      </c>
      <c r="G425" s="184">
        <v>24.1751</v>
      </c>
      <c r="H425" s="184">
        <v>31.7119</v>
      </c>
      <c r="I425" s="184">
        <v>9.6043000000000003</v>
      </c>
      <c r="J425" s="184">
        <v>9.7332000000000001</v>
      </c>
      <c r="K425" s="184">
        <v>14.6289</v>
      </c>
      <c r="L425" s="184">
        <v>15.195</v>
      </c>
      <c r="M425" s="184">
        <v>11.965299999999999</v>
      </c>
      <c r="N425" s="184">
        <v>18.5382</v>
      </c>
      <c r="O425" s="184">
        <v>11.4354</v>
      </c>
      <c r="P425" s="184">
        <v>8.4774999999999991</v>
      </c>
      <c r="Q425" s="184">
        <v>8.7622999999999998</v>
      </c>
      <c r="R425" s="184">
        <v>14.482799999999999</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44477</v>
      </c>
      <c r="E426" s="184">
        <v>25.127800000000001</v>
      </c>
      <c r="F426" s="184">
        <v>47.852400000000003</v>
      </c>
      <c r="G426" s="184">
        <v>24.7926</v>
      </c>
      <c r="H426" s="184">
        <v>32.321800000000003</v>
      </c>
      <c r="I426" s="184">
        <v>10.218299999999999</v>
      </c>
      <c r="J426" s="184">
        <v>10.3325</v>
      </c>
      <c r="K426" s="184">
        <v>15.305899999999999</v>
      </c>
      <c r="L426" s="184">
        <v>15.8691</v>
      </c>
      <c r="M426" s="184">
        <v>12.6477</v>
      </c>
      <c r="N426" s="184">
        <v>19.283000000000001</v>
      </c>
      <c r="O426" s="184">
        <v>12.0357</v>
      </c>
      <c r="P426" s="184">
        <v>9.0587</v>
      </c>
      <c r="Q426" s="184">
        <v>9.1372999999999998</v>
      </c>
      <c r="R426" s="184">
        <v>15.107900000000001</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44477</v>
      </c>
      <c r="E427" s="184">
        <v>28.1675</v>
      </c>
      <c r="F427" s="184">
        <v>77.004199999999997</v>
      </c>
      <c r="G427" s="184">
        <v>39.129600000000003</v>
      </c>
      <c r="H427" s="184">
        <v>54.242400000000004</v>
      </c>
      <c r="I427" s="184">
        <v>14.847200000000001</v>
      </c>
      <c r="J427" s="184">
        <v>16.314299999999999</v>
      </c>
      <c r="K427" s="184">
        <v>22.874500000000001</v>
      </c>
      <c r="L427" s="184">
        <v>22.656099999999999</v>
      </c>
      <c r="M427" s="184">
        <v>18.320699999999999</v>
      </c>
      <c r="N427" s="184">
        <v>28.3491</v>
      </c>
      <c r="O427" s="184">
        <v>14.769</v>
      </c>
      <c r="P427" s="184">
        <v>10.4451</v>
      </c>
      <c r="Q427" s="184">
        <v>10.4442</v>
      </c>
      <c r="R427" s="184">
        <v>19.5474</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44477</v>
      </c>
      <c r="E428" s="184">
        <v>29.4985</v>
      </c>
      <c r="F428" s="184">
        <v>77.747200000000007</v>
      </c>
      <c r="G428" s="184">
        <v>39.890599999999999</v>
      </c>
      <c r="H428" s="184">
        <v>54.9998</v>
      </c>
      <c r="I428" s="184">
        <v>15.6218</v>
      </c>
      <c r="J428" s="184">
        <v>17.1022</v>
      </c>
      <c r="K428" s="184">
        <v>23.763200000000001</v>
      </c>
      <c r="L428" s="184">
        <v>23.5623</v>
      </c>
      <c r="M428" s="184">
        <v>19.205300000000001</v>
      </c>
      <c r="N428" s="184">
        <v>29.324400000000001</v>
      </c>
      <c r="O428" s="184">
        <v>15.457800000000001</v>
      </c>
      <c r="P428" s="184">
        <v>11.077999999999999</v>
      </c>
      <c r="Q428" s="184">
        <v>11.1584</v>
      </c>
      <c r="R428" s="184">
        <v>20.305900000000001</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44477</v>
      </c>
      <c r="E429" s="184">
        <v>11.426299999999999</v>
      </c>
      <c r="F429" s="184">
        <v>-17.879799999999999</v>
      </c>
      <c r="G429" s="184">
        <v>-6.9172000000000002</v>
      </c>
      <c r="H429" s="184">
        <v>-3.5114999999999998</v>
      </c>
      <c r="I429" s="184">
        <v>2.2800000000000001E-2</v>
      </c>
      <c r="J429" s="184">
        <v>3.0209000000000001</v>
      </c>
      <c r="K429" s="184">
        <v>6.6547999999999998</v>
      </c>
      <c r="L429" s="184">
        <v>6.7343999999999999</v>
      </c>
      <c r="M429" s="184">
        <v>5.4306000000000001</v>
      </c>
      <c r="N429" s="184">
        <v>7.1172000000000004</v>
      </c>
      <c r="O429" s="184"/>
      <c r="P429" s="184"/>
      <c r="Q429" s="184">
        <v>8.1793999999999993</v>
      </c>
      <c r="R429" s="184"/>
      <c r="S429" s="120" t="s">
        <v>2004</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44477</v>
      </c>
      <c r="E430" s="184">
        <v>11.369199999999999</v>
      </c>
      <c r="F430" s="184">
        <v>-18.290299999999998</v>
      </c>
      <c r="G430" s="184">
        <v>-7.3795000000000002</v>
      </c>
      <c r="H430" s="184">
        <v>-3.8955000000000002</v>
      </c>
      <c r="I430" s="184">
        <v>-0.3669</v>
      </c>
      <c r="J430" s="184">
        <v>2.6274999999999999</v>
      </c>
      <c r="K430" s="184">
        <v>6.2706999999999997</v>
      </c>
      <c r="L430" s="184">
        <v>6.3837999999999999</v>
      </c>
      <c r="M430" s="184">
        <v>5.0918000000000001</v>
      </c>
      <c r="N430" s="184">
        <v>6.7751000000000001</v>
      </c>
      <c r="O430" s="184"/>
      <c r="P430" s="184"/>
      <c r="Q430" s="184">
        <v>7.8602999999999996</v>
      </c>
      <c r="R430" s="184"/>
      <c r="S430" s="120" t="s">
        <v>2004</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44477</v>
      </c>
      <c r="E431" s="184">
        <v>11.4642</v>
      </c>
      <c r="F431" s="184">
        <v>21.344100000000001</v>
      </c>
      <c r="G431" s="184">
        <v>9.3463999999999992</v>
      </c>
      <c r="H431" s="184">
        <v>2.5482999999999998</v>
      </c>
      <c r="I431" s="184">
        <v>-0.27289999999999998</v>
      </c>
      <c r="J431" s="184">
        <v>0.54149999999999998</v>
      </c>
      <c r="K431" s="184">
        <v>4.7736999999999998</v>
      </c>
      <c r="L431" s="184">
        <v>5.3009000000000004</v>
      </c>
      <c r="M431" s="184">
        <v>3.8687</v>
      </c>
      <c r="N431" s="184">
        <v>5.2998000000000003</v>
      </c>
      <c r="O431" s="184"/>
      <c r="P431" s="184"/>
      <c r="Q431" s="184">
        <v>8.0007000000000001</v>
      </c>
      <c r="R431" s="184"/>
      <c r="S431" s="120" t="s">
        <v>2001</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44477</v>
      </c>
      <c r="E432" s="184">
        <v>11.4642</v>
      </c>
      <c r="F432" s="184">
        <v>21.344100000000001</v>
      </c>
      <c r="G432" s="184">
        <v>9.3463999999999992</v>
      </c>
      <c r="H432" s="184">
        <v>2.5482999999999998</v>
      </c>
      <c r="I432" s="184">
        <v>-0.27289999999999998</v>
      </c>
      <c r="J432" s="184">
        <v>0.54149999999999998</v>
      </c>
      <c r="K432" s="184">
        <v>4.7736999999999998</v>
      </c>
      <c r="L432" s="184">
        <v>5.3009000000000004</v>
      </c>
      <c r="M432" s="184">
        <v>3.8687</v>
      </c>
      <c r="N432" s="184">
        <v>5.2998000000000003</v>
      </c>
      <c r="O432" s="184"/>
      <c r="P432" s="184"/>
      <c r="Q432" s="184">
        <v>8.0007000000000001</v>
      </c>
      <c r="R432" s="184"/>
      <c r="S432" s="120" t="s">
        <v>2001</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44477</v>
      </c>
      <c r="E433" s="184">
        <v>11.7447</v>
      </c>
      <c r="F433" s="184">
        <v>-74.744200000000006</v>
      </c>
      <c r="G433" s="184">
        <v>-26.668399999999998</v>
      </c>
      <c r="H433" s="184">
        <v>-9.2181999999999995</v>
      </c>
      <c r="I433" s="184">
        <v>-9.4885000000000002</v>
      </c>
      <c r="J433" s="184">
        <v>4.2725999999999997</v>
      </c>
      <c r="K433" s="184">
        <v>7.2125000000000004</v>
      </c>
      <c r="L433" s="184">
        <v>5.9065000000000003</v>
      </c>
      <c r="M433" s="184">
        <v>4.5788000000000002</v>
      </c>
      <c r="N433" s="184">
        <v>7.1401000000000003</v>
      </c>
      <c r="O433" s="184"/>
      <c r="P433" s="184"/>
      <c r="Q433" s="184">
        <v>9.4812999999999992</v>
      </c>
      <c r="R433" s="184"/>
      <c r="S433" s="120" t="s">
        <v>2002</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44477</v>
      </c>
      <c r="E434" s="184">
        <v>11.7447</v>
      </c>
      <c r="F434" s="184">
        <v>-74.744200000000006</v>
      </c>
      <c r="G434" s="184">
        <v>-26.668399999999998</v>
      </c>
      <c r="H434" s="184">
        <v>-9.2181999999999995</v>
      </c>
      <c r="I434" s="184">
        <v>-9.4885000000000002</v>
      </c>
      <c r="J434" s="184">
        <v>4.2725999999999997</v>
      </c>
      <c r="K434" s="184">
        <v>7.2125000000000004</v>
      </c>
      <c r="L434" s="184">
        <v>5.9065000000000003</v>
      </c>
      <c r="M434" s="184">
        <v>4.5788000000000002</v>
      </c>
      <c r="N434" s="184">
        <v>7.1401000000000003</v>
      </c>
      <c r="O434" s="184"/>
      <c r="P434" s="184"/>
      <c r="Q434" s="184">
        <v>9.4812999999999992</v>
      </c>
      <c r="R434" s="184"/>
      <c r="S434" s="120" t="s">
        <v>2002</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44477</v>
      </c>
      <c r="E435" s="184">
        <v>107.7213</v>
      </c>
      <c r="F435" s="184">
        <v>35.510800000000003</v>
      </c>
      <c r="G435" s="184">
        <v>31.627800000000001</v>
      </c>
      <c r="H435" s="184">
        <v>53.918700000000001</v>
      </c>
      <c r="I435" s="184">
        <v>46.055999999999997</v>
      </c>
      <c r="J435" s="184">
        <v>42.200499999999998</v>
      </c>
      <c r="K435" s="184">
        <v>41.819299999999998</v>
      </c>
      <c r="L435" s="184">
        <v>49.610300000000002</v>
      </c>
      <c r="M435" s="184">
        <v>43.028700000000001</v>
      </c>
      <c r="N435" s="184">
        <v>51.331200000000003</v>
      </c>
      <c r="O435" s="184">
        <v>11.116099999999999</v>
      </c>
      <c r="P435" s="184">
        <v>9.5330999999999992</v>
      </c>
      <c r="Q435" s="184">
        <v>14.158300000000001</v>
      </c>
      <c r="R435" s="184">
        <v>13.651400000000001</v>
      </c>
      <c r="S435" s="120" t="s">
        <v>2004</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44477</v>
      </c>
      <c r="E436" s="184">
        <v>117.557</v>
      </c>
      <c r="F436" s="184">
        <v>36.518799999999999</v>
      </c>
      <c r="G436" s="184">
        <v>32.647199999999998</v>
      </c>
      <c r="H436" s="184">
        <v>54.948300000000003</v>
      </c>
      <c r="I436" s="184">
        <v>47.098399999999998</v>
      </c>
      <c r="J436" s="184">
        <v>43.265999999999998</v>
      </c>
      <c r="K436" s="184">
        <v>42.9435</v>
      </c>
      <c r="L436" s="184">
        <v>50.845700000000001</v>
      </c>
      <c r="M436" s="184">
        <v>44.420200000000001</v>
      </c>
      <c r="N436" s="184">
        <v>52.918700000000001</v>
      </c>
      <c r="O436" s="184">
        <v>12.2721</v>
      </c>
      <c r="P436" s="184">
        <v>10.696199999999999</v>
      </c>
      <c r="Q436" s="184">
        <v>11.2784</v>
      </c>
      <c r="R436" s="184">
        <v>14.829499999999999</v>
      </c>
      <c r="S436" s="120" t="s">
        <v>2004</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44477</v>
      </c>
      <c r="E437" s="184">
        <v>57.0702</v>
      </c>
      <c r="F437" s="184">
        <v>14.395799999999999</v>
      </c>
      <c r="G437" s="184">
        <v>10.668699999999999</v>
      </c>
      <c r="H437" s="184">
        <v>29.522200000000002</v>
      </c>
      <c r="I437" s="184">
        <v>21.208200000000001</v>
      </c>
      <c r="J437" s="184">
        <v>20.2761</v>
      </c>
      <c r="K437" s="184">
        <v>26.336300000000001</v>
      </c>
      <c r="L437" s="184">
        <v>29.8809</v>
      </c>
      <c r="M437" s="184">
        <v>32.434600000000003</v>
      </c>
      <c r="N437" s="184">
        <v>38.183199999999999</v>
      </c>
      <c r="O437" s="184">
        <v>8.2931000000000008</v>
      </c>
      <c r="P437" s="184">
        <v>7.0500999999999996</v>
      </c>
      <c r="Q437" s="184">
        <v>10.239800000000001</v>
      </c>
      <c r="R437" s="184">
        <v>9.4853000000000005</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44477</v>
      </c>
      <c r="E438" s="184">
        <v>60.518900000000002</v>
      </c>
      <c r="F438" s="184">
        <v>15.084199999999999</v>
      </c>
      <c r="G438" s="184">
        <v>11.409599999999999</v>
      </c>
      <c r="H438" s="184">
        <v>30.279</v>
      </c>
      <c r="I438" s="184">
        <v>21.964700000000001</v>
      </c>
      <c r="J438" s="184">
        <v>21.034300000000002</v>
      </c>
      <c r="K438" s="184">
        <v>27.1371</v>
      </c>
      <c r="L438" s="184">
        <v>30.773</v>
      </c>
      <c r="M438" s="184">
        <v>33.404299999999999</v>
      </c>
      <c r="N438" s="184">
        <v>39.204900000000002</v>
      </c>
      <c r="O438" s="184">
        <v>9.0070999999999994</v>
      </c>
      <c r="P438" s="184">
        <v>7.8273000000000001</v>
      </c>
      <c r="Q438" s="184">
        <v>9.6807999999999996</v>
      </c>
      <c r="R438" s="184">
        <v>10.2256</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44477</v>
      </c>
      <c r="E439" s="184">
        <v>35.735199999999999</v>
      </c>
      <c r="F439" s="184">
        <v>4.4946999999999999</v>
      </c>
      <c r="G439" s="184">
        <v>-6.0913000000000004</v>
      </c>
      <c r="H439" s="184">
        <v>10.8787</v>
      </c>
      <c r="I439" s="184">
        <v>13.3757</v>
      </c>
      <c r="J439" s="184">
        <v>13.2334</v>
      </c>
      <c r="K439" s="184">
        <v>19.853200000000001</v>
      </c>
      <c r="L439" s="184">
        <v>22.94</v>
      </c>
      <c r="M439" s="184">
        <v>24.624099999999999</v>
      </c>
      <c r="N439" s="184">
        <v>27.328299999999999</v>
      </c>
      <c r="O439" s="184">
        <v>1.8824000000000001</v>
      </c>
      <c r="P439" s="184">
        <v>3.3635999999999999</v>
      </c>
      <c r="Q439" s="184">
        <v>7.3887</v>
      </c>
      <c r="R439" s="184">
        <v>-0.2697</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44477</v>
      </c>
      <c r="E440" s="184">
        <v>37.942599999999999</v>
      </c>
      <c r="F440" s="184">
        <v>5.1954000000000002</v>
      </c>
      <c r="G440" s="184">
        <v>-5.3205999999999998</v>
      </c>
      <c r="H440" s="184">
        <v>11.652200000000001</v>
      </c>
      <c r="I440" s="184">
        <v>14.1488</v>
      </c>
      <c r="J440" s="184">
        <v>14.0153</v>
      </c>
      <c r="K440" s="184">
        <v>20.666399999999999</v>
      </c>
      <c r="L440" s="184">
        <v>23.826499999999999</v>
      </c>
      <c r="M440" s="184">
        <v>25.59</v>
      </c>
      <c r="N440" s="184">
        <v>28.344000000000001</v>
      </c>
      <c r="O440" s="184">
        <v>2.5945999999999998</v>
      </c>
      <c r="P440" s="184">
        <v>4.1296999999999997</v>
      </c>
      <c r="Q440" s="184">
        <v>6.7035999999999998</v>
      </c>
      <c r="R440" s="184">
        <v>0.42099999999999999</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44477</v>
      </c>
      <c r="E441" s="184">
        <v>46.313099999999999</v>
      </c>
      <c r="F441" s="184">
        <v>7.3308999999999997</v>
      </c>
      <c r="G441" s="184">
        <v>-3.2829000000000002</v>
      </c>
      <c r="H441" s="184">
        <v>13.7493</v>
      </c>
      <c r="I441" s="184">
        <v>9.4578000000000007</v>
      </c>
      <c r="J441" s="184">
        <v>11.445</v>
      </c>
      <c r="K441" s="184">
        <v>10.959</v>
      </c>
      <c r="L441" s="184">
        <v>10.75</v>
      </c>
      <c r="M441" s="184">
        <v>10.739100000000001</v>
      </c>
      <c r="N441" s="184">
        <v>14.446899999999999</v>
      </c>
      <c r="O441" s="184">
        <v>8.9443000000000001</v>
      </c>
      <c r="P441" s="184">
        <v>7.8284000000000002</v>
      </c>
      <c r="Q441" s="184">
        <v>9.2870000000000008</v>
      </c>
      <c r="R441" s="184">
        <v>10.120200000000001</v>
      </c>
      <c r="S441" s="120" t="s">
        <v>2001</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44477</v>
      </c>
      <c r="E442" s="184">
        <v>48.186199999999999</v>
      </c>
      <c r="F442" s="184">
        <v>7.8795000000000002</v>
      </c>
      <c r="G442" s="184">
        <v>-2.6505999999999998</v>
      </c>
      <c r="H442" s="184">
        <v>14.388400000000001</v>
      </c>
      <c r="I442" s="184">
        <v>10.102600000000001</v>
      </c>
      <c r="J442" s="184">
        <v>12.0999</v>
      </c>
      <c r="K442" s="184">
        <v>11.5951</v>
      </c>
      <c r="L442" s="184">
        <v>11.388299999999999</v>
      </c>
      <c r="M442" s="184">
        <v>11.409000000000001</v>
      </c>
      <c r="N442" s="184">
        <v>15.167199999999999</v>
      </c>
      <c r="O442" s="184">
        <v>9.5248000000000008</v>
      </c>
      <c r="P442" s="184">
        <v>8.3424999999999994</v>
      </c>
      <c r="Q442" s="184">
        <v>9.1831999999999994</v>
      </c>
      <c r="R442" s="184">
        <v>10.798999999999999</v>
      </c>
      <c r="S442" s="120" t="s">
        <v>2001</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44477</v>
      </c>
      <c r="E443" s="184">
        <v>14.0611</v>
      </c>
      <c r="F443" s="184">
        <v>2.8555999999999999</v>
      </c>
      <c r="G443" s="184">
        <v>-22.196899999999999</v>
      </c>
      <c r="H443" s="184">
        <v>18.346299999999999</v>
      </c>
      <c r="I443" s="184">
        <v>31.070699999999999</v>
      </c>
      <c r="J443" s="184">
        <v>18.526399999999999</v>
      </c>
      <c r="K443" s="184">
        <v>22.9434</v>
      </c>
      <c r="L443" s="184">
        <v>35.733600000000003</v>
      </c>
      <c r="M443" s="184">
        <v>29.432200000000002</v>
      </c>
      <c r="N443" s="184">
        <v>34.580500000000001</v>
      </c>
      <c r="O443" s="184">
        <v>6.1071999999999997</v>
      </c>
      <c r="P443" s="184">
        <v>4.6726000000000001</v>
      </c>
      <c r="Q443" s="184">
        <v>5.0894000000000004</v>
      </c>
      <c r="R443" s="184">
        <v>5.3869999999999996</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44477</v>
      </c>
      <c r="E444" s="184">
        <v>15.295299999999999</v>
      </c>
      <c r="F444" s="184">
        <v>4.0572999999999997</v>
      </c>
      <c r="G444" s="184">
        <v>-21.201499999999999</v>
      </c>
      <c r="H444" s="184">
        <v>19.367000000000001</v>
      </c>
      <c r="I444" s="184">
        <v>32.094700000000003</v>
      </c>
      <c r="J444" s="184">
        <v>19.567599999999999</v>
      </c>
      <c r="K444" s="184">
        <v>24.0443</v>
      </c>
      <c r="L444" s="184">
        <v>36.888399999999997</v>
      </c>
      <c r="M444" s="184">
        <v>30.565999999999999</v>
      </c>
      <c r="N444" s="184">
        <v>35.774799999999999</v>
      </c>
      <c r="O444" s="184">
        <v>6.9215999999999998</v>
      </c>
      <c r="P444" s="184">
        <v>5.7614000000000001</v>
      </c>
      <c r="Q444" s="184">
        <v>6.3851000000000004</v>
      </c>
      <c r="R444" s="184">
        <v>6.1776</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44477</v>
      </c>
      <c r="E445" s="184">
        <v>28.4833</v>
      </c>
      <c r="F445" s="184">
        <v>98.166300000000007</v>
      </c>
      <c r="G445" s="184">
        <v>49.622900000000001</v>
      </c>
      <c r="H445" s="184">
        <v>58.179200000000002</v>
      </c>
      <c r="I445" s="184">
        <v>32.528700000000001</v>
      </c>
      <c r="J445" s="184">
        <v>30.393599999999999</v>
      </c>
      <c r="K445" s="184">
        <v>24.543399999999998</v>
      </c>
      <c r="L445" s="184">
        <v>29.593299999999999</v>
      </c>
      <c r="M445" s="184">
        <v>26.908300000000001</v>
      </c>
      <c r="N445" s="184">
        <v>35.434199999999997</v>
      </c>
      <c r="O445" s="184">
        <v>16.547799999999999</v>
      </c>
      <c r="P445" s="184">
        <v>12.2072</v>
      </c>
      <c r="Q445" s="184">
        <v>11.593999999999999</v>
      </c>
      <c r="R445" s="184">
        <v>21.615600000000001</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44477</v>
      </c>
      <c r="E446" s="184">
        <v>26.57</v>
      </c>
      <c r="F446" s="184">
        <v>97.381799999999998</v>
      </c>
      <c r="G446" s="184">
        <v>48.825200000000002</v>
      </c>
      <c r="H446" s="184">
        <v>57.4193</v>
      </c>
      <c r="I446" s="184">
        <v>31.7622</v>
      </c>
      <c r="J446" s="184">
        <v>29.620999999999999</v>
      </c>
      <c r="K446" s="184">
        <v>23.747900000000001</v>
      </c>
      <c r="L446" s="184">
        <v>28.834599999999998</v>
      </c>
      <c r="M446" s="184">
        <v>26.1419</v>
      </c>
      <c r="N446" s="184">
        <v>34.549399999999999</v>
      </c>
      <c r="O446" s="184">
        <v>15.6829</v>
      </c>
      <c r="P446" s="184">
        <v>11.2873</v>
      </c>
      <c r="Q446" s="184">
        <v>10.6259</v>
      </c>
      <c r="R446" s="184">
        <v>20.725100000000001</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44477</v>
      </c>
      <c r="E447" s="184">
        <v>17.392800000000001</v>
      </c>
      <c r="F447" s="184">
        <v>0</v>
      </c>
      <c r="G447" s="184">
        <v>1.1193</v>
      </c>
      <c r="H447" s="184">
        <v>6.3634000000000004</v>
      </c>
      <c r="I447" s="184">
        <v>-2.6953999999999998</v>
      </c>
      <c r="J447" s="184">
        <v>1.59</v>
      </c>
      <c r="K447" s="184">
        <v>8.8521000000000001</v>
      </c>
      <c r="L447" s="184">
        <v>7.2507000000000001</v>
      </c>
      <c r="M447" s="184">
        <v>4.5334000000000003</v>
      </c>
      <c r="N447" s="184">
        <v>7.7226999999999997</v>
      </c>
      <c r="O447" s="184">
        <v>7.4349999999999996</v>
      </c>
      <c r="P447" s="184">
        <v>6.0738000000000003</v>
      </c>
      <c r="Q447" s="184">
        <v>7.7157</v>
      </c>
      <c r="R447" s="184">
        <v>7.6535000000000002</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44477</v>
      </c>
      <c r="E448" s="184">
        <v>17.938099999999999</v>
      </c>
      <c r="F448" s="184">
        <v>0.81389999999999996</v>
      </c>
      <c r="G448" s="184">
        <v>1.8994</v>
      </c>
      <c r="H448" s="184">
        <v>7.1315</v>
      </c>
      <c r="I448" s="184">
        <v>-1.9460999999999999</v>
      </c>
      <c r="J448" s="184">
        <v>2.3376999999999999</v>
      </c>
      <c r="K448" s="184">
        <v>9.6140000000000008</v>
      </c>
      <c r="L448" s="184">
        <v>8.0235000000000003</v>
      </c>
      <c r="M448" s="184">
        <v>5.3131000000000004</v>
      </c>
      <c r="N448" s="184">
        <v>8.5328999999999997</v>
      </c>
      <c r="O448" s="184">
        <v>8.1441999999999997</v>
      </c>
      <c r="P448" s="184">
        <v>6.5998999999999999</v>
      </c>
      <c r="Q448" s="184">
        <v>8.1631999999999998</v>
      </c>
      <c r="R448" s="184">
        <v>8.4656000000000002</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44477</v>
      </c>
      <c r="E449" s="184">
        <v>78.190299999999993</v>
      </c>
      <c r="F449" s="184">
        <v>3.7816000000000001</v>
      </c>
      <c r="G449" s="184">
        <v>-5.3193000000000001</v>
      </c>
      <c r="H449" s="184">
        <v>26.5627</v>
      </c>
      <c r="I449" s="184">
        <v>22.889500000000002</v>
      </c>
      <c r="J449" s="184">
        <v>22.13</v>
      </c>
      <c r="K449" s="184">
        <v>21.3842</v>
      </c>
      <c r="L449" s="184">
        <v>22.610800000000001</v>
      </c>
      <c r="M449" s="184">
        <v>19.684899999999999</v>
      </c>
      <c r="N449" s="184">
        <v>30.728999999999999</v>
      </c>
      <c r="O449" s="184">
        <v>14.368600000000001</v>
      </c>
      <c r="P449" s="184">
        <v>12.6004</v>
      </c>
      <c r="Q449" s="184">
        <v>12.233700000000001</v>
      </c>
      <c r="R449" s="184">
        <v>17.992999999999999</v>
      </c>
      <c r="S449" s="120" t="s">
        <v>2001</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44477</v>
      </c>
      <c r="E450" s="184">
        <v>82.880300000000005</v>
      </c>
      <c r="F450" s="184">
        <v>4.9771000000000001</v>
      </c>
      <c r="G450" s="184">
        <v>-4.1383000000000001</v>
      </c>
      <c r="H450" s="184">
        <v>27.747</v>
      </c>
      <c r="I450" s="184">
        <v>24.067499999999999</v>
      </c>
      <c r="J450" s="184">
        <v>23.3383</v>
      </c>
      <c r="K450" s="184">
        <v>22.689399999999999</v>
      </c>
      <c r="L450" s="184">
        <v>24.030100000000001</v>
      </c>
      <c r="M450" s="184">
        <v>21.173999999999999</v>
      </c>
      <c r="N450" s="184">
        <v>32.432200000000002</v>
      </c>
      <c r="O450" s="184">
        <v>15.7621</v>
      </c>
      <c r="P450" s="184">
        <v>13.4556</v>
      </c>
      <c r="Q450" s="184">
        <v>12.641299999999999</v>
      </c>
      <c r="R450" s="184">
        <v>19.498100000000001</v>
      </c>
      <c r="S450" s="120" t="s">
        <v>2001</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44477</v>
      </c>
      <c r="E451" s="184">
        <v>35.4148</v>
      </c>
      <c r="F451" s="184">
        <v>-0.51529999999999998</v>
      </c>
      <c r="G451" s="184">
        <v>1.2369000000000001</v>
      </c>
      <c r="H451" s="184">
        <v>0.61850000000000005</v>
      </c>
      <c r="I451" s="184">
        <v>2.4759000000000002</v>
      </c>
      <c r="J451" s="184">
        <v>3.6318000000000001</v>
      </c>
      <c r="K451" s="184">
        <v>6.4819000000000004</v>
      </c>
      <c r="L451" s="184">
        <v>5.5002000000000004</v>
      </c>
      <c r="M451" s="184">
        <v>4.9055</v>
      </c>
      <c r="N451" s="184">
        <v>6.1146000000000003</v>
      </c>
      <c r="O451" s="184">
        <v>7.9978999999999996</v>
      </c>
      <c r="P451" s="184">
        <v>7.3140999999999998</v>
      </c>
      <c r="Q451" s="184">
        <v>7.3544</v>
      </c>
      <c r="R451" s="184">
        <v>7.7602000000000002</v>
      </c>
      <c r="S451" s="120" t="s">
        <v>2001</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44477</v>
      </c>
      <c r="E452" s="184">
        <v>36.532699999999998</v>
      </c>
      <c r="F452" s="184">
        <v>-0.19980000000000001</v>
      </c>
      <c r="G452" s="184">
        <v>1.5988</v>
      </c>
      <c r="H452" s="184">
        <v>0.95650000000000002</v>
      </c>
      <c r="I452" s="184">
        <v>2.8077000000000001</v>
      </c>
      <c r="J452" s="184">
        <v>3.9626999999999999</v>
      </c>
      <c r="K452" s="184">
        <v>6.8178999999999998</v>
      </c>
      <c r="L452" s="184">
        <v>5.8033000000000001</v>
      </c>
      <c r="M452" s="184">
        <v>5.1684999999999999</v>
      </c>
      <c r="N452" s="184">
        <v>6.3616999999999999</v>
      </c>
      <c r="O452" s="184">
        <v>8.4330999999999996</v>
      </c>
      <c r="P452" s="184">
        <v>7.7995000000000001</v>
      </c>
      <c r="Q452" s="184">
        <v>8.8498000000000001</v>
      </c>
      <c r="R452" s="184">
        <v>8.0298999999999996</v>
      </c>
      <c r="S452" s="120" t="s">
        <v>2001</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44477</v>
      </c>
      <c r="E453" s="184">
        <v>43.776499999999999</v>
      </c>
      <c r="F453" s="184">
        <v>-22.831299999999999</v>
      </c>
      <c r="G453" s="184">
        <v>-7.9989999999999997</v>
      </c>
      <c r="H453" s="184">
        <v>7.5267999999999997</v>
      </c>
      <c r="I453" s="184">
        <v>8.7842000000000002</v>
      </c>
      <c r="J453" s="184">
        <v>12.6934</v>
      </c>
      <c r="K453" s="184">
        <v>12.233700000000001</v>
      </c>
      <c r="L453" s="184">
        <v>13.8492</v>
      </c>
      <c r="M453" s="184">
        <v>12.407400000000001</v>
      </c>
      <c r="N453" s="184">
        <v>16.181799999999999</v>
      </c>
      <c r="O453" s="184">
        <v>9.9570000000000007</v>
      </c>
      <c r="P453" s="184">
        <v>8.3416999999999994</v>
      </c>
      <c r="Q453" s="184">
        <v>8.6390999999999991</v>
      </c>
      <c r="R453" s="184">
        <v>11.1267</v>
      </c>
      <c r="S453" s="120" t="s">
        <v>2001</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44477</v>
      </c>
      <c r="E454" s="184">
        <v>45.856999999999999</v>
      </c>
      <c r="F454" s="184">
        <v>-22.1936</v>
      </c>
      <c r="G454" s="184">
        <v>-7.3183999999999996</v>
      </c>
      <c r="H454" s="184">
        <v>8.1997999999999998</v>
      </c>
      <c r="I454" s="184">
        <v>9.4663000000000004</v>
      </c>
      <c r="J454" s="184">
        <v>13.3796</v>
      </c>
      <c r="K454" s="184">
        <v>12.934200000000001</v>
      </c>
      <c r="L454" s="184">
        <v>14.522</v>
      </c>
      <c r="M454" s="184">
        <v>13.0383</v>
      </c>
      <c r="N454" s="184">
        <v>16.8218</v>
      </c>
      <c r="O454" s="184">
        <v>10.575200000000001</v>
      </c>
      <c r="P454" s="184">
        <v>8.9019999999999992</v>
      </c>
      <c r="Q454" s="184">
        <v>9.4755000000000003</v>
      </c>
      <c r="R454" s="184">
        <v>11.7857</v>
      </c>
      <c r="S454" s="120" t="s">
        <v>2001</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44477</v>
      </c>
      <c r="E455" s="184">
        <v>36.409999999999997</v>
      </c>
      <c r="F455" s="184">
        <v>9.3254000000000001</v>
      </c>
      <c r="G455" s="184">
        <v>3.3090999999999999</v>
      </c>
      <c r="H455" s="184">
        <v>1.6760999999999999</v>
      </c>
      <c r="I455" s="184">
        <v>-0.13600000000000001</v>
      </c>
      <c r="J455" s="184">
        <v>9.69E-2</v>
      </c>
      <c r="K455" s="184">
        <v>4.4882999999999997</v>
      </c>
      <c r="L455" s="184">
        <v>4.7061999999999999</v>
      </c>
      <c r="M455" s="184">
        <v>3.5061</v>
      </c>
      <c r="N455" s="184">
        <v>4.7610000000000001</v>
      </c>
      <c r="O455" s="184">
        <v>9.0632000000000001</v>
      </c>
      <c r="P455" s="184">
        <v>7.7507000000000001</v>
      </c>
      <c r="Q455" s="184">
        <v>8.5654000000000003</v>
      </c>
      <c r="R455" s="184">
        <v>7.8975</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44477</v>
      </c>
      <c r="E456" s="184">
        <v>35.101500000000001</v>
      </c>
      <c r="F456" s="184">
        <v>8.9448000000000008</v>
      </c>
      <c r="G456" s="184">
        <v>2.9468999999999999</v>
      </c>
      <c r="H456" s="184">
        <v>1.3224</v>
      </c>
      <c r="I456" s="184">
        <v>-0.49009999999999998</v>
      </c>
      <c r="J456" s="184">
        <v>-0.25640000000000002</v>
      </c>
      <c r="K456" s="184">
        <v>4.133</v>
      </c>
      <c r="L456" s="184">
        <v>4.3470000000000004</v>
      </c>
      <c r="M456" s="184">
        <v>3.1377999999999999</v>
      </c>
      <c r="N456" s="184">
        <v>4.3799000000000001</v>
      </c>
      <c r="O456" s="184">
        <v>8.66</v>
      </c>
      <c r="P456" s="184">
        <v>7.3213999999999997</v>
      </c>
      <c r="Q456" s="184">
        <v>7.6288999999999998</v>
      </c>
      <c r="R456" s="184">
        <v>7.4920999999999998</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44477</v>
      </c>
      <c r="E457" s="184">
        <v>27.177900000000001</v>
      </c>
      <c r="F457" s="184">
        <v>73.7453</v>
      </c>
      <c r="G457" s="184">
        <v>29.887899999999998</v>
      </c>
      <c r="H457" s="184">
        <v>39.4739</v>
      </c>
      <c r="I457" s="184">
        <v>5.1616</v>
      </c>
      <c r="J457" s="184">
        <v>9.0515000000000008</v>
      </c>
      <c r="K457" s="184">
        <v>16.082799999999999</v>
      </c>
      <c r="L457" s="184">
        <v>12.9192</v>
      </c>
      <c r="M457" s="184">
        <v>10.012499999999999</v>
      </c>
      <c r="N457" s="184">
        <v>12.234</v>
      </c>
      <c r="O457" s="184">
        <v>9.7139000000000006</v>
      </c>
      <c r="P457" s="184">
        <v>8.2713000000000001</v>
      </c>
      <c r="Q457" s="184">
        <v>9.2727000000000004</v>
      </c>
      <c r="R457" s="184">
        <v>10.143800000000001</v>
      </c>
      <c r="S457" s="120" t="s">
        <v>2002</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44477</v>
      </c>
      <c r="E458" s="184">
        <v>25.917300000000001</v>
      </c>
      <c r="F458" s="184">
        <v>72.956000000000003</v>
      </c>
      <c r="G458" s="184">
        <v>29.1752</v>
      </c>
      <c r="H458" s="184">
        <v>38.773699999999998</v>
      </c>
      <c r="I458" s="184">
        <v>4.4640000000000004</v>
      </c>
      <c r="J458" s="184">
        <v>8.3614999999999995</v>
      </c>
      <c r="K458" s="184">
        <v>15.3797</v>
      </c>
      <c r="L458" s="184">
        <v>12.2121</v>
      </c>
      <c r="M458" s="184">
        <v>9.2933000000000003</v>
      </c>
      <c r="N458" s="184">
        <v>11.4785</v>
      </c>
      <c r="O458" s="184">
        <v>8.9304000000000006</v>
      </c>
      <c r="P458" s="184">
        <v>7.5339</v>
      </c>
      <c r="Q458" s="184">
        <v>8.5079999999999991</v>
      </c>
      <c r="R458" s="184">
        <v>9.4007000000000005</v>
      </c>
      <c r="S458" s="120" t="s">
        <v>2002</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44477</v>
      </c>
      <c r="E459" s="184">
        <v>30.837399999999999</v>
      </c>
      <c r="F459" s="184">
        <v>129.47309999999999</v>
      </c>
      <c r="G459" s="184">
        <v>65.688999999999993</v>
      </c>
      <c r="H459" s="184">
        <v>80.179100000000005</v>
      </c>
      <c r="I459" s="184">
        <v>16.805199999999999</v>
      </c>
      <c r="J459" s="184">
        <v>19.375900000000001</v>
      </c>
      <c r="K459" s="184">
        <v>27.299399999999999</v>
      </c>
      <c r="L459" s="184">
        <v>24.660399999999999</v>
      </c>
      <c r="M459" s="184">
        <v>18.810700000000001</v>
      </c>
      <c r="N459" s="184">
        <v>23.428599999999999</v>
      </c>
      <c r="O459" s="184">
        <v>12.4445</v>
      </c>
      <c r="P459" s="184">
        <v>9.5195000000000007</v>
      </c>
      <c r="Q459" s="184">
        <v>10.258100000000001</v>
      </c>
      <c r="R459" s="184">
        <v>15.3505</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44477</v>
      </c>
      <c r="E460" s="184">
        <v>29.4785</v>
      </c>
      <c r="F460" s="184">
        <v>128.72890000000001</v>
      </c>
      <c r="G460" s="184">
        <v>64.936999999999998</v>
      </c>
      <c r="H460" s="184">
        <v>79.391199999999998</v>
      </c>
      <c r="I460" s="184">
        <v>16.026399999999999</v>
      </c>
      <c r="J460" s="184">
        <v>18.592700000000001</v>
      </c>
      <c r="K460" s="184">
        <v>26.473700000000001</v>
      </c>
      <c r="L460" s="184">
        <v>23.820699999999999</v>
      </c>
      <c r="M460" s="184">
        <v>17.963899999999999</v>
      </c>
      <c r="N460" s="184">
        <v>22.522300000000001</v>
      </c>
      <c r="O460" s="184">
        <v>11.660299999999999</v>
      </c>
      <c r="P460" s="184">
        <v>8.8135999999999992</v>
      </c>
      <c r="Q460" s="184">
        <v>9.7125000000000004</v>
      </c>
      <c r="R460" s="184">
        <v>14.5458</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44477</v>
      </c>
      <c r="E461" s="184">
        <v>135.536</v>
      </c>
      <c r="F461" s="184">
        <v>115.355</v>
      </c>
      <c r="G461" s="184">
        <v>58.811</v>
      </c>
      <c r="H461" s="184">
        <v>62.368699999999997</v>
      </c>
      <c r="I461" s="184">
        <v>27.761199999999999</v>
      </c>
      <c r="J461" s="184">
        <v>24.6083</v>
      </c>
      <c r="K461" s="184">
        <v>32.317900000000002</v>
      </c>
      <c r="L461" s="184">
        <v>33.681199999999997</v>
      </c>
      <c r="M461" s="184">
        <v>29.614000000000001</v>
      </c>
      <c r="N461" s="184">
        <v>38.857500000000002</v>
      </c>
      <c r="O461" s="184">
        <v>20.7866</v>
      </c>
      <c r="P461" s="184">
        <v>15.0313</v>
      </c>
      <c r="Q461" s="184">
        <v>16.3889</v>
      </c>
      <c r="R461" s="184">
        <v>27.0366</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44477</v>
      </c>
      <c r="E462" s="184">
        <v>141.74700000000001</v>
      </c>
      <c r="F462" s="184">
        <v>116.2445</v>
      </c>
      <c r="G462" s="184">
        <v>59.601599999999998</v>
      </c>
      <c r="H462" s="184">
        <v>63.219700000000003</v>
      </c>
      <c r="I462" s="184">
        <v>28.6174</v>
      </c>
      <c r="J462" s="184">
        <v>25.393799999999999</v>
      </c>
      <c r="K462" s="184">
        <v>33.158099999999997</v>
      </c>
      <c r="L462" s="184">
        <v>34.606999999999999</v>
      </c>
      <c r="M462" s="184">
        <v>30.5136</v>
      </c>
      <c r="N462" s="184">
        <v>39.847900000000003</v>
      </c>
      <c r="O462" s="184">
        <v>21.537700000000001</v>
      </c>
      <c r="P462" s="184">
        <v>15.870799999999999</v>
      </c>
      <c r="Q462" s="184">
        <v>15.801399999999999</v>
      </c>
      <c r="R462" s="184">
        <v>27.757300000000001</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44477</v>
      </c>
      <c r="E463" s="184">
        <v>23.572199999999999</v>
      </c>
      <c r="F463" s="184">
        <v>36.7348</v>
      </c>
      <c r="G463" s="184">
        <v>26.017600000000002</v>
      </c>
      <c r="H463" s="184">
        <v>36.329900000000002</v>
      </c>
      <c r="I463" s="184">
        <v>10.059200000000001</v>
      </c>
      <c r="J463" s="184">
        <v>9.0528999999999993</v>
      </c>
      <c r="K463" s="184">
        <v>11.820600000000001</v>
      </c>
      <c r="L463" s="184">
        <v>11.7651</v>
      </c>
      <c r="M463" s="184">
        <v>8.5106999999999999</v>
      </c>
      <c r="N463" s="184">
        <v>13.5845</v>
      </c>
      <c r="O463" s="184">
        <v>10.526899999999999</v>
      </c>
      <c r="P463" s="184">
        <v>8.7103000000000002</v>
      </c>
      <c r="Q463" s="184">
        <v>9.7141000000000002</v>
      </c>
      <c r="R463" s="184">
        <v>12.265499999999999</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1604</v>
      </c>
      <c r="C464" s="180">
        <v>141072</v>
      </c>
      <c r="D464" s="183">
        <v>44477</v>
      </c>
      <c r="E464" s="184">
        <v>23.3505</v>
      </c>
      <c r="F464" s="184">
        <v>36.300800000000002</v>
      </c>
      <c r="G464" s="184">
        <v>25.6372</v>
      </c>
      <c r="H464" s="184">
        <v>35.9527</v>
      </c>
      <c r="I464" s="184">
        <v>9.6826000000000008</v>
      </c>
      <c r="J464" s="184">
        <v>8.6796000000000006</v>
      </c>
      <c r="K464" s="184">
        <v>11.4392</v>
      </c>
      <c r="L464" s="184">
        <v>11.3736</v>
      </c>
      <c r="M464" s="184">
        <v>8.1164000000000005</v>
      </c>
      <c r="N464" s="184">
        <v>13.1652</v>
      </c>
      <c r="O464" s="184">
        <v>10.2273</v>
      </c>
      <c r="P464" s="184">
        <v>8.4998000000000005</v>
      </c>
      <c r="Q464" s="184">
        <v>9.5462000000000007</v>
      </c>
      <c r="R464" s="184">
        <v>11.917</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30.240011363636366</v>
      </c>
      <c r="G465" s="186">
        <v>15.774850000000004</v>
      </c>
      <c r="H465" s="186">
        <v>27.073372727272723</v>
      </c>
      <c r="I465" s="186">
        <v>12.584852272727273</v>
      </c>
      <c r="J465" s="186">
        <v>13.35509090909091</v>
      </c>
      <c r="K465" s="186">
        <v>16.903188636363641</v>
      </c>
      <c r="L465" s="186">
        <v>18.497027272727273</v>
      </c>
      <c r="M465" s="186">
        <v>15.989134090909092</v>
      </c>
      <c r="N465" s="186">
        <v>21.148486363636369</v>
      </c>
      <c r="O465" s="186">
        <v>11.065534210526321</v>
      </c>
      <c r="P465" s="186">
        <v>8.9002789473684203</v>
      </c>
      <c r="Q465" s="186">
        <v>9.5591363636363624</v>
      </c>
      <c r="R465" s="186">
        <v>12.948242105263155</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11.8606</v>
      </c>
      <c r="G466" s="186">
        <v>6.32775</v>
      </c>
      <c r="H466" s="186">
        <v>22.964849999999998</v>
      </c>
      <c r="I466" s="186">
        <v>10.0809</v>
      </c>
      <c r="J466" s="186">
        <v>12.396650000000001</v>
      </c>
      <c r="K466" s="186">
        <v>15.3428</v>
      </c>
      <c r="L466" s="186">
        <v>14.858499999999999</v>
      </c>
      <c r="M466" s="186">
        <v>12.527550000000002</v>
      </c>
      <c r="N466" s="186">
        <v>17.68</v>
      </c>
      <c r="O466" s="186">
        <v>10.09215</v>
      </c>
      <c r="P466" s="186">
        <v>8.41</v>
      </c>
      <c r="Q466" s="186">
        <v>9.2798499999999997</v>
      </c>
      <c r="R466" s="186">
        <v>11.456199999999999</v>
      </c>
      <c r="S466" s="120"/>
      <c r="T466" s="123"/>
      <c r="U466" s="124"/>
      <c r="V466" s="124"/>
      <c r="W466" s="124"/>
      <c r="X466" s="124"/>
      <c r="Y466" s="124"/>
      <c r="Z466" s="124"/>
      <c r="AA466" s="124"/>
      <c r="AB466" s="124"/>
      <c r="AC466" s="124"/>
      <c r="AD466" s="124"/>
      <c r="AE466" s="124"/>
      <c r="AF466" s="124"/>
      <c r="AG466" s="124"/>
      <c r="AH466" s="124"/>
    </row>
    <row r="467" spans="1:34" x14ac:dyDescent="0.3">
      <c r="A467" s="129"/>
      <c r="B467" s="129"/>
      <c r="C467" s="129"/>
      <c r="D467" s="130"/>
      <c r="E467" s="131"/>
      <c r="F467" s="131"/>
      <c r="G467" s="131"/>
      <c r="H467" s="131"/>
      <c r="I467" s="131"/>
      <c r="J467" s="131"/>
      <c r="K467" s="131"/>
      <c r="L467" s="131"/>
      <c r="M467" s="131"/>
      <c r="N467" s="131"/>
      <c r="O467" s="131"/>
      <c r="P467" s="131"/>
      <c r="Q467" s="131"/>
      <c r="R467" s="131"/>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762</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764</v>
      </c>
      <c r="C469" s="180">
        <v>101738</v>
      </c>
      <c r="D469" s="183">
        <v>44477</v>
      </c>
      <c r="E469" s="184">
        <v>258.77999999999997</v>
      </c>
      <c r="F469" s="184">
        <v>0.9597</v>
      </c>
      <c r="G469" s="184">
        <v>0.98340000000000005</v>
      </c>
      <c r="H469" s="184">
        <v>2.8782999999999999</v>
      </c>
      <c r="I469" s="184">
        <v>1.9581999999999999</v>
      </c>
      <c r="J469" s="184">
        <v>4.6718000000000002</v>
      </c>
      <c r="K469" s="184">
        <v>10.161300000000001</v>
      </c>
      <c r="L469" s="184">
        <v>27.7989</v>
      </c>
      <c r="M469" s="184">
        <v>32.592100000000002</v>
      </c>
      <c r="N469" s="184">
        <v>58.323599999999999</v>
      </c>
      <c r="O469" s="184">
        <v>19.830200000000001</v>
      </c>
      <c r="P469" s="184">
        <v>11.580500000000001</v>
      </c>
      <c r="Q469" s="184">
        <v>19.0349</v>
      </c>
      <c r="R469" s="184">
        <v>31.3933</v>
      </c>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765</v>
      </c>
      <c r="C470" s="180">
        <v>119507</v>
      </c>
      <c r="D470" s="183">
        <v>44477</v>
      </c>
      <c r="E470" s="184">
        <v>276.04000000000002</v>
      </c>
      <c r="F470" s="184">
        <v>0.95820000000000005</v>
      </c>
      <c r="G470" s="184">
        <v>0.98409999999999997</v>
      </c>
      <c r="H470" s="184">
        <v>2.8847999999999998</v>
      </c>
      <c r="I470" s="184">
        <v>1.9802</v>
      </c>
      <c r="J470" s="184">
        <v>4.7232000000000003</v>
      </c>
      <c r="K470" s="184">
        <v>10.3277</v>
      </c>
      <c r="L470" s="184">
        <v>28.1999</v>
      </c>
      <c r="M470" s="184">
        <v>33.1982</v>
      </c>
      <c r="N470" s="184">
        <v>59.339599999999997</v>
      </c>
      <c r="O470" s="184">
        <v>20.628699999999998</v>
      </c>
      <c r="P470" s="184">
        <v>12.374700000000001</v>
      </c>
      <c r="Q470" s="184">
        <v>12.8657</v>
      </c>
      <c r="R470" s="184">
        <v>32.268900000000002</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1866</v>
      </c>
      <c r="C471" s="180">
        <v>148609</v>
      </c>
      <c r="D471" s="183">
        <v>44477</v>
      </c>
      <c r="E471" s="184">
        <v>14.645</v>
      </c>
      <c r="F471" s="184">
        <v>0.65980000000000005</v>
      </c>
      <c r="G471" s="184">
        <v>0.86780000000000002</v>
      </c>
      <c r="H471" s="184">
        <v>2.9598</v>
      </c>
      <c r="I471" s="184">
        <v>3.0467</v>
      </c>
      <c r="J471" s="184">
        <v>6.1463000000000001</v>
      </c>
      <c r="K471" s="184">
        <v>17.838799999999999</v>
      </c>
      <c r="L471" s="184">
        <v>31.533999999999999</v>
      </c>
      <c r="M471" s="184">
        <v>40.98</v>
      </c>
      <c r="N471" s="184"/>
      <c r="O471" s="184"/>
      <c r="P471" s="184"/>
      <c r="Q471" s="184">
        <v>46.45</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1867</v>
      </c>
      <c r="C472" s="180">
        <v>148610</v>
      </c>
      <c r="D472" s="183">
        <v>44477</v>
      </c>
      <c r="E472" s="184">
        <v>14.449</v>
      </c>
      <c r="F472" s="184">
        <v>0.65480000000000005</v>
      </c>
      <c r="G472" s="184">
        <v>0.85860000000000003</v>
      </c>
      <c r="H472" s="184">
        <v>2.9350999999999998</v>
      </c>
      <c r="I472" s="184">
        <v>2.9864999999999999</v>
      </c>
      <c r="J472" s="184">
        <v>6.0087999999999999</v>
      </c>
      <c r="K472" s="184">
        <v>17.3475</v>
      </c>
      <c r="L472" s="184">
        <v>30.453199999999999</v>
      </c>
      <c r="M472" s="184">
        <v>39.227200000000003</v>
      </c>
      <c r="N472" s="184"/>
      <c r="O472" s="184"/>
      <c r="P472" s="184"/>
      <c r="Q472" s="184">
        <v>44.49</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766</v>
      </c>
      <c r="C473" s="180">
        <v>129310</v>
      </c>
      <c r="D473" s="183">
        <v>44477</v>
      </c>
      <c r="E473" s="184">
        <v>26.7</v>
      </c>
      <c r="F473" s="184">
        <v>0.15</v>
      </c>
      <c r="G473" s="184">
        <v>-0.4103</v>
      </c>
      <c r="H473" s="184">
        <v>2.0251999999999999</v>
      </c>
      <c r="I473" s="184">
        <v>3.4883999999999999</v>
      </c>
      <c r="J473" s="184">
        <v>7.4013999999999998</v>
      </c>
      <c r="K473" s="184">
        <v>17.3626</v>
      </c>
      <c r="L473" s="184">
        <v>30.307500000000001</v>
      </c>
      <c r="M473" s="184">
        <v>41.494399999999999</v>
      </c>
      <c r="N473" s="184">
        <v>79.798000000000002</v>
      </c>
      <c r="O473" s="184">
        <v>18.7425</v>
      </c>
      <c r="P473" s="184">
        <v>13.524800000000001</v>
      </c>
      <c r="Q473" s="184">
        <v>14.1866</v>
      </c>
      <c r="R473" s="184">
        <v>31.3187</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767</v>
      </c>
      <c r="C474" s="180">
        <v>129312</v>
      </c>
      <c r="D474" s="183">
        <v>44477</v>
      </c>
      <c r="E474" s="184">
        <v>28.26</v>
      </c>
      <c r="F474" s="184">
        <v>0.14169999999999999</v>
      </c>
      <c r="G474" s="184">
        <v>-0.38769999999999999</v>
      </c>
      <c r="H474" s="184">
        <v>2.0217000000000001</v>
      </c>
      <c r="I474" s="184">
        <v>3.5165000000000002</v>
      </c>
      <c r="J474" s="184">
        <v>7.4932999999999996</v>
      </c>
      <c r="K474" s="184">
        <v>17.652000000000001</v>
      </c>
      <c r="L474" s="184">
        <v>30.954599999999999</v>
      </c>
      <c r="M474" s="184">
        <v>42.511299999999999</v>
      </c>
      <c r="N474" s="184">
        <v>81.502899999999997</v>
      </c>
      <c r="O474" s="184">
        <v>19.7468</v>
      </c>
      <c r="P474" s="184">
        <v>14.450699999999999</v>
      </c>
      <c r="Q474" s="184">
        <v>15.065899999999999</v>
      </c>
      <c r="R474" s="184">
        <v>32.467199999999998</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768</v>
      </c>
      <c r="C475" s="180">
        <v>145750</v>
      </c>
      <c r="D475" s="183">
        <v>44477</v>
      </c>
      <c r="E475" s="184">
        <v>18.13</v>
      </c>
      <c r="F475" s="184">
        <v>0.33200000000000002</v>
      </c>
      <c r="G475" s="184">
        <v>1.1718999999999999</v>
      </c>
      <c r="H475" s="184">
        <v>3.1873</v>
      </c>
      <c r="I475" s="184">
        <v>2.7195</v>
      </c>
      <c r="J475" s="184">
        <v>4.9189999999999996</v>
      </c>
      <c r="K475" s="184">
        <v>13.1004</v>
      </c>
      <c r="L475" s="184">
        <v>22.169799999999999</v>
      </c>
      <c r="M475" s="184">
        <v>24.9483</v>
      </c>
      <c r="N475" s="184">
        <v>50.957500000000003</v>
      </c>
      <c r="O475" s="184"/>
      <c r="P475" s="184"/>
      <c r="Q475" s="184">
        <v>23.675899999999999</v>
      </c>
      <c r="R475" s="184">
        <v>32.186500000000002</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769</v>
      </c>
      <c r="C476" s="180">
        <v>145747</v>
      </c>
      <c r="D476" s="183">
        <v>44477</v>
      </c>
      <c r="E476" s="184">
        <v>17.45</v>
      </c>
      <c r="F476" s="184">
        <v>0.34499999999999997</v>
      </c>
      <c r="G476" s="184">
        <v>1.1594</v>
      </c>
      <c r="H476" s="184">
        <v>3.1324000000000001</v>
      </c>
      <c r="I476" s="184">
        <v>2.6471</v>
      </c>
      <c r="J476" s="184">
        <v>4.8048000000000002</v>
      </c>
      <c r="K476" s="184">
        <v>12.798999999999999</v>
      </c>
      <c r="L476" s="184">
        <v>21.5181</v>
      </c>
      <c r="M476" s="184">
        <v>24.0227</v>
      </c>
      <c r="N476" s="184">
        <v>49.400700000000001</v>
      </c>
      <c r="O476" s="184"/>
      <c r="P476" s="184"/>
      <c r="Q476" s="184">
        <v>21.998799999999999</v>
      </c>
      <c r="R476" s="184">
        <v>30.6372</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770</v>
      </c>
      <c r="C477" s="180">
        <v>102807</v>
      </c>
      <c r="D477" s="183">
        <v>44477</v>
      </c>
      <c r="E477" s="184">
        <v>87.82</v>
      </c>
      <c r="F477" s="184">
        <v>0.64180000000000004</v>
      </c>
      <c r="G477" s="184">
        <v>0.48049999999999998</v>
      </c>
      <c r="H477" s="184">
        <v>2.7254999999999998</v>
      </c>
      <c r="I477" s="184">
        <v>0.88449999999999995</v>
      </c>
      <c r="J477" s="184">
        <v>2.2827999999999999</v>
      </c>
      <c r="K477" s="184">
        <v>12.1584</v>
      </c>
      <c r="L477" s="184">
        <v>20.797799999999999</v>
      </c>
      <c r="M477" s="184">
        <v>30.142299999999999</v>
      </c>
      <c r="N477" s="184">
        <v>57.298900000000003</v>
      </c>
      <c r="O477" s="184">
        <v>21.4971</v>
      </c>
      <c r="P477" s="184">
        <v>16.814699999999998</v>
      </c>
      <c r="Q477" s="184">
        <v>13.6403</v>
      </c>
      <c r="R477" s="184">
        <v>32.111499999999999</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771</v>
      </c>
      <c r="C478" s="180">
        <v>119438</v>
      </c>
      <c r="D478" s="183">
        <v>44477</v>
      </c>
      <c r="E478" s="184">
        <v>91.89</v>
      </c>
      <c r="F478" s="184">
        <v>0.6462</v>
      </c>
      <c r="G478" s="184">
        <v>0.48110000000000003</v>
      </c>
      <c r="H478" s="184">
        <v>2.7393000000000001</v>
      </c>
      <c r="I478" s="184">
        <v>0.90039999999999998</v>
      </c>
      <c r="J478" s="184">
        <v>2.3159999999999998</v>
      </c>
      <c r="K478" s="184">
        <v>12.293799999999999</v>
      </c>
      <c r="L478" s="184">
        <v>21.083100000000002</v>
      </c>
      <c r="M478" s="184">
        <v>30.581199999999999</v>
      </c>
      <c r="N478" s="184">
        <v>57.995199999999997</v>
      </c>
      <c r="O478" s="184">
        <v>22.199000000000002</v>
      </c>
      <c r="P478" s="184">
        <v>17.398099999999999</v>
      </c>
      <c r="Q478" s="184">
        <v>15.2478</v>
      </c>
      <c r="R478" s="184">
        <v>32.765900000000002</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772</v>
      </c>
      <c r="C479" s="180">
        <v>103678</v>
      </c>
      <c r="D479" s="183">
        <v>44477</v>
      </c>
      <c r="E479" s="184">
        <v>80.0762</v>
      </c>
      <c r="F479" s="184">
        <v>-0.25659999999999999</v>
      </c>
      <c r="G479" s="184">
        <v>-0.373</v>
      </c>
      <c r="H479" s="184">
        <v>1.0023</v>
      </c>
      <c r="I479" s="184">
        <v>3.2229000000000001</v>
      </c>
      <c r="J479" s="184">
        <v>4.2465000000000002</v>
      </c>
      <c r="K479" s="184">
        <v>8.3421000000000003</v>
      </c>
      <c r="L479" s="184">
        <v>23.143799999999999</v>
      </c>
      <c r="M479" s="184">
        <v>33.081299999999999</v>
      </c>
      <c r="N479" s="184">
        <v>68.412700000000001</v>
      </c>
      <c r="O479" s="184">
        <v>23.6553</v>
      </c>
      <c r="P479" s="184">
        <v>15.676299999999999</v>
      </c>
      <c r="Q479" s="184">
        <v>14.4613</v>
      </c>
      <c r="R479" s="184">
        <v>34.179900000000004</v>
      </c>
      <c r="S479" s="120"/>
      <c r="T479" s="123"/>
      <c r="U479" s="124"/>
      <c r="V479" s="124"/>
      <c r="W479" s="124"/>
      <c r="X479" s="124"/>
      <c r="Y479" s="124"/>
      <c r="Z479" s="124"/>
      <c r="AA479" s="124"/>
      <c r="AB479" s="124"/>
      <c r="AC479" s="124"/>
      <c r="AD479" s="124"/>
      <c r="AE479" s="124"/>
      <c r="AF479" s="124"/>
      <c r="AG479" s="124"/>
      <c r="AH479" s="124"/>
    </row>
    <row r="480" spans="1:34" x14ac:dyDescent="0.3">
      <c r="A480" s="180" t="s">
        <v>763</v>
      </c>
      <c r="B480" s="180" t="s">
        <v>773</v>
      </c>
      <c r="C480" s="180">
        <v>118527</v>
      </c>
      <c r="D480" s="183">
        <v>44477</v>
      </c>
      <c r="E480" s="184">
        <v>85.046499999999995</v>
      </c>
      <c r="F480" s="184">
        <v>-0.25419999999999998</v>
      </c>
      <c r="G480" s="184">
        <v>-0.3659</v>
      </c>
      <c r="H480" s="184">
        <v>1.0182</v>
      </c>
      <c r="I480" s="184">
        <v>3.2528999999999999</v>
      </c>
      <c r="J480" s="184">
        <v>4.3085000000000004</v>
      </c>
      <c r="K480" s="184">
        <v>8.5350000000000001</v>
      </c>
      <c r="L480" s="184">
        <v>23.575700000000001</v>
      </c>
      <c r="M480" s="184">
        <v>33.808900000000001</v>
      </c>
      <c r="N480" s="184">
        <v>69.720299999999995</v>
      </c>
      <c r="O480" s="184">
        <v>24.674399999999999</v>
      </c>
      <c r="P480" s="184">
        <v>16.578499999999998</v>
      </c>
      <c r="Q480" s="184">
        <v>15.861499999999999</v>
      </c>
      <c r="R480" s="184">
        <v>35.436700000000002</v>
      </c>
      <c r="S480" s="120"/>
      <c r="T480" s="123"/>
      <c r="U480" s="124"/>
      <c r="V480" s="124"/>
      <c r="W480" s="124"/>
      <c r="X480" s="124"/>
      <c r="Y480" s="124"/>
      <c r="Z480" s="124"/>
      <c r="AA480" s="124"/>
      <c r="AB480" s="124"/>
      <c r="AC480" s="124"/>
      <c r="AD480" s="124"/>
      <c r="AE480" s="124"/>
      <c r="AF480" s="124"/>
      <c r="AG480" s="124"/>
      <c r="AH480" s="124"/>
    </row>
    <row r="481" spans="1:34" x14ac:dyDescent="0.3">
      <c r="A481" s="180" t="s">
        <v>763</v>
      </c>
      <c r="B481" s="180" t="s">
        <v>774</v>
      </c>
      <c r="C481" s="180">
        <v>120749</v>
      </c>
      <c r="D481" s="183">
        <v>44477</v>
      </c>
      <c r="E481" s="184">
        <v>116.11539999999999</v>
      </c>
      <c r="F481" s="184">
        <v>0.53239999999999998</v>
      </c>
      <c r="G481" s="184">
        <v>0.27010000000000001</v>
      </c>
      <c r="H481" s="184">
        <v>1.93</v>
      </c>
      <c r="I481" s="184">
        <v>0.18709999999999999</v>
      </c>
      <c r="J481" s="184">
        <v>3.1242000000000001</v>
      </c>
      <c r="K481" s="184">
        <v>14.710900000000001</v>
      </c>
      <c r="L481" s="184">
        <v>27.7791</v>
      </c>
      <c r="M481" s="184">
        <v>35.512500000000003</v>
      </c>
      <c r="N481" s="184">
        <v>63.291400000000003</v>
      </c>
      <c r="O481" s="184">
        <v>22.5688</v>
      </c>
      <c r="P481" s="184">
        <v>16.932700000000001</v>
      </c>
      <c r="Q481" s="184">
        <v>14.723599999999999</v>
      </c>
      <c r="R481" s="184">
        <v>32.352499999999999</v>
      </c>
      <c r="S481" s="120"/>
      <c r="T481" s="123"/>
      <c r="U481" s="124"/>
      <c r="V481" s="124"/>
      <c r="W481" s="124"/>
      <c r="X481" s="124"/>
      <c r="Y481" s="124"/>
      <c r="Z481" s="124"/>
      <c r="AA481" s="124"/>
      <c r="AB481" s="124"/>
      <c r="AC481" s="124"/>
      <c r="AD481" s="124"/>
      <c r="AE481" s="124"/>
      <c r="AF481" s="124"/>
      <c r="AG481" s="124"/>
      <c r="AH481" s="124"/>
    </row>
    <row r="482" spans="1:34" x14ac:dyDescent="0.3">
      <c r="A482" s="180" t="s">
        <v>763</v>
      </c>
      <c r="B482" s="180" t="s">
        <v>775</v>
      </c>
      <c r="C482" s="180">
        <v>103026</v>
      </c>
      <c r="D482" s="183">
        <v>44477</v>
      </c>
      <c r="E482" s="184">
        <v>110.0774</v>
      </c>
      <c r="F482" s="184">
        <v>0.53069999999999995</v>
      </c>
      <c r="G482" s="184">
        <v>0.2651</v>
      </c>
      <c r="H482" s="184">
        <v>1.9182999999999999</v>
      </c>
      <c r="I482" s="184">
        <v>0.1638</v>
      </c>
      <c r="J482" s="184">
        <v>3.0724999999999998</v>
      </c>
      <c r="K482" s="184">
        <v>14.538600000000001</v>
      </c>
      <c r="L482" s="184">
        <v>27.4099</v>
      </c>
      <c r="M482" s="184">
        <v>34.927199999999999</v>
      </c>
      <c r="N482" s="184">
        <v>62.352200000000003</v>
      </c>
      <c r="O482" s="184">
        <v>21.860099999999999</v>
      </c>
      <c r="P482" s="184">
        <v>16.229600000000001</v>
      </c>
      <c r="Q482" s="184">
        <v>15.7041</v>
      </c>
      <c r="R482" s="184">
        <v>31.612400000000001</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0.43153571428571436</v>
      </c>
      <c r="G483" s="186">
        <v>0.42750714285714286</v>
      </c>
      <c r="H483" s="186">
        <v>2.3827285714285718</v>
      </c>
      <c r="I483" s="186">
        <v>2.2110499999999997</v>
      </c>
      <c r="J483" s="186">
        <v>4.6799357142857145</v>
      </c>
      <c r="K483" s="186">
        <v>13.369150000000001</v>
      </c>
      <c r="L483" s="186">
        <v>26.194671428571432</v>
      </c>
      <c r="M483" s="186">
        <v>34.073399999999999</v>
      </c>
      <c r="N483" s="186">
        <v>63.199416666666657</v>
      </c>
      <c r="O483" s="186">
        <v>21.540289999999999</v>
      </c>
      <c r="P483" s="186">
        <v>15.156060000000002</v>
      </c>
      <c r="Q483" s="186">
        <v>20.529028571428569</v>
      </c>
      <c r="R483" s="186">
        <v>32.394224999999999</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0.53154999999999997</v>
      </c>
      <c r="G484" s="186">
        <v>0.48080000000000001</v>
      </c>
      <c r="H484" s="186">
        <v>2.7324000000000002</v>
      </c>
      <c r="I484" s="186">
        <v>2.6833</v>
      </c>
      <c r="J484" s="186">
        <v>4.6974999999999998</v>
      </c>
      <c r="K484" s="186">
        <v>12.9497</v>
      </c>
      <c r="L484" s="186">
        <v>27.5945</v>
      </c>
      <c r="M484" s="186">
        <v>33.503550000000004</v>
      </c>
      <c r="N484" s="186">
        <v>60.8459</v>
      </c>
      <c r="O484" s="186">
        <v>21.678599999999999</v>
      </c>
      <c r="P484" s="186">
        <v>15.952950000000001</v>
      </c>
      <c r="Q484" s="186">
        <v>15.475950000000001</v>
      </c>
      <c r="R484" s="186">
        <v>32.227699999999999</v>
      </c>
      <c r="S484" s="120"/>
      <c r="T484" s="123"/>
      <c r="U484" s="124"/>
      <c r="V484" s="124"/>
      <c r="W484" s="124"/>
      <c r="X484" s="124"/>
      <c r="Y484" s="124"/>
      <c r="Z484" s="124"/>
      <c r="AA484" s="124"/>
      <c r="AB484" s="124"/>
      <c r="AC484" s="124"/>
      <c r="AD484" s="124"/>
      <c r="AE484" s="124"/>
      <c r="AF484" s="124"/>
      <c r="AG484" s="124"/>
      <c r="AH484" s="124"/>
    </row>
    <row r="485" spans="1:34" x14ac:dyDescent="0.3">
      <c r="A485" s="129"/>
      <c r="B485" s="129"/>
      <c r="C485" s="129"/>
      <c r="D485" s="130"/>
      <c r="E485" s="131"/>
      <c r="F485" s="131"/>
      <c r="G485" s="131"/>
      <c r="H485" s="131"/>
      <c r="I485" s="131"/>
      <c r="J485" s="131"/>
      <c r="K485" s="131"/>
      <c r="L485" s="131"/>
      <c r="M485" s="131"/>
      <c r="N485" s="131"/>
      <c r="O485" s="131"/>
      <c r="P485" s="131"/>
      <c r="Q485" s="131"/>
      <c r="R485" s="131"/>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44477</v>
      </c>
      <c r="E487" s="184">
        <v>37.380200000000002</v>
      </c>
      <c r="F487" s="184">
        <v>-20.2014</v>
      </c>
      <c r="G487" s="184">
        <v>-4.1322000000000001</v>
      </c>
      <c r="H487" s="184">
        <v>-3.4152999999999998</v>
      </c>
      <c r="I487" s="184">
        <v>-2.1604000000000001</v>
      </c>
      <c r="J487" s="184">
        <v>2.1814</v>
      </c>
      <c r="K487" s="184">
        <v>6.5180999999999996</v>
      </c>
      <c r="L487" s="184">
        <v>6.4907000000000004</v>
      </c>
      <c r="M487" s="184">
        <v>5.5369999999999999</v>
      </c>
      <c r="N487" s="184">
        <v>6.7313000000000001</v>
      </c>
      <c r="O487" s="184">
        <v>6.0808</v>
      </c>
      <c r="P487" s="184">
        <v>4.8291000000000004</v>
      </c>
      <c r="Q487" s="184">
        <v>7.7424999999999997</v>
      </c>
      <c r="R487" s="184">
        <v>5.1886000000000001</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44477</v>
      </c>
      <c r="E488" s="184">
        <v>24.636099999999999</v>
      </c>
      <c r="F488" s="184">
        <v>-20.8781</v>
      </c>
      <c r="G488" s="184">
        <v>-4.7392000000000003</v>
      </c>
      <c r="H488" s="184">
        <v>-4.0183</v>
      </c>
      <c r="I488" s="184">
        <v>-2.7696999999999998</v>
      </c>
      <c r="J488" s="184">
        <v>1.5674999999999999</v>
      </c>
      <c r="K488" s="184">
        <v>5.8949999999999996</v>
      </c>
      <c r="L488" s="184">
        <v>5.9109999999999996</v>
      </c>
      <c r="M488" s="184">
        <v>4.9771999999999998</v>
      </c>
      <c r="N488" s="184">
        <v>6.1369999999999996</v>
      </c>
      <c r="O488" s="184">
        <v>5.476</v>
      </c>
      <c r="P488" s="184">
        <v>4.2390999999999996</v>
      </c>
      <c r="Q488" s="184">
        <v>7.4736000000000002</v>
      </c>
      <c r="R488" s="184">
        <v>4.5933999999999999</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44477</v>
      </c>
      <c r="E489" s="184">
        <v>35.620899999999999</v>
      </c>
      <c r="F489" s="184">
        <v>-20.789100000000001</v>
      </c>
      <c r="G489" s="184">
        <v>-4.7117000000000004</v>
      </c>
      <c r="H489" s="184">
        <v>-4.0077999999999996</v>
      </c>
      <c r="I489" s="184">
        <v>-2.7637</v>
      </c>
      <c r="J489" s="184">
        <v>1.5834999999999999</v>
      </c>
      <c r="K489" s="184">
        <v>5.9084000000000003</v>
      </c>
      <c r="L489" s="184">
        <v>5.9200999999999997</v>
      </c>
      <c r="M489" s="184">
        <v>4.9866999999999999</v>
      </c>
      <c r="N489" s="184">
        <v>6.1492000000000004</v>
      </c>
      <c r="O489" s="184">
        <v>5.4824000000000002</v>
      </c>
      <c r="P489" s="184">
        <v>4.2427999999999999</v>
      </c>
      <c r="Q489" s="184">
        <v>7.7394999999999996</v>
      </c>
      <c r="R489" s="184">
        <v>4.6026999999999996</v>
      </c>
      <c r="S489" s="120" t="s">
        <v>2004</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44477</v>
      </c>
      <c r="E490" s="184">
        <v>1.4522999999999999</v>
      </c>
      <c r="F490" s="184">
        <v>0</v>
      </c>
      <c r="G490" s="184">
        <v>0</v>
      </c>
      <c r="H490" s="184">
        <v>0</v>
      </c>
      <c r="I490" s="184">
        <v>0</v>
      </c>
      <c r="J490" s="184">
        <v>0</v>
      </c>
      <c r="K490" s="184">
        <v>0</v>
      </c>
      <c r="L490" s="184">
        <v>0</v>
      </c>
      <c r="M490" s="184">
        <v>0</v>
      </c>
      <c r="N490" s="184">
        <v>0</v>
      </c>
      <c r="O490" s="184"/>
      <c r="P490" s="184"/>
      <c r="Q490" s="184">
        <v>-13.6046</v>
      </c>
      <c r="R490" s="184"/>
      <c r="S490" s="120" t="s">
        <v>2004</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44477</v>
      </c>
      <c r="E491" s="184">
        <v>0.96740000000000004</v>
      </c>
      <c r="F491" s="184">
        <v>0</v>
      </c>
      <c r="G491" s="184">
        <v>0</v>
      </c>
      <c r="H491" s="184">
        <v>0</v>
      </c>
      <c r="I491" s="184">
        <v>0</v>
      </c>
      <c r="J491" s="184">
        <v>0</v>
      </c>
      <c r="K491" s="184">
        <v>0</v>
      </c>
      <c r="L491" s="184">
        <v>0</v>
      </c>
      <c r="M491" s="184">
        <v>0</v>
      </c>
      <c r="N491" s="184">
        <v>0</v>
      </c>
      <c r="O491" s="184"/>
      <c r="P491" s="184"/>
      <c r="Q491" s="184">
        <v>-13.601599999999999</v>
      </c>
      <c r="R491" s="184"/>
      <c r="S491" s="120" t="s">
        <v>2004</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44477</v>
      </c>
      <c r="E492" s="184">
        <v>1.3985000000000001</v>
      </c>
      <c r="F492" s="184">
        <v>0</v>
      </c>
      <c r="G492" s="184">
        <v>0</v>
      </c>
      <c r="H492" s="184">
        <v>0</v>
      </c>
      <c r="I492" s="184">
        <v>0</v>
      </c>
      <c r="J492" s="184">
        <v>0</v>
      </c>
      <c r="K492" s="184">
        <v>0</v>
      </c>
      <c r="L492" s="184">
        <v>0</v>
      </c>
      <c r="M492" s="184">
        <v>0</v>
      </c>
      <c r="N492" s="184">
        <v>0</v>
      </c>
      <c r="O492" s="184"/>
      <c r="P492" s="184"/>
      <c r="Q492" s="184">
        <v>-13.6029</v>
      </c>
      <c r="R492" s="184"/>
      <c r="S492" s="120" t="s">
        <v>2004</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44477</v>
      </c>
      <c r="E493" s="184">
        <v>25.7211</v>
      </c>
      <c r="F493" s="184">
        <v>-74.066699999999997</v>
      </c>
      <c r="G493" s="184">
        <v>-27.3736</v>
      </c>
      <c r="H493" s="184">
        <v>-11.5297</v>
      </c>
      <c r="I493" s="184">
        <v>-11.9764</v>
      </c>
      <c r="J493" s="184">
        <v>2.9874000000000001</v>
      </c>
      <c r="K493" s="184">
        <v>7.2182000000000004</v>
      </c>
      <c r="L493" s="184">
        <v>5.6456</v>
      </c>
      <c r="M493" s="184">
        <v>3.96</v>
      </c>
      <c r="N493" s="184">
        <v>6.2351000000000001</v>
      </c>
      <c r="O493" s="184">
        <v>10.478</v>
      </c>
      <c r="P493" s="184">
        <v>8.3432999999999993</v>
      </c>
      <c r="Q493" s="184">
        <v>9.4440000000000008</v>
      </c>
      <c r="R493" s="184">
        <v>9.1980000000000004</v>
      </c>
      <c r="S493" s="120" t="s">
        <v>2004</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44477</v>
      </c>
      <c r="E494" s="184">
        <v>23.724599999999999</v>
      </c>
      <c r="F494" s="184">
        <v>-74.464399999999998</v>
      </c>
      <c r="G494" s="184">
        <v>-27.783000000000001</v>
      </c>
      <c r="H494" s="184">
        <v>-11.928900000000001</v>
      </c>
      <c r="I494" s="184">
        <v>-12.3916</v>
      </c>
      <c r="J494" s="184">
        <v>2.5695999999999999</v>
      </c>
      <c r="K494" s="184">
        <v>6.7986000000000004</v>
      </c>
      <c r="L494" s="184">
        <v>5.2229000000000001</v>
      </c>
      <c r="M494" s="184">
        <v>3.5379</v>
      </c>
      <c r="N494" s="184">
        <v>5.7972000000000001</v>
      </c>
      <c r="O494" s="184">
        <v>9.8689</v>
      </c>
      <c r="P494" s="184">
        <v>7.6067</v>
      </c>
      <c r="Q494" s="184">
        <v>8.6120999999999999</v>
      </c>
      <c r="R494" s="184">
        <v>8.7181999999999995</v>
      </c>
      <c r="S494" s="120" t="s">
        <v>2004</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44477</v>
      </c>
      <c r="E495" s="184">
        <v>18.788900000000002</v>
      </c>
      <c r="F495" s="184">
        <v>-30.28</v>
      </c>
      <c r="G495" s="184">
        <v>-15.715</v>
      </c>
      <c r="H495" s="184">
        <v>-5.7937000000000003</v>
      </c>
      <c r="I495" s="184">
        <v>-4.8613999999999997</v>
      </c>
      <c r="J495" s="184">
        <v>4.53E-2</v>
      </c>
      <c r="K495" s="184">
        <v>6.2892000000000001</v>
      </c>
      <c r="L495" s="184">
        <v>4.9756</v>
      </c>
      <c r="M495" s="184">
        <v>2.0417000000000001</v>
      </c>
      <c r="N495" s="184">
        <v>7.0532000000000004</v>
      </c>
      <c r="O495" s="184">
        <v>4.3620000000000001</v>
      </c>
      <c r="P495" s="184">
        <v>4.4169999999999998</v>
      </c>
      <c r="Q495" s="184">
        <v>7.0327999999999999</v>
      </c>
      <c r="R495" s="184">
        <v>6.6864999999999997</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44477</v>
      </c>
      <c r="E496" s="184">
        <v>19.887</v>
      </c>
      <c r="F496" s="184">
        <v>-29.891999999999999</v>
      </c>
      <c r="G496" s="184">
        <v>-15.336600000000001</v>
      </c>
      <c r="H496" s="184">
        <v>-5.4218000000000002</v>
      </c>
      <c r="I496" s="184">
        <v>-4.4627999999999997</v>
      </c>
      <c r="J496" s="184">
        <v>0.44059999999999999</v>
      </c>
      <c r="K496" s="184">
        <v>6.6738999999999997</v>
      </c>
      <c r="L496" s="184">
        <v>5.3372999999999999</v>
      </c>
      <c r="M496" s="184">
        <v>2.3931</v>
      </c>
      <c r="N496" s="184">
        <v>7.4195000000000002</v>
      </c>
      <c r="O496" s="184">
        <v>4.7656000000000001</v>
      </c>
      <c r="P496" s="184">
        <v>4.9318</v>
      </c>
      <c r="Q496" s="184">
        <v>7.5167000000000002</v>
      </c>
      <c r="R496" s="184">
        <v>7.0644</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44477</v>
      </c>
      <c r="E497" s="184">
        <v>36.572299999999998</v>
      </c>
      <c r="F497" s="184">
        <v>-26.9267</v>
      </c>
      <c r="G497" s="184">
        <v>-5.2539999999999996</v>
      </c>
      <c r="H497" s="184">
        <v>-6.3653000000000004</v>
      </c>
      <c r="I497" s="184">
        <v>-5.2717000000000001</v>
      </c>
      <c r="J497" s="184">
        <v>0.66239999999999999</v>
      </c>
      <c r="K497" s="184">
        <v>4.6845999999999997</v>
      </c>
      <c r="L497" s="184">
        <v>3.4921000000000002</v>
      </c>
      <c r="M497" s="184">
        <v>0.78029999999999999</v>
      </c>
      <c r="N497" s="184">
        <v>2.8832</v>
      </c>
      <c r="O497" s="184">
        <v>6.9394999999999998</v>
      </c>
      <c r="P497" s="184">
        <v>5.7001999999999997</v>
      </c>
      <c r="Q497" s="184">
        <v>7.9009999999999998</v>
      </c>
      <c r="R497" s="184">
        <v>5.5670999999999999</v>
      </c>
      <c r="S497" s="120" t="s">
        <v>2001</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44477</v>
      </c>
      <c r="E498" s="184">
        <v>39.231900000000003</v>
      </c>
      <c r="F498" s="184">
        <v>-25.66</v>
      </c>
      <c r="G498" s="184">
        <v>-4.0612000000000004</v>
      </c>
      <c r="H498" s="184">
        <v>-5.1517999999999997</v>
      </c>
      <c r="I498" s="184">
        <v>-4.0606999999999998</v>
      </c>
      <c r="J498" s="184">
        <v>1.9071</v>
      </c>
      <c r="K498" s="184">
        <v>6.0128000000000004</v>
      </c>
      <c r="L498" s="184">
        <v>4.8391999999999999</v>
      </c>
      <c r="M498" s="184">
        <v>2.105</v>
      </c>
      <c r="N498" s="184">
        <v>4.1993999999999998</v>
      </c>
      <c r="O498" s="184">
        <v>8.0746000000000002</v>
      </c>
      <c r="P498" s="184">
        <v>6.7446999999999999</v>
      </c>
      <c r="Q498" s="184">
        <v>8.4945000000000004</v>
      </c>
      <c r="R498" s="184">
        <v>6.6704999999999997</v>
      </c>
      <c r="S498" s="120" t="s">
        <v>2001</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44477</v>
      </c>
      <c r="E499" s="184">
        <v>25.6448</v>
      </c>
      <c r="F499" s="184">
        <v>-26.169799999999999</v>
      </c>
      <c r="G499" s="184">
        <v>-4.5528000000000004</v>
      </c>
      <c r="H499" s="184">
        <v>-5.6870000000000003</v>
      </c>
      <c r="I499" s="184">
        <v>-4.5972</v>
      </c>
      <c r="J499" s="184">
        <v>1.3774</v>
      </c>
      <c r="K499" s="184">
        <v>5.4976000000000003</v>
      </c>
      <c r="L499" s="184">
        <v>4.3266999999999998</v>
      </c>
      <c r="M499" s="184">
        <v>1.5953999999999999</v>
      </c>
      <c r="N499" s="184">
        <v>3.6747999999999998</v>
      </c>
      <c r="O499" s="184">
        <v>7.5591999999999997</v>
      </c>
      <c r="P499" s="184">
        <v>6.2862999999999998</v>
      </c>
      <c r="Q499" s="184">
        <v>7.7241</v>
      </c>
      <c r="R499" s="184">
        <v>6.1272000000000002</v>
      </c>
      <c r="S499" s="120" t="s">
        <v>2004</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44477</v>
      </c>
      <c r="E500" s="184">
        <v>25.655799999999999</v>
      </c>
      <c r="F500" s="184">
        <v>-25.164100000000001</v>
      </c>
      <c r="G500" s="184">
        <v>-8.1986000000000008</v>
      </c>
      <c r="H500" s="184">
        <v>-5.7047999999999996</v>
      </c>
      <c r="I500" s="184">
        <v>-2.6293000000000002</v>
      </c>
      <c r="J500" s="184">
        <v>2.1234999999999999</v>
      </c>
      <c r="K500" s="184">
        <v>4.5959000000000003</v>
      </c>
      <c r="L500" s="184">
        <v>3.6566999999999998</v>
      </c>
      <c r="M500" s="184">
        <v>1.9247000000000001</v>
      </c>
      <c r="N500" s="184">
        <v>3.6819999999999999</v>
      </c>
      <c r="O500" s="184">
        <v>8.1034000000000006</v>
      </c>
      <c r="P500" s="184">
        <v>6.6604000000000001</v>
      </c>
      <c r="Q500" s="184">
        <v>8.4779</v>
      </c>
      <c r="R500" s="184">
        <v>6.4657</v>
      </c>
      <c r="S500" s="120" t="s">
        <v>2004</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44477</v>
      </c>
      <c r="E501" s="184">
        <v>24.2242</v>
      </c>
      <c r="F501" s="184">
        <v>-26.3492</v>
      </c>
      <c r="G501" s="184">
        <v>-9.3346999999999998</v>
      </c>
      <c r="H501" s="184">
        <v>-6.7716000000000003</v>
      </c>
      <c r="I501" s="184">
        <v>-3.6970999999999998</v>
      </c>
      <c r="J501" s="184">
        <v>1.0556000000000001</v>
      </c>
      <c r="K501" s="184">
        <v>3.5011000000000001</v>
      </c>
      <c r="L501" s="184">
        <v>2.5754000000000001</v>
      </c>
      <c r="M501" s="184">
        <v>0.87219999999999998</v>
      </c>
      <c r="N501" s="184">
        <v>2.6414</v>
      </c>
      <c r="O501" s="184">
        <v>7.1425999999999998</v>
      </c>
      <c r="P501" s="184">
        <v>5.8215000000000003</v>
      </c>
      <c r="Q501" s="184">
        <v>7.4146000000000001</v>
      </c>
      <c r="R501" s="184">
        <v>5.4949000000000003</v>
      </c>
      <c r="S501" s="120" t="s">
        <v>2004</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44477</v>
      </c>
      <c r="E502" s="184">
        <v>2789.2487999999998</v>
      </c>
      <c r="F502" s="184">
        <v>-20.5778</v>
      </c>
      <c r="G502" s="184">
        <v>-9.3358000000000008</v>
      </c>
      <c r="H502" s="184">
        <v>-4.6356000000000002</v>
      </c>
      <c r="I502" s="184">
        <v>-4.5914999999999999</v>
      </c>
      <c r="J502" s="184">
        <v>2.4049</v>
      </c>
      <c r="K502" s="184">
        <v>7.8742000000000001</v>
      </c>
      <c r="L502" s="184">
        <v>5.4627999999999997</v>
      </c>
      <c r="M502" s="184">
        <v>2.8161999999999998</v>
      </c>
      <c r="N502" s="184">
        <v>4.9447000000000001</v>
      </c>
      <c r="O502" s="184">
        <v>10.321</v>
      </c>
      <c r="P502" s="184">
        <v>7.3343999999999996</v>
      </c>
      <c r="Q502" s="184">
        <v>8.7695000000000007</v>
      </c>
      <c r="R502" s="184">
        <v>8.3024000000000004</v>
      </c>
      <c r="S502" s="120" t="s">
        <v>2001</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44477</v>
      </c>
      <c r="E503" s="184">
        <v>2681.6505000000002</v>
      </c>
      <c r="F503" s="184">
        <v>-21.227599999999999</v>
      </c>
      <c r="G503" s="184">
        <v>-9.9855</v>
      </c>
      <c r="H503" s="184">
        <v>-5.2736000000000001</v>
      </c>
      <c r="I503" s="184">
        <v>-5.2247000000000003</v>
      </c>
      <c r="J503" s="184">
        <v>1.7718</v>
      </c>
      <c r="K503" s="184">
        <v>7.2373000000000003</v>
      </c>
      <c r="L503" s="184">
        <v>4.8296000000000001</v>
      </c>
      <c r="M503" s="184">
        <v>2.1714000000000002</v>
      </c>
      <c r="N503" s="184">
        <v>4.2729999999999997</v>
      </c>
      <c r="O503" s="184">
        <v>9.6323000000000008</v>
      </c>
      <c r="P503" s="184">
        <v>6.7821999999999996</v>
      </c>
      <c r="Q503" s="184">
        <v>7.0763999999999996</v>
      </c>
      <c r="R503" s="184">
        <v>7.6117999999999997</v>
      </c>
      <c r="S503" s="120" t="s">
        <v>2001</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44477</v>
      </c>
      <c r="E504" s="184">
        <v>76.924899999999994</v>
      </c>
      <c r="F504" s="184">
        <v>6.3593000000000002</v>
      </c>
      <c r="G504" s="184">
        <v>6.6306000000000003</v>
      </c>
      <c r="H504" s="184">
        <v>3.6358000000000001</v>
      </c>
      <c r="I504" s="184">
        <v>111.56529999999999</v>
      </c>
      <c r="J504" s="184">
        <v>60.112000000000002</v>
      </c>
      <c r="K504" s="184">
        <v>31.611999999999998</v>
      </c>
      <c r="L504" s="184">
        <v>16.659199999999998</v>
      </c>
      <c r="M504" s="184">
        <v>16.4651</v>
      </c>
      <c r="N504" s="184">
        <v>17.746200000000002</v>
      </c>
      <c r="O504" s="184">
        <v>6.9024999999999999</v>
      </c>
      <c r="P504" s="184">
        <v>7.1675000000000004</v>
      </c>
      <c r="Q504" s="184">
        <v>8.6433</v>
      </c>
      <c r="R504" s="184">
        <v>6.0075000000000003</v>
      </c>
      <c r="S504" s="120" t="s">
        <v>2001</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44477</v>
      </c>
      <c r="E505" s="184">
        <v>82.230900000000005</v>
      </c>
      <c r="F505" s="184">
        <v>6.3484999999999996</v>
      </c>
      <c r="G505" s="184">
        <v>6.6321000000000003</v>
      </c>
      <c r="H505" s="184">
        <v>3.6358999999999999</v>
      </c>
      <c r="I505" s="184">
        <v>111.56740000000001</v>
      </c>
      <c r="J505" s="184">
        <v>60.111800000000002</v>
      </c>
      <c r="K505" s="184">
        <v>31.612100000000002</v>
      </c>
      <c r="L505" s="184">
        <v>16.658799999999999</v>
      </c>
      <c r="M505" s="184">
        <v>16.672000000000001</v>
      </c>
      <c r="N505" s="184">
        <v>18.1465</v>
      </c>
      <c r="O505" s="184">
        <v>7.6482000000000001</v>
      </c>
      <c r="P505" s="184">
        <v>8.0071999999999992</v>
      </c>
      <c r="Q505" s="184">
        <v>8.8827999999999996</v>
      </c>
      <c r="R505" s="184">
        <v>6.6355000000000004</v>
      </c>
      <c r="S505" s="120" t="s">
        <v>2001</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2001</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2001</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2001</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2001</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2001</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2001</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44477</v>
      </c>
      <c r="E512" s="184">
        <v>72.906400000000005</v>
      </c>
      <c r="F512" s="184">
        <v>-47.299399999999999</v>
      </c>
      <c r="G512" s="184">
        <v>-18.7119</v>
      </c>
      <c r="H512" s="184">
        <v>-8.8819999999999997</v>
      </c>
      <c r="I512" s="184">
        <v>-9.4031000000000002</v>
      </c>
      <c r="J512" s="184">
        <v>-2.6808999999999998</v>
      </c>
      <c r="K512" s="184">
        <v>3.9809999999999999</v>
      </c>
      <c r="L512" s="184">
        <v>14.8317</v>
      </c>
      <c r="M512" s="184">
        <v>8.8270999999999997</v>
      </c>
      <c r="N512" s="184">
        <v>9.1851000000000003</v>
      </c>
      <c r="O512" s="184">
        <v>7.3621999999999996</v>
      </c>
      <c r="P512" s="184">
        <v>5.3994999999999997</v>
      </c>
      <c r="Q512" s="184">
        <v>8.4596</v>
      </c>
      <c r="R512" s="184">
        <v>8.9246999999999996</v>
      </c>
      <c r="S512" s="120" t="s">
        <v>2001</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44477</v>
      </c>
      <c r="E513" s="184">
        <v>77.625399999999999</v>
      </c>
      <c r="F513" s="184">
        <v>-46.678800000000003</v>
      </c>
      <c r="G513" s="184">
        <v>-18.0761</v>
      </c>
      <c r="H513" s="184">
        <v>-8.2356999999999996</v>
      </c>
      <c r="I513" s="184">
        <v>-8.7566000000000006</v>
      </c>
      <c r="J513" s="184">
        <v>-2.0388000000000002</v>
      </c>
      <c r="K513" s="184">
        <v>4.6130000000000004</v>
      </c>
      <c r="L513" s="184">
        <v>15.416600000000001</v>
      </c>
      <c r="M513" s="184">
        <v>9.3727999999999998</v>
      </c>
      <c r="N513" s="184">
        <v>9.7796000000000003</v>
      </c>
      <c r="O513" s="184">
        <v>8.0419999999999998</v>
      </c>
      <c r="P513" s="184">
        <v>6.0670000000000002</v>
      </c>
      <c r="Q513" s="184">
        <v>8.3308</v>
      </c>
      <c r="R513" s="184">
        <v>9.6440000000000001</v>
      </c>
      <c r="S513" s="120" t="s">
        <v>2001</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44477</v>
      </c>
      <c r="E514" s="184">
        <v>72.906400000000005</v>
      </c>
      <c r="F514" s="184">
        <v>-47.299399999999999</v>
      </c>
      <c r="G514" s="184">
        <v>-18.7119</v>
      </c>
      <c r="H514" s="184">
        <v>-8.8819999999999997</v>
      </c>
      <c r="I514" s="184">
        <v>-9.4031000000000002</v>
      </c>
      <c r="J514" s="184">
        <v>-2.6808999999999998</v>
      </c>
      <c r="K514" s="184">
        <v>3.9809999999999999</v>
      </c>
      <c r="L514" s="184">
        <v>14.8317</v>
      </c>
      <c r="M514" s="184">
        <v>8.8270999999999997</v>
      </c>
      <c r="N514" s="184">
        <v>9.1851000000000003</v>
      </c>
      <c r="O514" s="184">
        <v>7.3621999999999996</v>
      </c>
      <c r="P514" s="184">
        <v>5.3994999999999997</v>
      </c>
      <c r="Q514" s="184">
        <v>8.4596</v>
      </c>
      <c r="R514" s="184">
        <v>8.9246999999999996</v>
      </c>
      <c r="S514" s="120" t="s">
        <v>2004</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44477</v>
      </c>
      <c r="E515" s="184">
        <v>72.906400000000005</v>
      </c>
      <c r="F515" s="184">
        <v>-47.299399999999999</v>
      </c>
      <c r="G515" s="184">
        <v>-18.7119</v>
      </c>
      <c r="H515" s="184">
        <v>-8.8819999999999997</v>
      </c>
      <c r="I515" s="184">
        <v>-9.4031000000000002</v>
      </c>
      <c r="J515" s="184">
        <v>-2.6808999999999998</v>
      </c>
      <c r="K515" s="184">
        <v>3.9809999999999999</v>
      </c>
      <c r="L515" s="184">
        <v>14.8317</v>
      </c>
      <c r="M515" s="184">
        <v>8.8270999999999997</v>
      </c>
      <c r="N515" s="184">
        <v>9.1851000000000003</v>
      </c>
      <c r="O515" s="184">
        <v>7.3621999999999996</v>
      </c>
      <c r="P515" s="184">
        <v>5.3994999999999997</v>
      </c>
      <c r="Q515" s="184">
        <v>8.4596</v>
      </c>
      <c r="R515" s="184">
        <v>8.9246999999999996</v>
      </c>
      <c r="S515" s="120" t="s">
        <v>2004</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44477</v>
      </c>
      <c r="E516" s="184">
        <v>28.6983</v>
      </c>
      <c r="F516" s="184">
        <v>-51.944699999999997</v>
      </c>
      <c r="G516" s="184">
        <v>-24.1173</v>
      </c>
      <c r="H516" s="184">
        <v>-11.457800000000001</v>
      </c>
      <c r="I516" s="184">
        <v>-9.8017000000000003</v>
      </c>
      <c r="J516" s="184">
        <v>-1.6680999999999999</v>
      </c>
      <c r="K516" s="184">
        <v>4.1628999999999996</v>
      </c>
      <c r="L516" s="184">
        <v>3.2326000000000001</v>
      </c>
      <c r="M516" s="184">
        <v>1.1323000000000001</v>
      </c>
      <c r="N516" s="184">
        <v>3.2654999999999998</v>
      </c>
      <c r="O516" s="184">
        <v>7.7900999999999998</v>
      </c>
      <c r="P516" s="184">
        <v>5.5640999999999998</v>
      </c>
      <c r="Q516" s="184">
        <v>7.8101000000000003</v>
      </c>
      <c r="R516" s="184">
        <v>5.4164000000000003</v>
      </c>
      <c r="S516" s="120" t="s">
        <v>2004</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44477</v>
      </c>
      <c r="E517" s="184">
        <v>30.694299999999998</v>
      </c>
      <c r="F517" s="184">
        <v>-51.180300000000003</v>
      </c>
      <c r="G517" s="184">
        <v>-23.341699999999999</v>
      </c>
      <c r="H517" s="184">
        <v>-10.6973</v>
      </c>
      <c r="I517" s="184">
        <v>-9.0231999999999992</v>
      </c>
      <c r="J517" s="184">
        <v>-0.88329999999999997</v>
      </c>
      <c r="K517" s="184">
        <v>4.9573999999999998</v>
      </c>
      <c r="L517" s="184">
        <v>4.032</v>
      </c>
      <c r="M517" s="184">
        <v>1.9282999999999999</v>
      </c>
      <c r="N517" s="184">
        <v>4.0808999999999997</v>
      </c>
      <c r="O517" s="184">
        <v>8.6273</v>
      </c>
      <c r="P517" s="184">
        <v>6.3723000000000001</v>
      </c>
      <c r="Q517" s="184">
        <v>7.6547000000000001</v>
      </c>
      <c r="R517" s="184">
        <v>6.2454999999999998</v>
      </c>
      <c r="S517" s="120" t="s">
        <v>2004</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44477</v>
      </c>
      <c r="E518" s="184">
        <v>27.5749</v>
      </c>
      <c r="F518" s="184">
        <v>-52.210099999999997</v>
      </c>
      <c r="G518" s="184">
        <v>-24.3508</v>
      </c>
      <c r="H518" s="184">
        <v>-11.7164</v>
      </c>
      <c r="I518" s="184">
        <v>-10.0494</v>
      </c>
      <c r="J518" s="184">
        <v>-1.9162999999999999</v>
      </c>
      <c r="K518" s="184">
        <v>3.9098999999999999</v>
      </c>
      <c r="L518" s="184">
        <v>2.9790999999999999</v>
      </c>
      <c r="M518" s="184">
        <v>0.88339999999999996</v>
      </c>
      <c r="N518" s="184">
        <v>3.0112999999999999</v>
      </c>
      <c r="O518" s="184">
        <v>7.5265000000000004</v>
      </c>
      <c r="P518" s="184">
        <v>5.3026</v>
      </c>
      <c r="Q518" s="184">
        <v>7.5034000000000001</v>
      </c>
      <c r="R518" s="184">
        <v>5.1604999999999999</v>
      </c>
      <c r="S518" s="120" t="s">
        <v>2001</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44477</v>
      </c>
      <c r="E519" s="184">
        <v>28.860399999999998</v>
      </c>
      <c r="F519" s="184">
        <v>-28.9389</v>
      </c>
      <c r="G519" s="184">
        <v>-5.1830999999999996</v>
      </c>
      <c r="H519" s="184">
        <v>-4.1521999999999997</v>
      </c>
      <c r="I519" s="184">
        <v>-2.3736999999999999</v>
      </c>
      <c r="J519" s="184">
        <v>2.3738000000000001</v>
      </c>
      <c r="K519" s="184">
        <v>6.3181000000000003</v>
      </c>
      <c r="L519" s="184">
        <v>5.5418000000000003</v>
      </c>
      <c r="M519" s="184">
        <v>4.6832000000000003</v>
      </c>
      <c r="N519" s="184">
        <v>6.3354999999999997</v>
      </c>
      <c r="O519" s="184">
        <v>9.4267000000000003</v>
      </c>
      <c r="P519" s="184">
        <v>7.9089999999999998</v>
      </c>
      <c r="Q519" s="184">
        <v>9.4620999999999995</v>
      </c>
      <c r="R519" s="184">
        <v>9.0397999999999996</v>
      </c>
      <c r="S519" s="120" t="s">
        <v>2001</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44477</v>
      </c>
      <c r="E520" s="184">
        <v>30.340399999999999</v>
      </c>
      <c r="F520" s="184">
        <v>-28.128900000000002</v>
      </c>
      <c r="G520" s="184">
        <v>-4.4095000000000004</v>
      </c>
      <c r="H520" s="184">
        <v>-3.3662999999999998</v>
      </c>
      <c r="I520" s="184">
        <v>-1.5887</v>
      </c>
      <c r="J520" s="184">
        <v>3.1640999999999999</v>
      </c>
      <c r="K520" s="184">
        <v>7.1214000000000004</v>
      </c>
      <c r="L520" s="184">
        <v>6.3552999999999997</v>
      </c>
      <c r="M520" s="184">
        <v>5.5023999999999997</v>
      </c>
      <c r="N520" s="184">
        <v>7.1651999999999996</v>
      </c>
      <c r="O520" s="184">
        <v>10.2029</v>
      </c>
      <c r="P520" s="184">
        <v>8.6638000000000002</v>
      </c>
      <c r="Q520" s="184">
        <v>10.6127</v>
      </c>
      <c r="R520" s="184">
        <v>9.8247</v>
      </c>
      <c r="S520" s="120" t="s">
        <v>2001</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44477</v>
      </c>
      <c r="E521" s="184">
        <v>17.924199999999999</v>
      </c>
      <c r="F521" s="184">
        <v>-74.175799999999995</v>
      </c>
      <c r="G521" s="184">
        <v>-22.967400000000001</v>
      </c>
      <c r="H521" s="184">
        <v>-16.384599999999999</v>
      </c>
      <c r="I521" s="184">
        <v>31.384</v>
      </c>
      <c r="J521" s="184">
        <v>16.267900000000001</v>
      </c>
      <c r="K521" s="184">
        <v>10.1843</v>
      </c>
      <c r="L521" s="184">
        <v>7.8303000000000003</v>
      </c>
      <c r="M521" s="184">
        <v>4.7824</v>
      </c>
      <c r="N521" s="184">
        <v>6.7183000000000002</v>
      </c>
      <c r="O521" s="184">
        <v>7.5979999999999999</v>
      </c>
      <c r="P521" s="184">
        <v>5.1058000000000003</v>
      </c>
      <c r="Q521" s="184">
        <v>6.2435</v>
      </c>
      <c r="R521" s="184">
        <v>8.2187999999999999</v>
      </c>
      <c r="S521" s="120" t="s">
        <v>2002</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44477</v>
      </c>
      <c r="E522" s="184">
        <v>19.238199999999999</v>
      </c>
      <c r="F522" s="184">
        <v>-73.465800000000002</v>
      </c>
      <c r="G522" s="184">
        <v>-22.157599999999999</v>
      </c>
      <c r="H522" s="184">
        <v>-15.646000000000001</v>
      </c>
      <c r="I522" s="184">
        <v>32.143599999999999</v>
      </c>
      <c r="J522" s="184">
        <v>17.019300000000001</v>
      </c>
      <c r="K522" s="184">
        <v>10.9519</v>
      </c>
      <c r="L522" s="184">
        <v>8.6098999999999997</v>
      </c>
      <c r="M522" s="184">
        <v>5.5495000000000001</v>
      </c>
      <c r="N522" s="184">
        <v>7.5090000000000003</v>
      </c>
      <c r="O522" s="184">
        <v>8.5018999999999991</v>
      </c>
      <c r="P522" s="184">
        <v>6.2327000000000004</v>
      </c>
      <c r="Q522" s="184">
        <v>6.7568999999999999</v>
      </c>
      <c r="R522" s="184">
        <v>9.0428999999999995</v>
      </c>
      <c r="S522" s="120" t="s">
        <v>2002</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44477</v>
      </c>
      <c r="E523" s="184">
        <v>29.8017</v>
      </c>
      <c r="F523" s="184">
        <v>-6.9798</v>
      </c>
      <c r="G523" s="184">
        <v>-4.4890999999999996</v>
      </c>
      <c r="H523" s="184">
        <v>-1.8015000000000001</v>
      </c>
      <c r="I523" s="184">
        <v>-1.6524000000000001</v>
      </c>
      <c r="J523" s="184">
        <v>0.25319999999999998</v>
      </c>
      <c r="K523" s="184">
        <v>5.7534000000000001</v>
      </c>
      <c r="L523" s="184">
        <v>5.6913999999999998</v>
      </c>
      <c r="M523" s="184">
        <v>2.1154999999999999</v>
      </c>
      <c r="N523" s="184">
        <v>4.5999999999999996</v>
      </c>
      <c r="O523" s="184">
        <v>10.581200000000001</v>
      </c>
      <c r="P523" s="184">
        <v>8.3168000000000006</v>
      </c>
      <c r="Q523" s="184">
        <v>9.3048000000000002</v>
      </c>
      <c r="R523" s="184">
        <v>8.3922000000000008</v>
      </c>
      <c r="S523" s="120" t="s">
        <v>2001</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44477</v>
      </c>
      <c r="E524" s="184">
        <v>27.689699999999998</v>
      </c>
      <c r="F524" s="184">
        <v>-7.9074</v>
      </c>
      <c r="G524" s="184">
        <v>-5.3582000000000001</v>
      </c>
      <c r="H524" s="184">
        <v>-2.6915</v>
      </c>
      <c r="I524" s="184">
        <v>-2.5303</v>
      </c>
      <c r="J524" s="184">
        <v>-0.62360000000000004</v>
      </c>
      <c r="K524" s="184">
        <v>4.8644999999999996</v>
      </c>
      <c r="L524" s="184">
        <v>4.7930999999999999</v>
      </c>
      <c r="M524" s="184">
        <v>1.1950000000000001</v>
      </c>
      <c r="N524" s="184">
        <v>3.6732999999999998</v>
      </c>
      <c r="O524" s="184">
        <v>9.7165999999999997</v>
      </c>
      <c r="P524" s="184">
        <v>7.4680999999999997</v>
      </c>
      <c r="Q524" s="184">
        <v>8.2416</v>
      </c>
      <c r="R524" s="184">
        <v>7.4898999999999996</v>
      </c>
      <c r="S524" s="120" t="s">
        <v>2001</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44477</v>
      </c>
      <c r="E525" s="184">
        <v>18.3596</v>
      </c>
      <c r="F525" s="184">
        <v>9.9429999999999996</v>
      </c>
      <c r="G525" s="184">
        <v>8.2891999999999992</v>
      </c>
      <c r="H525" s="184">
        <v>-1.7603</v>
      </c>
      <c r="I525" s="184">
        <v>-8.5199999999999998E-2</v>
      </c>
      <c r="J525" s="184">
        <v>0.85550000000000004</v>
      </c>
      <c r="K525" s="184">
        <v>8.5113000000000003</v>
      </c>
      <c r="L525" s="184">
        <v>8.1257999999999999</v>
      </c>
      <c r="M525" s="184">
        <v>6.0442999999999998</v>
      </c>
      <c r="N525" s="184">
        <v>7.4848999999999997</v>
      </c>
      <c r="O525" s="184">
        <v>8.1481999999999992</v>
      </c>
      <c r="P525" s="184">
        <v>7.4595000000000002</v>
      </c>
      <c r="Q525" s="184">
        <v>7.5986000000000002</v>
      </c>
      <c r="R525" s="184">
        <v>7.7584</v>
      </c>
      <c r="S525" s="120" t="s">
        <v>2001</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44477</v>
      </c>
      <c r="E526" s="184">
        <v>17.5655</v>
      </c>
      <c r="F526" s="184">
        <v>9.7689000000000004</v>
      </c>
      <c r="G526" s="184">
        <v>8.0399999999999991</v>
      </c>
      <c r="H526" s="184">
        <v>-2.0177999999999998</v>
      </c>
      <c r="I526" s="184">
        <v>-0.34129999999999999</v>
      </c>
      <c r="J526" s="184">
        <v>0.60289999999999999</v>
      </c>
      <c r="K526" s="184">
        <v>8.2540999999999993</v>
      </c>
      <c r="L526" s="184">
        <v>7.8653000000000004</v>
      </c>
      <c r="M526" s="184">
        <v>5.7169999999999996</v>
      </c>
      <c r="N526" s="184">
        <v>7.0982000000000003</v>
      </c>
      <c r="O526" s="184">
        <v>7.5627000000000004</v>
      </c>
      <c r="P526" s="184">
        <v>6.8662000000000001</v>
      </c>
      <c r="Q526" s="184">
        <v>7.0266000000000002</v>
      </c>
      <c r="R526" s="184">
        <v>7.2317999999999998</v>
      </c>
      <c r="S526" s="120" t="s">
        <v>2001</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44477</v>
      </c>
      <c r="E527" s="184">
        <v>1232.8396</v>
      </c>
      <c r="F527" s="184">
        <v>6.0170000000000003</v>
      </c>
      <c r="G527" s="184">
        <v>-0.13420000000000001</v>
      </c>
      <c r="H527" s="184">
        <v>0.92220000000000002</v>
      </c>
      <c r="I527" s="184">
        <v>-0.53010000000000002</v>
      </c>
      <c r="J527" s="184">
        <v>0.34720000000000001</v>
      </c>
      <c r="K527" s="184">
        <v>7.1841999999999997</v>
      </c>
      <c r="L527" s="184">
        <v>5.7374999999999998</v>
      </c>
      <c r="M527" s="184">
        <v>4.1498999999999997</v>
      </c>
      <c r="N527" s="184">
        <v>6.8289</v>
      </c>
      <c r="O527" s="184"/>
      <c r="P527" s="184"/>
      <c r="Q527" s="184">
        <v>7.6304999999999996</v>
      </c>
      <c r="R527" s="184">
        <v>6.1216999999999997</v>
      </c>
      <c r="S527" s="120" t="s">
        <v>2001</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44477</v>
      </c>
      <c r="E528" s="184">
        <v>1214.8371</v>
      </c>
      <c r="F528" s="184">
        <v>5.4991000000000003</v>
      </c>
      <c r="G528" s="184">
        <v>-0.65090000000000003</v>
      </c>
      <c r="H528" s="184">
        <v>0.40260000000000001</v>
      </c>
      <c r="I528" s="184">
        <v>-1.046</v>
      </c>
      <c r="J528" s="184">
        <v>-0.1641</v>
      </c>
      <c r="K528" s="184">
        <v>6.6592000000000002</v>
      </c>
      <c r="L528" s="184">
        <v>5.2054</v>
      </c>
      <c r="M528" s="184">
        <v>3.6183999999999998</v>
      </c>
      <c r="N528" s="184">
        <v>6.2786999999999997</v>
      </c>
      <c r="O528" s="184"/>
      <c r="P528" s="184"/>
      <c r="Q528" s="184">
        <v>7.0758000000000001</v>
      </c>
      <c r="R528" s="184">
        <v>5.5715000000000003</v>
      </c>
      <c r="S528" s="120" t="s">
        <v>2001</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44477</v>
      </c>
      <c r="E529" s="184">
        <v>34.704099999999997</v>
      </c>
      <c r="F529" s="184">
        <v>-3.8910999999999998</v>
      </c>
      <c r="G529" s="184">
        <v>-0.66610000000000003</v>
      </c>
      <c r="H529" s="184">
        <v>-0.52580000000000005</v>
      </c>
      <c r="I529" s="184">
        <v>-0.97629999999999995</v>
      </c>
      <c r="J529" s="184">
        <v>1.1615</v>
      </c>
      <c r="K529" s="184">
        <v>5.32</v>
      </c>
      <c r="L529" s="184">
        <v>4.9897</v>
      </c>
      <c r="M529" s="184">
        <v>3.1583999999999999</v>
      </c>
      <c r="N529" s="184">
        <v>4.5484</v>
      </c>
      <c r="O529" s="184">
        <v>6.5339999999999998</v>
      </c>
      <c r="P529" s="184">
        <v>7.133</v>
      </c>
      <c r="Q529" s="184">
        <v>8.0195000000000007</v>
      </c>
      <c r="R529" s="184">
        <v>6.1120999999999999</v>
      </c>
      <c r="S529" s="120" t="s">
        <v>2001</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44477</v>
      </c>
      <c r="E530" s="184">
        <v>33.0349</v>
      </c>
      <c r="F530" s="184">
        <v>-4.5294999999999996</v>
      </c>
      <c r="G530" s="184">
        <v>-1.3994</v>
      </c>
      <c r="H530" s="184">
        <v>-1.2624</v>
      </c>
      <c r="I530" s="184">
        <v>-1.7036</v>
      </c>
      <c r="J530" s="184">
        <v>0.43109999999999998</v>
      </c>
      <c r="K530" s="184">
        <v>4.5811999999999999</v>
      </c>
      <c r="L530" s="184">
        <v>4.2428999999999997</v>
      </c>
      <c r="M530" s="184">
        <v>2.4131999999999998</v>
      </c>
      <c r="N530" s="184">
        <v>3.7879999999999998</v>
      </c>
      <c r="O530" s="184">
        <v>5.8688000000000002</v>
      </c>
      <c r="P530" s="184">
        <v>6.5019999999999998</v>
      </c>
      <c r="Q530" s="184">
        <v>6.7473000000000001</v>
      </c>
      <c r="R530" s="184">
        <v>5.383</v>
      </c>
      <c r="S530" s="120" t="s">
        <v>2001</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44477</v>
      </c>
      <c r="E531" s="184">
        <v>31.716699999999999</v>
      </c>
      <c r="F531" s="184">
        <v>-19.093499999999999</v>
      </c>
      <c r="G531" s="184">
        <v>-3.7965</v>
      </c>
      <c r="H531" s="184">
        <v>-1.5942000000000001</v>
      </c>
      <c r="I531" s="184">
        <v>1.2336</v>
      </c>
      <c r="J531" s="184">
        <v>4.7405999999999997</v>
      </c>
      <c r="K531" s="184">
        <v>8.827</v>
      </c>
      <c r="L531" s="184">
        <v>6.9610000000000003</v>
      </c>
      <c r="M531" s="184">
        <v>3.9632000000000001</v>
      </c>
      <c r="N531" s="184">
        <v>6.4890999999999996</v>
      </c>
      <c r="O531" s="184">
        <v>10.443199999999999</v>
      </c>
      <c r="P531" s="184">
        <v>8.6194000000000006</v>
      </c>
      <c r="Q531" s="184">
        <v>9.5980000000000008</v>
      </c>
      <c r="R531" s="184">
        <v>8.7382000000000009</v>
      </c>
      <c r="S531" s="120" t="s">
        <v>2001</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44477</v>
      </c>
      <c r="E532" s="184">
        <v>30.0138</v>
      </c>
      <c r="F532" s="184">
        <v>-19.933299999999999</v>
      </c>
      <c r="G532" s="184">
        <v>-4.5384000000000002</v>
      </c>
      <c r="H532" s="184">
        <v>-2.3269000000000002</v>
      </c>
      <c r="I532" s="184">
        <v>0.48649999999999999</v>
      </c>
      <c r="J532" s="184">
        <v>3.9897</v>
      </c>
      <c r="K532" s="184">
        <v>8.0723000000000003</v>
      </c>
      <c r="L532" s="184">
        <v>6.1974999999999998</v>
      </c>
      <c r="M532" s="184">
        <v>3.2067000000000001</v>
      </c>
      <c r="N532" s="184">
        <v>5.7154999999999996</v>
      </c>
      <c r="O532" s="184">
        <v>9.6961999999999993</v>
      </c>
      <c r="P532" s="184">
        <v>7.9404000000000003</v>
      </c>
      <c r="Q532" s="184">
        <v>8.5640999999999998</v>
      </c>
      <c r="R532" s="184">
        <v>7.9893999999999998</v>
      </c>
      <c r="S532" s="120" t="s">
        <v>2001</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44477</v>
      </c>
      <c r="E533" s="184">
        <v>25.235600000000002</v>
      </c>
      <c r="F533" s="184">
        <v>-10.8445</v>
      </c>
      <c r="G533" s="184">
        <v>-5.6863999999999999</v>
      </c>
      <c r="H533" s="184">
        <v>-3.1387999999999998</v>
      </c>
      <c r="I533" s="184">
        <v>-2.1368</v>
      </c>
      <c r="J533" s="184">
        <v>1.0470999999999999</v>
      </c>
      <c r="K533" s="184">
        <v>5.3601000000000001</v>
      </c>
      <c r="L533" s="184">
        <v>4.9241000000000001</v>
      </c>
      <c r="M533" s="184">
        <v>1.5521</v>
      </c>
      <c r="N533" s="184">
        <v>3.7955000000000001</v>
      </c>
      <c r="O533" s="184">
        <v>8.9762000000000004</v>
      </c>
      <c r="P533" s="184">
        <v>7.2590000000000003</v>
      </c>
      <c r="Q533" s="184">
        <v>8.7734000000000005</v>
      </c>
      <c r="R533" s="184">
        <v>7.0355999999999996</v>
      </c>
      <c r="S533" s="120" t="s">
        <v>2002</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44477</v>
      </c>
      <c r="E534" s="184">
        <v>23.819299999999998</v>
      </c>
      <c r="F534" s="184">
        <v>-11.4892</v>
      </c>
      <c r="G534" s="184">
        <v>-6.3815</v>
      </c>
      <c r="H534" s="184">
        <v>-3.85</v>
      </c>
      <c r="I534" s="184">
        <v>-2.8536999999999999</v>
      </c>
      <c r="J534" s="184">
        <v>0.32700000000000001</v>
      </c>
      <c r="K534" s="184">
        <v>4.6322999999999999</v>
      </c>
      <c r="L534" s="184">
        <v>4.1875</v>
      </c>
      <c r="M534" s="184">
        <v>0.82630000000000003</v>
      </c>
      <c r="N534" s="184">
        <v>3.0625</v>
      </c>
      <c r="O534" s="184">
        <v>8.2114999999999991</v>
      </c>
      <c r="P534" s="184">
        <v>6.4337999999999997</v>
      </c>
      <c r="Q534" s="184">
        <v>5.9089999999999998</v>
      </c>
      <c r="R534" s="184">
        <v>6.3071999999999999</v>
      </c>
      <c r="S534" s="120" t="s">
        <v>2002</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2005</v>
      </c>
      <c r="C535" s="180">
        <v>144403</v>
      </c>
      <c r="D535" s="183">
        <v>44477</v>
      </c>
      <c r="E535" s="184">
        <v>12.2326</v>
      </c>
      <c r="F535" s="184">
        <v>-21.768999999999998</v>
      </c>
      <c r="G535" s="184">
        <v>-6.8589000000000002</v>
      </c>
      <c r="H535" s="184">
        <v>-7.1089000000000002</v>
      </c>
      <c r="I535" s="184">
        <v>-5.8479000000000001</v>
      </c>
      <c r="J535" s="184">
        <v>-0.1691</v>
      </c>
      <c r="K535" s="184">
        <v>4.9519000000000002</v>
      </c>
      <c r="L535" s="184">
        <v>4.3296999999999999</v>
      </c>
      <c r="M535" s="184">
        <v>3.7576000000000001</v>
      </c>
      <c r="N535" s="184">
        <v>4.5914999999999999</v>
      </c>
      <c r="O535" s="184">
        <v>6.8479999999999999</v>
      </c>
      <c r="P535" s="184"/>
      <c r="Q535" s="184">
        <v>6.6348000000000003</v>
      </c>
      <c r="R535" s="184">
        <v>5.9995000000000003</v>
      </c>
      <c r="S535" s="120" t="s">
        <v>2004</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2006</v>
      </c>
      <c r="C536" s="180">
        <v>144401</v>
      </c>
      <c r="D536" s="183">
        <v>44477</v>
      </c>
      <c r="E536" s="184">
        <v>11.815899999999999</v>
      </c>
      <c r="F536" s="184">
        <v>-22.8447</v>
      </c>
      <c r="G536" s="184">
        <v>-7.9234</v>
      </c>
      <c r="H536" s="184">
        <v>-8.2392000000000003</v>
      </c>
      <c r="I536" s="184">
        <v>-6.9538000000000002</v>
      </c>
      <c r="J536" s="184">
        <v>-1.2755000000000001</v>
      </c>
      <c r="K536" s="184">
        <v>3.8342000000000001</v>
      </c>
      <c r="L536" s="184">
        <v>3.2126000000000001</v>
      </c>
      <c r="M536" s="184">
        <v>2.6495000000000002</v>
      </c>
      <c r="N536" s="184">
        <v>3.4740000000000002</v>
      </c>
      <c r="O536" s="184">
        <v>5.6833</v>
      </c>
      <c r="P536" s="184"/>
      <c r="Q536" s="184">
        <v>5.4631999999999996</v>
      </c>
      <c r="R536" s="184">
        <v>4.8280000000000003</v>
      </c>
      <c r="S536" s="120" t="s">
        <v>2004</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44477</v>
      </c>
      <c r="E537" s="184">
        <v>14.1706</v>
      </c>
      <c r="F537" s="184">
        <v>-27.5398</v>
      </c>
      <c r="G537" s="184">
        <v>-9.0942000000000007</v>
      </c>
      <c r="H537" s="184">
        <v>-6.6516999999999999</v>
      </c>
      <c r="I537" s="184">
        <v>-5.5994000000000002</v>
      </c>
      <c r="J537" s="184">
        <v>-1.0294000000000001</v>
      </c>
      <c r="K537" s="184">
        <v>4.4562999999999997</v>
      </c>
      <c r="L537" s="184">
        <v>4.4623999999999997</v>
      </c>
      <c r="M537" s="184">
        <v>3.0800999999999998</v>
      </c>
      <c r="N537" s="184">
        <v>4.1151999999999997</v>
      </c>
      <c r="O537" s="184">
        <v>9.8778000000000006</v>
      </c>
      <c r="P537" s="184"/>
      <c r="Q537" s="184">
        <v>7.9710000000000001</v>
      </c>
      <c r="R537" s="184">
        <v>7.3269000000000002</v>
      </c>
      <c r="S537" s="120" t="s">
        <v>2001</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44477</v>
      </c>
      <c r="E538" s="184">
        <v>13.413600000000001</v>
      </c>
      <c r="F538" s="184">
        <v>-28.821100000000001</v>
      </c>
      <c r="G538" s="184">
        <v>-10.059799999999999</v>
      </c>
      <c r="H538" s="184">
        <v>-7.6079999999999997</v>
      </c>
      <c r="I538" s="184">
        <v>-6.5724</v>
      </c>
      <c r="J538" s="184">
        <v>-2.0013000000000001</v>
      </c>
      <c r="K538" s="184">
        <v>3.488</v>
      </c>
      <c r="L538" s="184">
        <v>3.4889000000000001</v>
      </c>
      <c r="M538" s="184">
        <v>2.1027999999999998</v>
      </c>
      <c r="N538" s="184">
        <v>3.1267999999999998</v>
      </c>
      <c r="O538" s="184">
        <v>8.7308000000000003</v>
      </c>
      <c r="P538" s="184"/>
      <c r="Q538" s="184">
        <v>6.6746999999999996</v>
      </c>
      <c r="R538" s="184">
        <v>6.3106999999999998</v>
      </c>
      <c r="S538" s="120" t="s">
        <v>2001</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44477</v>
      </c>
      <c r="E539" s="184">
        <v>29.6784</v>
      </c>
      <c r="F539" s="184">
        <v>19.811299999999999</v>
      </c>
      <c r="G539" s="184">
        <v>23.082899999999999</v>
      </c>
      <c r="H539" s="184">
        <v>-1.4402999999999999</v>
      </c>
      <c r="I539" s="184">
        <v>-10.150499999999999</v>
      </c>
      <c r="J539" s="184">
        <v>2.5552000000000001</v>
      </c>
      <c r="K539" s="184">
        <v>8.4678000000000004</v>
      </c>
      <c r="L539" s="184">
        <v>4.6489000000000003</v>
      </c>
      <c r="M539" s="184">
        <v>2.6892999999999998</v>
      </c>
      <c r="N539" s="184">
        <v>5.8079999999999998</v>
      </c>
      <c r="O539" s="184">
        <v>8.4541000000000004</v>
      </c>
      <c r="P539" s="184">
        <v>6.2001999999999997</v>
      </c>
      <c r="Q539" s="184">
        <v>6.6458000000000004</v>
      </c>
      <c r="R539" s="184">
        <v>6.8160999999999996</v>
      </c>
      <c r="S539" s="120" t="s">
        <v>2004</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44477</v>
      </c>
      <c r="E540" s="184">
        <v>31.367100000000001</v>
      </c>
      <c r="F540" s="184">
        <v>20.258600000000001</v>
      </c>
      <c r="G540" s="184">
        <v>23.473099999999999</v>
      </c>
      <c r="H540" s="184">
        <v>-1.0138</v>
      </c>
      <c r="I540" s="184">
        <v>-9.7462999999999997</v>
      </c>
      <c r="J540" s="184">
        <v>2.9628000000000001</v>
      </c>
      <c r="K540" s="184">
        <v>8.8839000000000006</v>
      </c>
      <c r="L540" s="184">
        <v>5.0682</v>
      </c>
      <c r="M540" s="184">
        <v>3.1128999999999998</v>
      </c>
      <c r="N540" s="184">
        <v>6.2553000000000001</v>
      </c>
      <c r="O540" s="184">
        <v>9.0771999999999995</v>
      </c>
      <c r="P540" s="184">
        <v>6.8453999999999997</v>
      </c>
      <c r="Q540" s="184">
        <v>8.4541000000000004</v>
      </c>
      <c r="R540" s="184">
        <v>7.3490000000000002</v>
      </c>
      <c r="S540" s="120" t="s">
        <v>2004</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44477</v>
      </c>
      <c r="E541" s="184">
        <v>2136.4775</v>
      </c>
      <c r="F541" s="184">
        <v>16.955400000000001</v>
      </c>
      <c r="G541" s="184">
        <v>1.2506999999999999</v>
      </c>
      <c r="H541" s="184">
        <v>1.6321000000000001</v>
      </c>
      <c r="I541" s="184">
        <v>-0.22090000000000001</v>
      </c>
      <c r="J541" s="184">
        <v>3.4807000000000001</v>
      </c>
      <c r="K541" s="184">
        <v>6.0476000000000001</v>
      </c>
      <c r="L541" s="184">
        <v>4.9802</v>
      </c>
      <c r="M541" s="184">
        <v>2.8447</v>
      </c>
      <c r="N541" s="184">
        <v>4.1816000000000004</v>
      </c>
      <c r="O541" s="184">
        <v>8.6804000000000006</v>
      </c>
      <c r="P541" s="184">
        <v>7.3791000000000002</v>
      </c>
      <c r="Q541" s="184">
        <v>8.1014999999999997</v>
      </c>
      <c r="R541" s="184">
        <v>6.2716000000000003</v>
      </c>
      <c r="S541" s="120" t="s">
        <v>2001</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44477</v>
      </c>
      <c r="E542" s="184">
        <v>2315.5812999999998</v>
      </c>
      <c r="F542" s="184">
        <v>18.172499999999999</v>
      </c>
      <c r="G542" s="184">
        <v>2.4689999999999999</v>
      </c>
      <c r="H542" s="184">
        <v>2.8506</v>
      </c>
      <c r="I542" s="184">
        <v>0.99770000000000003</v>
      </c>
      <c r="J542" s="184">
        <v>4.7031000000000001</v>
      </c>
      <c r="K542" s="184">
        <v>7.1730999999999998</v>
      </c>
      <c r="L542" s="184">
        <v>6.1708999999999996</v>
      </c>
      <c r="M542" s="184">
        <v>4.0510000000000002</v>
      </c>
      <c r="N542" s="184">
        <v>5.3712999999999997</v>
      </c>
      <c r="O542" s="184">
        <v>9.6659000000000006</v>
      </c>
      <c r="P542" s="184">
        <v>8.4610000000000003</v>
      </c>
      <c r="Q542" s="184">
        <v>8.9187999999999992</v>
      </c>
      <c r="R542" s="184">
        <v>7.3849999999999998</v>
      </c>
      <c r="S542" s="120" t="s">
        <v>2001</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2001</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2001</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2001</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2001</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44477</v>
      </c>
      <c r="E547" s="184">
        <v>16.820499999999999</v>
      </c>
      <c r="F547" s="184">
        <v>-13.8825</v>
      </c>
      <c r="G547" s="184">
        <v>-2.6757</v>
      </c>
      <c r="H547" s="184">
        <v>0.71309999999999996</v>
      </c>
      <c r="I547" s="184">
        <v>-1.5490999999999999</v>
      </c>
      <c r="J547" s="184">
        <v>4.0787000000000004</v>
      </c>
      <c r="K547" s="184">
        <v>7.0553999999999997</v>
      </c>
      <c r="L547" s="184">
        <v>4.9919000000000002</v>
      </c>
      <c r="M547" s="184">
        <v>3.6156000000000001</v>
      </c>
      <c r="N547" s="184">
        <v>4.6715</v>
      </c>
      <c r="O547" s="184">
        <v>8.6910000000000007</v>
      </c>
      <c r="P547" s="184">
        <v>7.3272000000000004</v>
      </c>
      <c r="Q547" s="184">
        <v>8.4719999999999995</v>
      </c>
      <c r="R547" s="184">
        <v>7.2508999999999997</v>
      </c>
      <c r="S547" s="120" t="s">
        <v>2001</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44477</v>
      </c>
      <c r="E548" s="184">
        <v>16.735299999999999</v>
      </c>
      <c r="F548" s="184">
        <v>-14.171099999999999</v>
      </c>
      <c r="G548" s="184">
        <v>-2.8347000000000002</v>
      </c>
      <c r="H548" s="184">
        <v>0.59209999999999996</v>
      </c>
      <c r="I548" s="184">
        <v>-1.6658999999999999</v>
      </c>
      <c r="J548" s="184">
        <v>3.9605000000000001</v>
      </c>
      <c r="K548" s="184">
        <v>6.9348000000000001</v>
      </c>
      <c r="L548" s="184">
        <v>4.8701999999999996</v>
      </c>
      <c r="M548" s="184">
        <v>3.4931000000000001</v>
      </c>
      <c r="N548" s="184">
        <v>4.5472999999999999</v>
      </c>
      <c r="O548" s="184">
        <v>8.5593000000000004</v>
      </c>
      <c r="P548" s="184">
        <v>7.2122999999999999</v>
      </c>
      <c r="Q548" s="184">
        <v>8.3542000000000005</v>
      </c>
      <c r="R548" s="184">
        <v>7.1176000000000004</v>
      </c>
      <c r="S548" s="120" t="s">
        <v>2001</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44477</v>
      </c>
      <c r="E549" s="184">
        <v>29.882300000000001</v>
      </c>
      <c r="F549" s="184">
        <v>-69.490600000000001</v>
      </c>
      <c r="G549" s="184">
        <v>-17.360600000000002</v>
      </c>
      <c r="H549" s="184">
        <v>-10.2401</v>
      </c>
      <c r="I549" s="184">
        <v>-6.0495999999999999</v>
      </c>
      <c r="J549" s="184">
        <v>1.0472999999999999</v>
      </c>
      <c r="K549" s="184">
        <v>4.8406000000000002</v>
      </c>
      <c r="L549" s="184">
        <v>3.6463999999999999</v>
      </c>
      <c r="M549" s="184">
        <v>2.5246</v>
      </c>
      <c r="N549" s="184">
        <v>4.6589</v>
      </c>
      <c r="O549" s="184">
        <v>9.8825000000000003</v>
      </c>
      <c r="P549" s="184">
        <v>8.0823999999999998</v>
      </c>
      <c r="Q549" s="184">
        <v>8.7075999999999993</v>
      </c>
      <c r="R549" s="184">
        <v>7.5949</v>
      </c>
      <c r="S549" s="120" t="s">
        <v>2004</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44477</v>
      </c>
      <c r="E550" s="184">
        <v>28.133900000000001</v>
      </c>
      <c r="F550" s="184">
        <v>-70.182100000000005</v>
      </c>
      <c r="G550" s="184">
        <v>-18.136099999999999</v>
      </c>
      <c r="H550" s="184">
        <v>-11.0228</v>
      </c>
      <c r="I550" s="184">
        <v>-6.8118999999999996</v>
      </c>
      <c r="J550" s="184">
        <v>0.27679999999999999</v>
      </c>
      <c r="K550" s="184">
        <v>4.0616000000000003</v>
      </c>
      <c r="L550" s="184">
        <v>2.8643000000000001</v>
      </c>
      <c r="M550" s="184">
        <v>1.7432000000000001</v>
      </c>
      <c r="N550" s="184">
        <v>3.8565</v>
      </c>
      <c r="O550" s="184">
        <v>9.1272000000000002</v>
      </c>
      <c r="P550" s="184">
        <v>7.2948000000000004</v>
      </c>
      <c r="Q550" s="184">
        <v>6.0014000000000003</v>
      </c>
      <c r="R550" s="184">
        <v>6.8369</v>
      </c>
      <c r="S550" s="120" t="s">
        <v>2004</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44477</v>
      </c>
      <c r="E551" s="184">
        <v>36.175600000000003</v>
      </c>
      <c r="F551" s="184">
        <v>13.5252</v>
      </c>
      <c r="G551" s="184">
        <v>1.8164</v>
      </c>
      <c r="H551" s="184">
        <v>1.9754</v>
      </c>
      <c r="I551" s="184">
        <v>-0.9294</v>
      </c>
      <c r="J551" s="184">
        <v>1.9167000000000001</v>
      </c>
      <c r="K551" s="184">
        <v>6.3943000000000003</v>
      </c>
      <c r="L551" s="184">
        <v>6.4375999999999998</v>
      </c>
      <c r="M551" s="184">
        <v>4.7637999999999998</v>
      </c>
      <c r="N551" s="184">
        <v>6.5449000000000002</v>
      </c>
      <c r="O551" s="184">
        <v>8.4130000000000003</v>
      </c>
      <c r="P551" s="184">
        <v>7.0744999999999996</v>
      </c>
      <c r="Q551" s="184">
        <v>9.0777999999999999</v>
      </c>
      <c r="R551" s="184">
        <v>7.8940000000000001</v>
      </c>
      <c r="S551" s="120" t="s">
        <v>2001</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44477</v>
      </c>
      <c r="E552" s="184">
        <v>33.141800000000003</v>
      </c>
      <c r="F552" s="184">
        <v>13.1105</v>
      </c>
      <c r="G552" s="184">
        <v>1.3952</v>
      </c>
      <c r="H552" s="184">
        <v>1.5581</v>
      </c>
      <c r="I552" s="184">
        <v>-1.4074</v>
      </c>
      <c r="J552" s="184">
        <v>1.415</v>
      </c>
      <c r="K552" s="184">
        <v>5.9131</v>
      </c>
      <c r="L552" s="184">
        <v>5.9752999999999998</v>
      </c>
      <c r="M552" s="184">
        <v>4.1669999999999998</v>
      </c>
      <c r="N552" s="184">
        <v>5.7356999999999996</v>
      </c>
      <c r="O552" s="184">
        <v>7.3537999999999997</v>
      </c>
      <c r="P552" s="184">
        <v>6.0037000000000003</v>
      </c>
      <c r="Q552" s="184">
        <v>6.8402000000000003</v>
      </c>
      <c r="R552" s="184">
        <v>6.8684000000000003</v>
      </c>
      <c r="S552" s="120" t="s">
        <v>2001</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44477</v>
      </c>
      <c r="E553" s="184">
        <v>19.241800000000001</v>
      </c>
      <c r="F553" s="184">
        <v>-63.8142</v>
      </c>
      <c r="G553" s="184">
        <v>-24.295100000000001</v>
      </c>
      <c r="H553" s="184">
        <v>-14.834899999999999</v>
      </c>
      <c r="I553" s="184">
        <v>-12.7818</v>
      </c>
      <c r="J553" s="184">
        <v>-0.71409999999999996</v>
      </c>
      <c r="K553" s="184">
        <v>5.5975000000000001</v>
      </c>
      <c r="L553" s="184">
        <v>4.3369999999999997</v>
      </c>
      <c r="M553" s="184">
        <v>1.5512999999999999</v>
      </c>
      <c r="N553" s="184">
        <v>3.8397000000000001</v>
      </c>
      <c r="O553" s="184">
        <v>8.5653000000000006</v>
      </c>
      <c r="P553" s="184">
        <v>5.7747000000000002</v>
      </c>
      <c r="Q553" s="184">
        <v>7.0119999999999996</v>
      </c>
      <c r="R553" s="184">
        <v>6.8064999999999998</v>
      </c>
      <c r="S553" s="120" t="s">
        <v>2001</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44477</v>
      </c>
      <c r="E554" s="184">
        <v>20.139700000000001</v>
      </c>
      <c r="F554" s="184">
        <v>-63.683100000000003</v>
      </c>
      <c r="G554" s="184">
        <v>-24.236999999999998</v>
      </c>
      <c r="H554" s="184">
        <v>-14.7417</v>
      </c>
      <c r="I554" s="184">
        <v>-12.6378</v>
      </c>
      <c r="J554" s="184">
        <v>-0.47710000000000002</v>
      </c>
      <c r="K554" s="184">
        <v>5.9219999999999997</v>
      </c>
      <c r="L554" s="184">
        <v>4.6807999999999996</v>
      </c>
      <c r="M554" s="184">
        <v>1.8106</v>
      </c>
      <c r="N554" s="184">
        <v>4.0891999999999999</v>
      </c>
      <c r="O554" s="184">
        <v>8.8284000000000002</v>
      </c>
      <c r="P554" s="184">
        <v>6.1772</v>
      </c>
      <c r="Q554" s="184">
        <v>7.3289999999999997</v>
      </c>
      <c r="R554" s="184">
        <v>7.1029</v>
      </c>
      <c r="S554" s="120" t="s">
        <v>2001</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44477</v>
      </c>
      <c r="E555" s="184">
        <v>0.33150000000000002</v>
      </c>
      <c r="F555" s="184">
        <v>11.0139</v>
      </c>
      <c r="G555" s="184">
        <v>11.0205</v>
      </c>
      <c r="H555" s="184">
        <v>11.033899999999999</v>
      </c>
      <c r="I555" s="184">
        <v>10.2643</v>
      </c>
      <c r="J555" s="184">
        <v>10.737500000000001</v>
      </c>
      <c r="K555" s="184">
        <v>10.945399999999999</v>
      </c>
      <c r="L555" s="184">
        <v>11.1831</v>
      </c>
      <c r="M555" s="184">
        <v>-23.775500000000001</v>
      </c>
      <c r="N555" s="184">
        <v>-16.0334</v>
      </c>
      <c r="O555" s="184"/>
      <c r="P555" s="184"/>
      <c r="Q555" s="184">
        <v>-7.0262000000000002</v>
      </c>
      <c r="R555" s="184"/>
      <c r="S555" s="120" t="s">
        <v>2004</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44477</v>
      </c>
      <c r="E556" s="184">
        <v>0.31609999999999999</v>
      </c>
      <c r="F556" s="184">
        <v>11.550599999999999</v>
      </c>
      <c r="G556" s="184">
        <v>11.5579</v>
      </c>
      <c r="H556" s="184">
        <v>11.5726</v>
      </c>
      <c r="I556" s="184">
        <v>10.766500000000001</v>
      </c>
      <c r="J556" s="184">
        <v>10.8735</v>
      </c>
      <c r="K556" s="184">
        <v>10.963200000000001</v>
      </c>
      <c r="L556" s="184">
        <v>11.195499999999999</v>
      </c>
      <c r="M556" s="184">
        <v>-24.012499999999999</v>
      </c>
      <c r="N556" s="184">
        <v>-16.220500000000001</v>
      </c>
      <c r="O556" s="184"/>
      <c r="P556" s="184"/>
      <c r="Q556" s="184">
        <v>-7.1462000000000003</v>
      </c>
      <c r="R556" s="184"/>
      <c r="S556" s="120" t="s">
        <v>2004</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44477</v>
      </c>
      <c r="E557" s="184">
        <v>24.582899999999999</v>
      </c>
      <c r="F557" s="184">
        <v>-10.687200000000001</v>
      </c>
      <c r="G557" s="184">
        <v>-4.3537999999999997</v>
      </c>
      <c r="H557" s="184">
        <v>-0.65749999999999997</v>
      </c>
      <c r="I557" s="184">
        <v>101.6962</v>
      </c>
      <c r="J557" s="184">
        <v>109.4776</v>
      </c>
      <c r="K557" s="184">
        <v>39.472700000000003</v>
      </c>
      <c r="L557" s="184">
        <v>21.3035</v>
      </c>
      <c r="M557" s="184">
        <v>14.0901</v>
      </c>
      <c r="N557" s="184">
        <v>12.656599999999999</v>
      </c>
      <c r="O557" s="184">
        <v>5.3375000000000004</v>
      </c>
      <c r="P557" s="184">
        <v>5.6387999999999998</v>
      </c>
      <c r="Q557" s="184">
        <v>7.9863999999999997</v>
      </c>
      <c r="R557" s="184">
        <v>9.1165000000000003</v>
      </c>
      <c r="S557" s="120" t="s">
        <v>2004</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44477</v>
      </c>
      <c r="E558" s="184">
        <v>23.271799999999999</v>
      </c>
      <c r="F558" s="184">
        <v>-11.132400000000001</v>
      </c>
      <c r="G558" s="184">
        <v>-4.8601999999999999</v>
      </c>
      <c r="H558" s="184">
        <v>-1.1872</v>
      </c>
      <c r="I558" s="184">
        <v>101.15470000000001</v>
      </c>
      <c r="J558" s="184">
        <v>108.92100000000001</v>
      </c>
      <c r="K558" s="184">
        <v>38.903399999999998</v>
      </c>
      <c r="L558" s="184">
        <v>20.706900000000001</v>
      </c>
      <c r="M558" s="184">
        <v>13.4839</v>
      </c>
      <c r="N558" s="184">
        <v>12.0307</v>
      </c>
      <c r="O558" s="184">
        <v>4.6962000000000002</v>
      </c>
      <c r="P558" s="184">
        <v>4.9341999999999997</v>
      </c>
      <c r="Q558" s="184">
        <v>7.7603</v>
      </c>
      <c r="R558" s="184">
        <v>8.4946000000000002</v>
      </c>
      <c r="S558" s="120" t="s">
        <v>2004</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-21.380979032258068</v>
      </c>
      <c r="G559" s="186">
        <v>-6.6352532258064532</v>
      </c>
      <c r="H559" s="186">
        <v>-4.1806193548387096</v>
      </c>
      <c r="I559" s="186">
        <v>4.3422451612903235</v>
      </c>
      <c r="J559" s="186">
        <v>7.1110596774193544</v>
      </c>
      <c r="K559" s="186">
        <v>7.8131822580645167</v>
      </c>
      <c r="L559" s="186">
        <v>6.5801919354838709</v>
      </c>
      <c r="M559" s="186">
        <v>3.2073322580645152</v>
      </c>
      <c r="N559" s="186">
        <v>5.0612596774193541</v>
      </c>
      <c r="O559" s="186">
        <v>8.0154418181818166</v>
      </c>
      <c r="P559" s="186">
        <v>6.5673274509803932</v>
      </c>
      <c r="Q559" s="186">
        <v>6.3646903225806408</v>
      </c>
      <c r="R559" s="186">
        <v>7.119335087719298</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-20.683450000000001</v>
      </c>
      <c r="G560" s="186">
        <v>-4.7996999999999996</v>
      </c>
      <c r="H560" s="186">
        <v>-3.9288999999999996</v>
      </c>
      <c r="I560" s="186">
        <v>-2.5798000000000001</v>
      </c>
      <c r="J560" s="186">
        <v>1.1085500000000001</v>
      </c>
      <c r="K560" s="186">
        <v>5.9673999999999996</v>
      </c>
      <c r="L560" s="186">
        <v>5.1368</v>
      </c>
      <c r="M560" s="186">
        <v>3.0964999999999998</v>
      </c>
      <c r="N560" s="186">
        <v>4.8080999999999996</v>
      </c>
      <c r="O560" s="186">
        <v>8.1481999999999992</v>
      </c>
      <c r="P560" s="186">
        <v>6.6604000000000001</v>
      </c>
      <c r="Q560" s="186">
        <v>7.7514000000000003</v>
      </c>
      <c r="R560" s="186">
        <v>7.0644</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9"/>
      <c r="B561" s="129"/>
      <c r="C561" s="129"/>
      <c r="D561" s="129"/>
      <c r="E561" s="129"/>
      <c r="F561" s="129"/>
      <c r="G561" s="129"/>
      <c r="H561" s="129"/>
      <c r="I561" s="129"/>
      <c r="J561" s="129"/>
      <c r="K561" s="129"/>
      <c r="L561" s="129"/>
      <c r="M561" s="133"/>
      <c r="N561" s="133"/>
      <c r="O561" s="133"/>
      <c r="P561" s="133"/>
      <c r="Q561" s="133"/>
      <c r="R561" s="133"/>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44477</v>
      </c>
      <c r="E563" s="184">
        <v>52.66</v>
      </c>
      <c r="F563" s="184">
        <v>0.38119999999999998</v>
      </c>
      <c r="G563" s="184">
        <v>0.11409999999999999</v>
      </c>
      <c r="H563" s="184">
        <v>1.5622</v>
      </c>
      <c r="I563" s="184">
        <v>0.45779999999999998</v>
      </c>
      <c r="J563" s="184">
        <v>1.6798999999999999</v>
      </c>
      <c r="K563" s="184">
        <v>7.8655999999999997</v>
      </c>
      <c r="L563" s="184">
        <v>11.6861</v>
      </c>
      <c r="M563" s="184">
        <v>12.545400000000001</v>
      </c>
      <c r="N563" s="184">
        <v>33.013399999999997</v>
      </c>
      <c r="O563" s="184">
        <v>13.777799999999999</v>
      </c>
      <c r="P563" s="184">
        <v>11.331899999999999</v>
      </c>
      <c r="Q563" s="184">
        <v>11.6914</v>
      </c>
      <c r="R563" s="184">
        <v>20.267800000000001</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44477</v>
      </c>
      <c r="E564" s="184">
        <v>57</v>
      </c>
      <c r="F564" s="184">
        <v>0.38750000000000001</v>
      </c>
      <c r="G564" s="184">
        <v>0.123</v>
      </c>
      <c r="H564" s="184">
        <v>1.5681</v>
      </c>
      <c r="I564" s="184">
        <v>0.47589999999999999</v>
      </c>
      <c r="J564" s="184">
        <v>1.7494000000000001</v>
      </c>
      <c r="K564" s="184">
        <v>8.0569000000000006</v>
      </c>
      <c r="L564" s="184">
        <v>12.0503</v>
      </c>
      <c r="M564" s="184">
        <v>13.0952</v>
      </c>
      <c r="N564" s="184">
        <v>33.865699999999997</v>
      </c>
      <c r="O564" s="184">
        <v>14.5679</v>
      </c>
      <c r="P564" s="184">
        <v>12.3024</v>
      </c>
      <c r="Q564" s="184">
        <v>16.019500000000001</v>
      </c>
      <c r="R564" s="184">
        <v>21.063800000000001</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44477</v>
      </c>
      <c r="E565" s="184">
        <v>43.2</v>
      </c>
      <c r="F565" s="184">
        <v>0.37169999999999997</v>
      </c>
      <c r="G565" s="184">
        <v>9.2700000000000005E-2</v>
      </c>
      <c r="H565" s="184">
        <v>1.5515000000000001</v>
      </c>
      <c r="I565" s="184">
        <v>0.44180000000000003</v>
      </c>
      <c r="J565" s="184">
        <v>1.671</v>
      </c>
      <c r="K565" s="184">
        <v>8.1081000000000003</v>
      </c>
      <c r="L565" s="184">
        <v>12.295299999999999</v>
      </c>
      <c r="M565" s="184">
        <v>13.089</v>
      </c>
      <c r="N565" s="184">
        <v>33.622</v>
      </c>
      <c r="O565" s="184">
        <v>14.5634</v>
      </c>
      <c r="P565" s="184">
        <v>12.007</v>
      </c>
      <c r="Q565" s="184">
        <v>11.468</v>
      </c>
      <c r="R565" s="184">
        <v>21.072500000000002</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44477</v>
      </c>
      <c r="E566" s="184">
        <v>43.2</v>
      </c>
      <c r="F566" s="184">
        <v>0.37169999999999997</v>
      </c>
      <c r="G566" s="184">
        <v>9.2700000000000005E-2</v>
      </c>
      <c r="H566" s="184">
        <v>1.5515000000000001</v>
      </c>
      <c r="I566" s="184">
        <v>0.44180000000000003</v>
      </c>
      <c r="J566" s="184">
        <v>1.671</v>
      </c>
      <c r="K566" s="184">
        <v>8.1081000000000003</v>
      </c>
      <c r="L566" s="184">
        <v>12.295299999999999</v>
      </c>
      <c r="M566" s="184">
        <v>13.089</v>
      </c>
      <c r="N566" s="184">
        <v>33.622</v>
      </c>
      <c r="O566" s="184">
        <v>14.5634</v>
      </c>
      <c r="P566" s="184">
        <v>12.007</v>
      </c>
      <c r="Q566" s="184">
        <v>11.468</v>
      </c>
      <c r="R566" s="184">
        <v>21.072500000000002</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44477</v>
      </c>
      <c r="E567" s="184">
        <v>46.83</v>
      </c>
      <c r="F567" s="184">
        <v>0.40739999999999998</v>
      </c>
      <c r="G567" s="184">
        <v>0.1283</v>
      </c>
      <c r="H567" s="184">
        <v>1.5834999999999999</v>
      </c>
      <c r="I567" s="184">
        <v>0.49359999999999998</v>
      </c>
      <c r="J567" s="184">
        <v>1.7601</v>
      </c>
      <c r="K567" s="184">
        <v>8.3526000000000007</v>
      </c>
      <c r="L567" s="184">
        <v>12.789</v>
      </c>
      <c r="M567" s="184">
        <v>13.8308</v>
      </c>
      <c r="N567" s="184">
        <v>34.801400000000001</v>
      </c>
      <c r="O567" s="184">
        <v>15.6668</v>
      </c>
      <c r="P567" s="184">
        <v>13.1431</v>
      </c>
      <c r="Q567" s="184">
        <v>16.823899999999998</v>
      </c>
      <c r="R567" s="184">
        <v>22.1922</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44477</v>
      </c>
      <c r="E568" s="184">
        <v>84.272199999999998</v>
      </c>
      <c r="F568" s="184">
        <v>0.1857</v>
      </c>
      <c r="G568" s="184">
        <v>0.39169999999999999</v>
      </c>
      <c r="H568" s="184">
        <v>2.3300999999999998</v>
      </c>
      <c r="I568" s="184">
        <v>-0.58250000000000002</v>
      </c>
      <c r="J568" s="184">
        <v>2.6783999999999999</v>
      </c>
      <c r="K568" s="184">
        <v>13.9795</v>
      </c>
      <c r="L568" s="184">
        <v>24.119900000000001</v>
      </c>
      <c r="M568" s="184">
        <v>26.212700000000002</v>
      </c>
      <c r="N568" s="184">
        <v>61.807699999999997</v>
      </c>
      <c r="O568" s="184">
        <v>26.184999999999999</v>
      </c>
      <c r="P568" s="184">
        <v>19.063199999999998</v>
      </c>
      <c r="Q568" s="184">
        <v>21.822800000000001</v>
      </c>
      <c r="R568" s="184">
        <v>30.1831</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44477</v>
      </c>
      <c r="E569" s="184">
        <v>76.839200000000005</v>
      </c>
      <c r="F569" s="184">
        <v>0.18340000000000001</v>
      </c>
      <c r="G569" s="184">
        <v>0.38529999999999998</v>
      </c>
      <c r="H569" s="184">
        <v>2.3149000000000002</v>
      </c>
      <c r="I569" s="184">
        <v>-0.61209999999999998</v>
      </c>
      <c r="J569" s="184">
        <v>2.6137999999999999</v>
      </c>
      <c r="K569" s="184">
        <v>13.7506</v>
      </c>
      <c r="L569" s="184">
        <v>23.6005</v>
      </c>
      <c r="M569" s="184">
        <v>25.404900000000001</v>
      </c>
      <c r="N569" s="184">
        <v>60.423200000000001</v>
      </c>
      <c r="O569" s="184">
        <v>25.090599999999998</v>
      </c>
      <c r="P569" s="184">
        <v>17.936699999999998</v>
      </c>
      <c r="Q569" s="184">
        <v>18.892399999999999</v>
      </c>
      <c r="R569" s="184">
        <v>29.117000000000001</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44477</v>
      </c>
      <c r="E570" s="184">
        <v>74.72</v>
      </c>
      <c r="F570" s="184">
        <v>1.1918</v>
      </c>
      <c r="G570" s="184">
        <v>1.7014</v>
      </c>
      <c r="H570" s="184">
        <v>3.98</v>
      </c>
      <c r="I570" s="184">
        <v>3.4043999999999999</v>
      </c>
      <c r="J570" s="184">
        <v>5.0471000000000004</v>
      </c>
      <c r="K570" s="184">
        <v>18.415199999999999</v>
      </c>
      <c r="L570" s="184">
        <v>29.834900000000001</v>
      </c>
      <c r="M570" s="184">
        <v>35.313299999999998</v>
      </c>
      <c r="N570" s="184">
        <v>66.155199999999994</v>
      </c>
      <c r="O570" s="184">
        <v>22.484400000000001</v>
      </c>
      <c r="P570" s="184">
        <v>13.4384</v>
      </c>
      <c r="Q570" s="184">
        <v>10.3908</v>
      </c>
      <c r="R570" s="184">
        <v>33.165399999999998</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44477</v>
      </c>
      <c r="E571" s="184">
        <v>81.67</v>
      </c>
      <c r="F571" s="184">
        <v>1.202</v>
      </c>
      <c r="G571" s="184">
        <v>1.7188000000000001</v>
      </c>
      <c r="H571" s="184">
        <v>3.9984999999999999</v>
      </c>
      <c r="I571" s="184">
        <v>3.4451999999999998</v>
      </c>
      <c r="J571" s="184">
        <v>5.1228999999999996</v>
      </c>
      <c r="K571" s="184">
        <v>18.671900000000001</v>
      </c>
      <c r="L571" s="184">
        <v>30.3383</v>
      </c>
      <c r="M571" s="184">
        <v>36.094000000000001</v>
      </c>
      <c r="N571" s="184">
        <v>67.390900000000002</v>
      </c>
      <c r="O571" s="184">
        <v>23.416799999999999</v>
      </c>
      <c r="P571" s="184">
        <v>14.3779</v>
      </c>
      <c r="Q571" s="184">
        <v>11.357799999999999</v>
      </c>
      <c r="R571" s="184">
        <v>34.118600000000001</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44477</v>
      </c>
      <c r="E572" s="184">
        <v>61.320999999999998</v>
      </c>
      <c r="F572" s="184">
        <v>0.40110000000000001</v>
      </c>
      <c r="G572" s="184">
        <v>0.79720000000000002</v>
      </c>
      <c r="H572" s="184">
        <v>2.6000999999999999</v>
      </c>
      <c r="I572" s="184">
        <v>1.0330999999999999</v>
      </c>
      <c r="J572" s="184">
        <v>2.7324999999999999</v>
      </c>
      <c r="K572" s="184">
        <v>11.357100000000001</v>
      </c>
      <c r="L572" s="184">
        <v>18.880600000000001</v>
      </c>
      <c r="M572" s="184">
        <v>22.170400000000001</v>
      </c>
      <c r="N572" s="184">
        <v>46.7361</v>
      </c>
      <c r="O572" s="184">
        <v>22.1769</v>
      </c>
      <c r="P572" s="184">
        <v>14.1966</v>
      </c>
      <c r="Q572" s="184">
        <v>12.1896</v>
      </c>
      <c r="R572" s="184">
        <v>26.2075</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44477</v>
      </c>
      <c r="E573" s="184">
        <v>66.02</v>
      </c>
      <c r="F573" s="184">
        <v>0.40450000000000003</v>
      </c>
      <c r="G573" s="184">
        <v>0.80930000000000002</v>
      </c>
      <c r="H573" s="184">
        <v>2.6255000000000002</v>
      </c>
      <c r="I573" s="184">
        <v>1.0855999999999999</v>
      </c>
      <c r="J573" s="184">
        <v>2.8445</v>
      </c>
      <c r="K573" s="184">
        <v>11.7317</v>
      </c>
      <c r="L573" s="184">
        <v>19.6752</v>
      </c>
      <c r="M573" s="184">
        <v>23.392600000000002</v>
      </c>
      <c r="N573" s="184">
        <v>48.690300000000001</v>
      </c>
      <c r="O573" s="184">
        <v>23.672699999999999</v>
      </c>
      <c r="P573" s="184">
        <v>15.523</v>
      </c>
      <c r="Q573" s="184">
        <v>16.706399999999999</v>
      </c>
      <c r="R573" s="184">
        <v>27.81</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44477</v>
      </c>
      <c r="E574" s="184">
        <v>18.64</v>
      </c>
      <c r="F574" s="184">
        <v>1.1394</v>
      </c>
      <c r="G574" s="184">
        <v>2.5867</v>
      </c>
      <c r="H574" s="184">
        <v>4.6016000000000004</v>
      </c>
      <c r="I574" s="184">
        <v>3.6707000000000001</v>
      </c>
      <c r="J574" s="184">
        <v>5.4894999999999996</v>
      </c>
      <c r="K574" s="184">
        <v>15.417999999999999</v>
      </c>
      <c r="L574" s="184">
        <v>33.238</v>
      </c>
      <c r="M574" s="184">
        <v>45.397799999999997</v>
      </c>
      <c r="N574" s="184">
        <v>75.023499999999999</v>
      </c>
      <c r="O574" s="184">
        <v>33.774500000000003</v>
      </c>
      <c r="P574" s="184"/>
      <c r="Q574" s="184">
        <v>18.6828</v>
      </c>
      <c r="R574" s="184">
        <v>47.927100000000003</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44477</v>
      </c>
      <c r="E575" s="184">
        <v>18.13</v>
      </c>
      <c r="F575" s="184">
        <v>1.1153999999999999</v>
      </c>
      <c r="G575" s="184">
        <v>2.5451999999999999</v>
      </c>
      <c r="H575" s="184">
        <v>4.5559000000000003</v>
      </c>
      <c r="I575" s="184">
        <v>3.6591999999999998</v>
      </c>
      <c r="J575" s="184">
        <v>5.407</v>
      </c>
      <c r="K575" s="184">
        <v>15.2575</v>
      </c>
      <c r="L575" s="184">
        <v>32.917900000000003</v>
      </c>
      <c r="M575" s="184">
        <v>44.808300000000003</v>
      </c>
      <c r="N575" s="184">
        <v>73.825500000000005</v>
      </c>
      <c r="O575" s="184">
        <v>32.771999999999998</v>
      </c>
      <c r="P575" s="184"/>
      <c r="Q575" s="184">
        <v>17.7807</v>
      </c>
      <c r="R575" s="184">
        <v>46.845500000000001</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44477</v>
      </c>
      <c r="E576" s="184">
        <v>22.41</v>
      </c>
      <c r="F576" s="184">
        <v>1.0369999999999999</v>
      </c>
      <c r="G576" s="184">
        <v>2.3288000000000002</v>
      </c>
      <c r="H576" s="184">
        <v>4.2811000000000003</v>
      </c>
      <c r="I576" s="184">
        <v>3.3195000000000001</v>
      </c>
      <c r="J576" s="184">
        <v>4.7686000000000002</v>
      </c>
      <c r="K576" s="184">
        <v>13.239000000000001</v>
      </c>
      <c r="L576" s="184">
        <v>31.9788</v>
      </c>
      <c r="M576" s="184">
        <v>43.2864</v>
      </c>
      <c r="N576" s="184">
        <v>73.990700000000004</v>
      </c>
      <c r="O576" s="184"/>
      <c r="P576" s="184"/>
      <c r="Q576" s="184">
        <v>31.186900000000001</v>
      </c>
      <c r="R576" s="184">
        <v>44.0381</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44477</v>
      </c>
      <c r="E577" s="184">
        <v>21.72</v>
      </c>
      <c r="F577" s="184">
        <v>1.0233000000000001</v>
      </c>
      <c r="G577" s="184">
        <v>2.3563000000000001</v>
      </c>
      <c r="H577" s="184">
        <v>4.2727000000000004</v>
      </c>
      <c r="I577" s="184">
        <v>3.3302</v>
      </c>
      <c r="J577" s="184">
        <v>4.7252000000000001</v>
      </c>
      <c r="K577" s="184">
        <v>13.007300000000001</v>
      </c>
      <c r="L577" s="184">
        <v>31.477</v>
      </c>
      <c r="M577" s="184">
        <v>42.332900000000002</v>
      </c>
      <c r="N577" s="184">
        <v>72.381</v>
      </c>
      <c r="O577" s="184"/>
      <c r="P577" s="184"/>
      <c r="Q577" s="184">
        <v>29.814</v>
      </c>
      <c r="R577" s="184">
        <v>42.536499999999997</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44477</v>
      </c>
      <c r="E578" s="184">
        <v>116.57</v>
      </c>
      <c r="F578" s="184">
        <v>0.79549999999999998</v>
      </c>
      <c r="G578" s="184">
        <v>1.8701000000000001</v>
      </c>
      <c r="H578" s="184">
        <v>3.9504000000000001</v>
      </c>
      <c r="I578" s="184">
        <v>1.5949</v>
      </c>
      <c r="J578" s="184">
        <v>3.4339</v>
      </c>
      <c r="K578" s="184">
        <v>13.5496</v>
      </c>
      <c r="L578" s="184">
        <v>29.854099999999999</v>
      </c>
      <c r="M578" s="184">
        <v>38.575800000000001</v>
      </c>
      <c r="N578" s="184">
        <v>69.383899999999997</v>
      </c>
      <c r="O578" s="184">
        <v>33.962000000000003</v>
      </c>
      <c r="P578" s="184">
        <v>21.488199999999999</v>
      </c>
      <c r="Q578" s="184">
        <v>20.098199999999999</v>
      </c>
      <c r="R578" s="184">
        <v>44.377800000000001</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44477</v>
      </c>
      <c r="E579" s="184">
        <v>104.39</v>
      </c>
      <c r="F579" s="184">
        <v>0.78200000000000003</v>
      </c>
      <c r="G579" s="184">
        <v>1.8637999999999999</v>
      </c>
      <c r="H579" s="184">
        <v>3.9222999999999999</v>
      </c>
      <c r="I579" s="184">
        <v>1.5566</v>
      </c>
      <c r="J579" s="184">
        <v>3.3563999999999998</v>
      </c>
      <c r="K579" s="184">
        <v>13.2827</v>
      </c>
      <c r="L579" s="184">
        <v>29.259499999999999</v>
      </c>
      <c r="M579" s="184">
        <v>37.518099999999997</v>
      </c>
      <c r="N579" s="184">
        <v>67.640900000000002</v>
      </c>
      <c r="O579" s="184">
        <v>32.481400000000001</v>
      </c>
      <c r="P579" s="184">
        <v>20.0459</v>
      </c>
      <c r="Q579" s="184">
        <v>20.417100000000001</v>
      </c>
      <c r="R579" s="184">
        <v>42.858899999999998</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44477</v>
      </c>
      <c r="E580" s="184">
        <v>111.8</v>
      </c>
      <c r="F580" s="184">
        <v>0.79339999999999999</v>
      </c>
      <c r="G580" s="184">
        <v>1.8678999999999999</v>
      </c>
      <c r="H580" s="184">
        <v>3.9420000000000002</v>
      </c>
      <c r="I580" s="184">
        <v>1.5717000000000001</v>
      </c>
      <c r="J580" s="184">
        <v>3.3845000000000001</v>
      </c>
      <c r="K580" s="184">
        <v>13.3529</v>
      </c>
      <c r="L580" s="184">
        <v>29.443100000000001</v>
      </c>
      <c r="M580" s="184">
        <v>37.922499999999999</v>
      </c>
      <c r="N580" s="184">
        <v>68.373500000000007</v>
      </c>
      <c r="O580" s="184">
        <v>33.294199999999996</v>
      </c>
      <c r="P580" s="184">
        <v>20.864999999999998</v>
      </c>
      <c r="Q580" s="184">
        <v>21.073</v>
      </c>
      <c r="R580" s="184">
        <v>43.625500000000002</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44477</v>
      </c>
      <c r="E581" s="184">
        <v>125.22</v>
      </c>
      <c r="F581" s="184">
        <v>0.40889999999999999</v>
      </c>
      <c r="G581" s="184">
        <v>0.79690000000000005</v>
      </c>
      <c r="H581" s="184">
        <v>2.4293999999999998</v>
      </c>
      <c r="I581" s="184">
        <v>0.51370000000000005</v>
      </c>
      <c r="J581" s="184">
        <v>1.8711</v>
      </c>
      <c r="K581" s="184">
        <v>12.436</v>
      </c>
      <c r="L581" s="184">
        <v>23.478899999999999</v>
      </c>
      <c r="M581" s="184">
        <v>30.017700000000001</v>
      </c>
      <c r="N581" s="184">
        <v>58.807899999999997</v>
      </c>
      <c r="O581" s="184">
        <v>28.271999999999998</v>
      </c>
      <c r="P581" s="184">
        <v>19.806799999999999</v>
      </c>
      <c r="Q581" s="184">
        <v>17.747699999999998</v>
      </c>
      <c r="R581" s="184">
        <v>37.517200000000003</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44477</v>
      </c>
      <c r="E582" s="184">
        <v>117.4</v>
      </c>
      <c r="F582" s="184">
        <v>0.41049999999999998</v>
      </c>
      <c r="G582" s="184">
        <v>0.78979999999999995</v>
      </c>
      <c r="H582" s="184">
        <v>2.4165000000000001</v>
      </c>
      <c r="I582" s="184">
        <v>0.47070000000000001</v>
      </c>
      <c r="J582" s="184">
        <v>1.7771999999999999</v>
      </c>
      <c r="K582" s="184">
        <v>12.0764</v>
      </c>
      <c r="L582" s="184">
        <v>22.700700000000001</v>
      </c>
      <c r="M582" s="184">
        <v>28.827000000000002</v>
      </c>
      <c r="N582" s="184">
        <v>56.930900000000001</v>
      </c>
      <c r="O582" s="184">
        <v>26.9528</v>
      </c>
      <c r="P582" s="184">
        <v>18.692599999999999</v>
      </c>
      <c r="Q582" s="184">
        <v>21.0318</v>
      </c>
      <c r="R582" s="184">
        <v>36.028199999999998</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44477</v>
      </c>
      <c r="E583" s="184">
        <v>88.760999999999996</v>
      </c>
      <c r="F583" s="184">
        <v>0.25640000000000002</v>
      </c>
      <c r="G583" s="184">
        <v>0.14779999999999999</v>
      </c>
      <c r="H583" s="184">
        <v>1.7621</v>
      </c>
      <c r="I583" s="184">
        <v>0.68969999999999998</v>
      </c>
      <c r="J583" s="184">
        <v>2.0464000000000002</v>
      </c>
      <c r="K583" s="184">
        <v>11.746</v>
      </c>
      <c r="L583" s="184">
        <v>24.827400000000001</v>
      </c>
      <c r="M583" s="184">
        <v>34.512900000000002</v>
      </c>
      <c r="N583" s="184">
        <v>69.055700000000002</v>
      </c>
      <c r="O583" s="184">
        <v>27.068300000000001</v>
      </c>
      <c r="P583" s="184">
        <v>17.522400000000001</v>
      </c>
      <c r="Q583" s="184">
        <v>19.253799999999998</v>
      </c>
      <c r="R583" s="184">
        <v>32.989800000000002</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44477</v>
      </c>
      <c r="E584" s="184">
        <v>82.808000000000007</v>
      </c>
      <c r="F584" s="184">
        <v>0.253</v>
      </c>
      <c r="G584" s="184">
        <v>0.1391</v>
      </c>
      <c r="H584" s="184">
        <v>1.7435</v>
      </c>
      <c r="I584" s="184">
        <v>0.65269999999999995</v>
      </c>
      <c r="J584" s="184">
        <v>1.9677</v>
      </c>
      <c r="K584" s="184">
        <v>11.4854</v>
      </c>
      <c r="L584" s="184">
        <v>24.2468</v>
      </c>
      <c r="M584" s="184">
        <v>33.561300000000003</v>
      </c>
      <c r="N584" s="184">
        <v>67.457999999999998</v>
      </c>
      <c r="O584" s="184">
        <v>25.833100000000002</v>
      </c>
      <c r="P584" s="184">
        <v>16.298100000000002</v>
      </c>
      <c r="Q584" s="184">
        <v>15.430400000000001</v>
      </c>
      <c r="R584" s="184">
        <v>31.728999999999999</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44477</v>
      </c>
      <c r="E585" s="184">
        <v>79.989999999999995</v>
      </c>
      <c r="F585" s="184">
        <v>0.74309999999999998</v>
      </c>
      <c r="G585" s="184">
        <v>0.78120000000000001</v>
      </c>
      <c r="H585" s="184">
        <v>2.9472</v>
      </c>
      <c r="I585" s="184">
        <v>1.1635</v>
      </c>
      <c r="J585" s="184">
        <v>3.1065</v>
      </c>
      <c r="K585" s="184">
        <v>12.566800000000001</v>
      </c>
      <c r="L585" s="184">
        <v>22.066199999999998</v>
      </c>
      <c r="M585" s="184">
        <v>28.2302</v>
      </c>
      <c r="N585" s="184">
        <v>56.750900000000001</v>
      </c>
      <c r="O585" s="184">
        <v>22.173100000000002</v>
      </c>
      <c r="P585" s="184">
        <v>14.746600000000001</v>
      </c>
      <c r="Q585" s="184">
        <v>16.081099999999999</v>
      </c>
      <c r="R585" s="184">
        <v>28.4819</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44477</v>
      </c>
      <c r="E586" s="184">
        <v>72.05</v>
      </c>
      <c r="F586" s="184">
        <v>0.74109999999999998</v>
      </c>
      <c r="G586" s="184">
        <v>0.76919999999999999</v>
      </c>
      <c r="H586" s="184">
        <v>2.9138999999999999</v>
      </c>
      <c r="I586" s="184">
        <v>1.0944</v>
      </c>
      <c r="J586" s="184">
        <v>2.9727000000000001</v>
      </c>
      <c r="K586" s="184">
        <v>12.1052</v>
      </c>
      <c r="L586" s="184">
        <v>21.0517</v>
      </c>
      <c r="M586" s="184">
        <v>26.625699999999998</v>
      </c>
      <c r="N586" s="184">
        <v>54.150599999999997</v>
      </c>
      <c r="O586" s="184">
        <v>20.081399999999999</v>
      </c>
      <c r="P586" s="184">
        <v>13.063499999999999</v>
      </c>
      <c r="Q586" s="184">
        <v>16.7087</v>
      </c>
      <c r="R586" s="184">
        <v>26.313800000000001</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44477</v>
      </c>
      <c r="E587" s="184">
        <v>871.11289999999997</v>
      </c>
      <c r="F587" s="184">
        <v>0.34989999999999999</v>
      </c>
      <c r="G587" s="184">
        <v>0.42259999999999998</v>
      </c>
      <c r="H587" s="184">
        <v>2.1107</v>
      </c>
      <c r="I587" s="184">
        <v>1.849</v>
      </c>
      <c r="J587" s="184">
        <v>5.1161000000000003</v>
      </c>
      <c r="K587" s="184">
        <v>11.382199999999999</v>
      </c>
      <c r="L587" s="184">
        <v>23.8598</v>
      </c>
      <c r="M587" s="184">
        <v>30.971800000000002</v>
      </c>
      <c r="N587" s="184">
        <v>68.971900000000005</v>
      </c>
      <c r="O587" s="184">
        <v>19.222000000000001</v>
      </c>
      <c r="P587" s="184">
        <v>12.9825</v>
      </c>
      <c r="Q587" s="184">
        <v>21.949000000000002</v>
      </c>
      <c r="R587" s="184">
        <v>26.837599999999998</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44477</v>
      </c>
      <c r="E588" s="184">
        <v>941.72630000000004</v>
      </c>
      <c r="F588" s="184">
        <v>0.35220000000000001</v>
      </c>
      <c r="G588" s="184">
        <v>0.42959999999999998</v>
      </c>
      <c r="H588" s="184">
        <v>2.1274000000000002</v>
      </c>
      <c r="I588" s="184">
        <v>1.8825000000000001</v>
      </c>
      <c r="J588" s="184">
        <v>5.1898999999999997</v>
      </c>
      <c r="K588" s="184">
        <v>11.622299999999999</v>
      </c>
      <c r="L588" s="184">
        <v>24.382300000000001</v>
      </c>
      <c r="M588" s="184">
        <v>31.81</v>
      </c>
      <c r="N588" s="184">
        <v>70.430000000000007</v>
      </c>
      <c r="O588" s="184">
        <v>20.334399999999999</v>
      </c>
      <c r="P588" s="184">
        <v>14.0754</v>
      </c>
      <c r="Q588" s="184">
        <v>16.7179</v>
      </c>
      <c r="R588" s="184">
        <v>28.0032</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44477</v>
      </c>
      <c r="E589" s="184">
        <v>566.72699999999998</v>
      </c>
      <c r="F589" s="184">
        <v>0.68430000000000002</v>
      </c>
      <c r="G589" s="184">
        <v>0.4143</v>
      </c>
      <c r="H589" s="184">
        <v>1.7799</v>
      </c>
      <c r="I589" s="184">
        <v>0.86550000000000005</v>
      </c>
      <c r="J589" s="184">
        <v>3.3542000000000001</v>
      </c>
      <c r="K589" s="184">
        <v>11.082599999999999</v>
      </c>
      <c r="L589" s="184">
        <v>23.085100000000001</v>
      </c>
      <c r="M589" s="184">
        <v>31.982700000000001</v>
      </c>
      <c r="N589" s="184">
        <v>63.154000000000003</v>
      </c>
      <c r="O589" s="184">
        <v>21.366099999999999</v>
      </c>
      <c r="P589" s="184">
        <v>15.575799999999999</v>
      </c>
      <c r="Q589" s="184">
        <v>21.4467</v>
      </c>
      <c r="R589" s="184">
        <v>28.164000000000001</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44477</v>
      </c>
      <c r="E590" s="184">
        <v>594.88800000000003</v>
      </c>
      <c r="F590" s="184">
        <v>0.6855</v>
      </c>
      <c r="G590" s="184">
        <v>0.4178</v>
      </c>
      <c r="H590" s="184">
        <v>1.7887</v>
      </c>
      <c r="I590" s="184">
        <v>0.88280000000000003</v>
      </c>
      <c r="J590" s="184">
        <v>3.3923000000000001</v>
      </c>
      <c r="K590" s="184">
        <v>11.2088</v>
      </c>
      <c r="L590" s="184">
        <v>23.356300000000001</v>
      </c>
      <c r="M590" s="184">
        <v>32.4024</v>
      </c>
      <c r="N590" s="184">
        <v>63.859299999999998</v>
      </c>
      <c r="O590" s="184">
        <v>21.941299999999998</v>
      </c>
      <c r="P590" s="184">
        <v>16.219799999999999</v>
      </c>
      <c r="Q590" s="184">
        <v>17.288499999999999</v>
      </c>
      <c r="R590" s="184">
        <v>28.759699999999999</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44477</v>
      </c>
      <c r="E591" s="184">
        <v>2428.56016762231</v>
      </c>
      <c r="F591" s="184">
        <v>0.67259999999999998</v>
      </c>
      <c r="G591" s="184">
        <v>1.2257</v>
      </c>
      <c r="H591" s="184">
        <v>2.8382999999999998</v>
      </c>
      <c r="I591" s="184">
        <v>1.7325999999999999</v>
      </c>
      <c r="J591" s="184">
        <v>3.8412999999999999</v>
      </c>
      <c r="K591" s="184">
        <v>14.5444</v>
      </c>
      <c r="L591" s="184">
        <v>26.154199999999999</v>
      </c>
      <c r="M591" s="184">
        <v>32.171500000000002</v>
      </c>
      <c r="N591" s="184">
        <v>60.328099999999999</v>
      </c>
      <c r="O591" s="184">
        <v>15.4758</v>
      </c>
      <c r="P591" s="184">
        <v>11.855</v>
      </c>
      <c r="Q591" s="184">
        <v>23.993099999999998</v>
      </c>
      <c r="R591" s="184">
        <v>24.118300000000001</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44477</v>
      </c>
      <c r="E592" s="184">
        <v>785.32500000000005</v>
      </c>
      <c r="F592" s="184">
        <v>0.67430000000000001</v>
      </c>
      <c r="G592" s="184">
        <v>1.2312000000000001</v>
      </c>
      <c r="H592" s="184">
        <v>2.8511000000000002</v>
      </c>
      <c r="I592" s="184">
        <v>1.7581</v>
      </c>
      <c r="J592" s="184">
        <v>3.8967999999999998</v>
      </c>
      <c r="K592" s="184">
        <v>14.7165</v>
      </c>
      <c r="L592" s="184">
        <v>26.513500000000001</v>
      </c>
      <c r="M592" s="184">
        <v>32.709400000000002</v>
      </c>
      <c r="N592" s="184">
        <v>61.236800000000002</v>
      </c>
      <c r="O592" s="184">
        <v>16.1526</v>
      </c>
      <c r="P592" s="184">
        <v>12.5763</v>
      </c>
      <c r="Q592" s="184">
        <v>14.249599999999999</v>
      </c>
      <c r="R592" s="184">
        <v>24.8306</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44477</v>
      </c>
      <c r="E593" s="184">
        <v>57.814799999999998</v>
      </c>
      <c r="F593" s="184">
        <v>0.59350000000000003</v>
      </c>
      <c r="G593" s="184">
        <v>0.98460000000000003</v>
      </c>
      <c r="H593" s="184">
        <v>2.5312000000000001</v>
      </c>
      <c r="I593" s="184">
        <v>1.7647999999999999</v>
      </c>
      <c r="J593" s="184">
        <v>4.6429</v>
      </c>
      <c r="K593" s="184">
        <v>15.163600000000001</v>
      </c>
      <c r="L593" s="184">
        <v>25.550899999999999</v>
      </c>
      <c r="M593" s="184">
        <v>30.325600000000001</v>
      </c>
      <c r="N593" s="184">
        <v>59.038499999999999</v>
      </c>
      <c r="O593" s="184">
        <v>21.448599999999999</v>
      </c>
      <c r="P593" s="184">
        <v>13.641500000000001</v>
      </c>
      <c r="Q593" s="184">
        <v>12.616899999999999</v>
      </c>
      <c r="R593" s="184">
        <v>28.633600000000001</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44477</v>
      </c>
      <c r="E594" s="184">
        <v>62.4176</v>
      </c>
      <c r="F594" s="184">
        <v>0.59699999999999998</v>
      </c>
      <c r="G594" s="184">
        <v>0.99490000000000001</v>
      </c>
      <c r="H594" s="184">
        <v>2.5558000000000001</v>
      </c>
      <c r="I594" s="184">
        <v>1.8133999999999999</v>
      </c>
      <c r="J594" s="184">
        <v>4.7511999999999999</v>
      </c>
      <c r="K594" s="184">
        <v>15.528</v>
      </c>
      <c r="L594" s="184">
        <v>26.340900000000001</v>
      </c>
      <c r="M594" s="184">
        <v>31.56</v>
      </c>
      <c r="N594" s="184">
        <v>61.052700000000002</v>
      </c>
      <c r="O594" s="184">
        <v>22.865100000000002</v>
      </c>
      <c r="P594" s="184">
        <v>14.76</v>
      </c>
      <c r="Q594" s="184">
        <v>16.013000000000002</v>
      </c>
      <c r="R594" s="184">
        <v>30.273199999999999</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44477</v>
      </c>
      <c r="E595" s="184">
        <v>607.79999999999995</v>
      </c>
      <c r="F595" s="184">
        <v>0.41139999999999999</v>
      </c>
      <c r="G595" s="184">
        <v>0.36159999999999998</v>
      </c>
      <c r="H595" s="184">
        <v>2.2130999999999998</v>
      </c>
      <c r="I595" s="184">
        <v>0.83109999999999995</v>
      </c>
      <c r="J595" s="184">
        <v>4.1824000000000003</v>
      </c>
      <c r="K595" s="184">
        <v>15.6195</v>
      </c>
      <c r="L595" s="184">
        <v>24.7896</v>
      </c>
      <c r="M595" s="184">
        <v>30.909600000000001</v>
      </c>
      <c r="N595" s="184">
        <v>66.955100000000002</v>
      </c>
      <c r="O595" s="184">
        <v>21.2559</v>
      </c>
      <c r="P595" s="184">
        <v>14.726699999999999</v>
      </c>
      <c r="Q595" s="184">
        <v>20.370100000000001</v>
      </c>
      <c r="R595" s="184">
        <v>31.0853</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44477</v>
      </c>
      <c r="E596" s="184">
        <v>658.23</v>
      </c>
      <c r="F596" s="184">
        <v>0.41339999999999999</v>
      </c>
      <c r="G596" s="184">
        <v>0.36899999999999999</v>
      </c>
      <c r="H596" s="184">
        <v>2.2286999999999999</v>
      </c>
      <c r="I596" s="184">
        <v>0.86119999999999997</v>
      </c>
      <c r="J596" s="184">
        <v>4.2492999999999999</v>
      </c>
      <c r="K596" s="184">
        <v>15.8468</v>
      </c>
      <c r="L596" s="184">
        <v>25.272200000000002</v>
      </c>
      <c r="M596" s="184">
        <v>31.561800000000002</v>
      </c>
      <c r="N596" s="184">
        <v>68.104500000000002</v>
      </c>
      <c r="O596" s="184">
        <v>22.139900000000001</v>
      </c>
      <c r="P596" s="184">
        <v>15.7746</v>
      </c>
      <c r="Q596" s="184">
        <v>17.574999999999999</v>
      </c>
      <c r="R596" s="184">
        <v>31.976900000000001</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44477</v>
      </c>
      <c r="E597" s="184">
        <v>16.02</v>
      </c>
      <c r="F597" s="184">
        <v>0.62809999999999999</v>
      </c>
      <c r="G597" s="184">
        <v>1.5208999999999999</v>
      </c>
      <c r="H597" s="184">
        <v>2.8902000000000001</v>
      </c>
      <c r="I597" s="184">
        <v>2.4952000000000001</v>
      </c>
      <c r="J597" s="184">
        <v>5.1871</v>
      </c>
      <c r="K597" s="184">
        <v>11.327299999999999</v>
      </c>
      <c r="L597" s="184">
        <v>22.6646</v>
      </c>
      <c r="M597" s="184">
        <v>25.450299999999999</v>
      </c>
      <c r="N597" s="184">
        <v>54.186700000000002</v>
      </c>
      <c r="O597" s="184">
        <v>19.091899999999999</v>
      </c>
      <c r="P597" s="184"/>
      <c r="Q597" s="184">
        <v>14.2049</v>
      </c>
      <c r="R597" s="184">
        <v>22.866399999999999</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44477</v>
      </c>
      <c r="E598" s="184">
        <v>16.48</v>
      </c>
      <c r="F598" s="184">
        <v>0.67200000000000004</v>
      </c>
      <c r="G598" s="184">
        <v>1.5404</v>
      </c>
      <c r="H598" s="184">
        <v>2.9357000000000002</v>
      </c>
      <c r="I598" s="184">
        <v>2.5512999999999999</v>
      </c>
      <c r="J598" s="184">
        <v>5.2363</v>
      </c>
      <c r="K598" s="184">
        <v>11.426600000000001</v>
      </c>
      <c r="L598" s="184">
        <v>22.8934</v>
      </c>
      <c r="M598" s="184">
        <v>25.801500000000001</v>
      </c>
      <c r="N598" s="184">
        <v>54.8872</v>
      </c>
      <c r="O598" s="184">
        <v>19.884</v>
      </c>
      <c r="P598" s="184"/>
      <c r="Q598" s="184">
        <v>15.1198</v>
      </c>
      <c r="R598" s="184">
        <v>23.457100000000001</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44477</v>
      </c>
      <c r="E599" s="184">
        <v>42.84</v>
      </c>
      <c r="F599" s="184">
        <v>0.65790000000000004</v>
      </c>
      <c r="G599" s="184">
        <v>1.157</v>
      </c>
      <c r="H599" s="184">
        <v>2.6846000000000001</v>
      </c>
      <c r="I599" s="184">
        <v>0.21049999999999999</v>
      </c>
      <c r="J599" s="184">
        <v>3.0303</v>
      </c>
      <c r="K599" s="184">
        <v>13.3933</v>
      </c>
      <c r="L599" s="184">
        <v>22.016500000000001</v>
      </c>
      <c r="M599" s="184">
        <v>24.607299999999999</v>
      </c>
      <c r="N599" s="184">
        <v>51.807200000000002</v>
      </c>
      <c r="O599" s="184">
        <v>19.030899999999999</v>
      </c>
      <c r="P599" s="184">
        <v>12.7263</v>
      </c>
      <c r="Q599" s="184">
        <v>19.723099999999999</v>
      </c>
      <c r="R599" s="184">
        <v>22.771599999999999</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44477</v>
      </c>
      <c r="E600" s="184">
        <v>38.94</v>
      </c>
      <c r="F600" s="184">
        <v>0.6462</v>
      </c>
      <c r="G600" s="184">
        <v>1.1166</v>
      </c>
      <c r="H600" s="184">
        <v>2.6356999999999999</v>
      </c>
      <c r="I600" s="184">
        <v>0.15429999999999999</v>
      </c>
      <c r="J600" s="184">
        <v>2.907</v>
      </c>
      <c r="K600" s="184">
        <v>13.0006</v>
      </c>
      <c r="L600" s="184">
        <v>21.232900000000001</v>
      </c>
      <c r="M600" s="184">
        <v>23.5014</v>
      </c>
      <c r="N600" s="184">
        <v>50</v>
      </c>
      <c r="O600" s="184">
        <v>17.489100000000001</v>
      </c>
      <c r="P600" s="184">
        <v>11.101800000000001</v>
      </c>
      <c r="Q600" s="184">
        <v>18.317499999999999</v>
      </c>
      <c r="R600" s="184">
        <v>21.316400000000002</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44477</v>
      </c>
      <c r="E601" s="184">
        <v>108.07</v>
      </c>
      <c r="F601" s="184">
        <v>0.76459999999999995</v>
      </c>
      <c r="G601" s="184">
        <v>1.8088</v>
      </c>
      <c r="H601" s="184">
        <v>4.1538000000000004</v>
      </c>
      <c r="I601" s="184">
        <v>3.6145999999999998</v>
      </c>
      <c r="J601" s="184">
        <v>6.9259000000000004</v>
      </c>
      <c r="K601" s="184">
        <v>14.1906</v>
      </c>
      <c r="L601" s="184">
        <v>27.201000000000001</v>
      </c>
      <c r="M601" s="184">
        <v>44.768900000000002</v>
      </c>
      <c r="N601" s="184">
        <v>80.779499999999999</v>
      </c>
      <c r="O601" s="184">
        <v>26.265899999999998</v>
      </c>
      <c r="P601" s="184">
        <v>19.569500000000001</v>
      </c>
      <c r="Q601" s="184">
        <v>19.7027</v>
      </c>
      <c r="R601" s="184">
        <v>40.173099999999998</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44477</v>
      </c>
      <c r="E602" s="184">
        <v>98.27</v>
      </c>
      <c r="F602" s="184">
        <v>0.75870000000000004</v>
      </c>
      <c r="G602" s="184">
        <v>1.792</v>
      </c>
      <c r="H602" s="184">
        <v>4.1326999999999998</v>
      </c>
      <c r="I602" s="184">
        <v>3.5619999999999998</v>
      </c>
      <c r="J602" s="184">
        <v>6.8268000000000004</v>
      </c>
      <c r="K602" s="184">
        <v>13.870200000000001</v>
      </c>
      <c r="L602" s="184">
        <v>26.5062</v>
      </c>
      <c r="M602" s="184">
        <v>43.6066</v>
      </c>
      <c r="N602" s="184">
        <v>78.835300000000004</v>
      </c>
      <c r="O602" s="184">
        <v>24.829499999999999</v>
      </c>
      <c r="P602" s="184">
        <v>18.205300000000001</v>
      </c>
      <c r="Q602" s="184">
        <v>19.559100000000001</v>
      </c>
      <c r="R602" s="184">
        <v>38.700699999999998</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44477</v>
      </c>
      <c r="E603" s="184">
        <v>14.59</v>
      </c>
      <c r="F603" s="184">
        <v>0.62070000000000003</v>
      </c>
      <c r="G603" s="184">
        <v>0.55130000000000001</v>
      </c>
      <c r="H603" s="184">
        <v>2.0994000000000002</v>
      </c>
      <c r="I603" s="184">
        <v>0.62070000000000003</v>
      </c>
      <c r="J603" s="184">
        <v>3.4018000000000002</v>
      </c>
      <c r="K603" s="184">
        <v>12.144500000000001</v>
      </c>
      <c r="L603" s="184">
        <v>19.004899999999999</v>
      </c>
      <c r="M603" s="184">
        <v>23.0185</v>
      </c>
      <c r="N603" s="184">
        <v>48.1218</v>
      </c>
      <c r="O603" s="184">
        <v>18.427700000000002</v>
      </c>
      <c r="P603" s="184"/>
      <c r="Q603" s="184">
        <v>10.507400000000001</v>
      </c>
      <c r="R603" s="184">
        <v>23.273399999999999</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44477</v>
      </c>
      <c r="E604" s="184">
        <v>13.68</v>
      </c>
      <c r="F604" s="184">
        <v>0.58819999999999995</v>
      </c>
      <c r="G604" s="184">
        <v>0.4405</v>
      </c>
      <c r="H604" s="184">
        <v>2.0133999999999999</v>
      </c>
      <c r="I604" s="184">
        <v>0.58819999999999995</v>
      </c>
      <c r="J604" s="184">
        <v>3.1674000000000002</v>
      </c>
      <c r="K604" s="184">
        <v>11.5824</v>
      </c>
      <c r="L604" s="184">
        <v>17.931000000000001</v>
      </c>
      <c r="M604" s="184">
        <v>19.580400000000001</v>
      </c>
      <c r="N604" s="184">
        <v>43.3962</v>
      </c>
      <c r="O604" s="184">
        <v>16.2241</v>
      </c>
      <c r="P604" s="184"/>
      <c r="Q604" s="184">
        <v>8.641</v>
      </c>
      <c r="R604" s="184">
        <v>20.383400000000002</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44477</v>
      </c>
      <c r="E605" s="184">
        <v>85.06</v>
      </c>
      <c r="F605" s="184">
        <v>0.66269999999999996</v>
      </c>
      <c r="G605" s="184">
        <v>1.4189000000000001</v>
      </c>
      <c r="H605" s="184">
        <v>2.9782000000000002</v>
      </c>
      <c r="I605" s="184">
        <v>1.5521</v>
      </c>
      <c r="J605" s="184">
        <v>4.0998999999999999</v>
      </c>
      <c r="K605" s="184">
        <v>12.5877</v>
      </c>
      <c r="L605" s="184">
        <v>24.3567</v>
      </c>
      <c r="M605" s="184">
        <v>29.447600000000001</v>
      </c>
      <c r="N605" s="184">
        <v>56.274099999999997</v>
      </c>
      <c r="O605" s="184">
        <v>22.4085</v>
      </c>
      <c r="P605" s="184">
        <v>16.537299999999998</v>
      </c>
      <c r="Q605" s="184">
        <v>15.5786</v>
      </c>
      <c r="R605" s="184">
        <v>31.1356</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44477</v>
      </c>
      <c r="E606" s="184">
        <v>96.15</v>
      </c>
      <c r="F606" s="184">
        <v>0.68059999999999998</v>
      </c>
      <c r="G606" s="184">
        <v>1.4455</v>
      </c>
      <c r="H606" s="184">
        <v>3.0105</v>
      </c>
      <c r="I606" s="184">
        <v>1.617</v>
      </c>
      <c r="J606" s="184">
        <v>4.2050999999999998</v>
      </c>
      <c r="K606" s="184">
        <v>12.9316</v>
      </c>
      <c r="L606" s="184">
        <v>25.113900000000001</v>
      </c>
      <c r="M606" s="184">
        <v>30.656300000000002</v>
      </c>
      <c r="N606" s="184">
        <v>58.271599999999999</v>
      </c>
      <c r="O606" s="184">
        <v>23.966999999999999</v>
      </c>
      <c r="P606" s="184">
        <v>18.1861</v>
      </c>
      <c r="Q606" s="184">
        <v>19.779</v>
      </c>
      <c r="R606" s="184">
        <v>32.684600000000003</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44477</v>
      </c>
      <c r="E607" s="184">
        <v>15.8728</v>
      </c>
      <c r="F607" s="184">
        <v>0.61170000000000002</v>
      </c>
      <c r="G607" s="184">
        <v>0.70099999999999996</v>
      </c>
      <c r="H607" s="184">
        <v>1.5390999999999999</v>
      </c>
      <c r="I607" s="184">
        <v>2.0116000000000001</v>
      </c>
      <c r="J607" s="184">
        <v>2.6164000000000001</v>
      </c>
      <c r="K607" s="184">
        <v>6.7702999999999998</v>
      </c>
      <c r="L607" s="184">
        <v>18.563400000000001</v>
      </c>
      <c r="M607" s="184">
        <v>26.22</v>
      </c>
      <c r="N607" s="184">
        <v>53.261200000000002</v>
      </c>
      <c r="O607" s="184"/>
      <c r="P607" s="184"/>
      <c r="Q607" s="184">
        <v>26.351099999999999</v>
      </c>
      <c r="R607" s="184"/>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44477</v>
      </c>
      <c r="E608" s="184">
        <v>15.2</v>
      </c>
      <c r="F608" s="184">
        <v>0.60499999999999998</v>
      </c>
      <c r="G608" s="184">
        <v>0.68230000000000002</v>
      </c>
      <c r="H608" s="184">
        <v>1.4957</v>
      </c>
      <c r="I608" s="184">
        <v>1.9252</v>
      </c>
      <c r="J608" s="184">
        <v>2.4306999999999999</v>
      </c>
      <c r="K608" s="184">
        <v>6.1794000000000002</v>
      </c>
      <c r="L608" s="184">
        <v>17.2622</v>
      </c>
      <c r="M608" s="184">
        <v>24.160699999999999</v>
      </c>
      <c r="N608" s="184">
        <v>49.926499999999997</v>
      </c>
      <c r="O608" s="184"/>
      <c r="P608" s="184"/>
      <c r="Q608" s="184">
        <v>23.610900000000001</v>
      </c>
      <c r="R608" s="184"/>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44477</v>
      </c>
      <c r="E609" s="184">
        <v>29.388000000000002</v>
      </c>
      <c r="F609" s="184">
        <v>0.56389999999999996</v>
      </c>
      <c r="G609" s="184">
        <v>1.2234</v>
      </c>
      <c r="H609" s="184">
        <v>2.7412000000000001</v>
      </c>
      <c r="I609" s="184">
        <v>1.3124</v>
      </c>
      <c r="J609" s="184">
        <v>4.8335999999999997</v>
      </c>
      <c r="K609" s="184">
        <v>16.3186</v>
      </c>
      <c r="L609" s="184">
        <v>24.865100000000002</v>
      </c>
      <c r="M609" s="184">
        <v>29.8263</v>
      </c>
      <c r="N609" s="184">
        <v>65.569900000000004</v>
      </c>
      <c r="O609" s="184">
        <v>26.041</v>
      </c>
      <c r="P609" s="184">
        <v>17.193100000000001</v>
      </c>
      <c r="Q609" s="184">
        <v>8.2925000000000004</v>
      </c>
      <c r="R609" s="184">
        <v>29.8705</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44477</v>
      </c>
      <c r="E610" s="184">
        <v>32.245199999999997</v>
      </c>
      <c r="F610" s="184">
        <v>0.56569999999999998</v>
      </c>
      <c r="G610" s="184">
        <v>1.2297</v>
      </c>
      <c r="H610" s="184">
        <v>2.7559</v>
      </c>
      <c r="I610" s="184">
        <v>1.3413999999999999</v>
      </c>
      <c r="J610" s="184">
        <v>4.8982999999999999</v>
      </c>
      <c r="K610" s="184">
        <v>16.5382</v>
      </c>
      <c r="L610" s="184">
        <v>25.3355</v>
      </c>
      <c r="M610" s="184">
        <v>30.5532</v>
      </c>
      <c r="N610" s="184">
        <v>66.811700000000002</v>
      </c>
      <c r="O610" s="184">
        <v>26.986799999999999</v>
      </c>
      <c r="P610" s="184">
        <v>18.2332</v>
      </c>
      <c r="Q610" s="184">
        <v>18.7392</v>
      </c>
      <c r="R610" s="184">
        <v>30.844799999999999</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44477</v>
      </c>
      <c r="E611" s="184">
        <v>71.596000000000004</v>
      </c>
      <c r="F611" s="184">
        <v>0.62119999999999997</v>
      </c>
      <c r="G611" s="184">
        <v>0.56469999999999998</v>
      </c>
      <c r="H611" s="184">
        <v>1.9725999999999999</v>
      </c>
      <c r="I611" s="184">
        <v>1.0544</v>
      </c>
      <c r="J611" s="184">
        <v>1.845</v>
      </c>
      <c r="K611" s="184">
        <v>9.6684999999999999</v>
      </c>
      <c r="L611" s="184">
        <v>19.039000000000001</v>
      </c>
      <c r="M611" s="184">
        <v>27.914000000000001</v>
      </c>
      <c r="N611" s="184">
        <v>54.095799999999997</v>
      </c>
      <c r="O611" s="184">
        <v>22.9986</v>
      </c>
      <c r="P611" s="184">
        <v>15.4481</v>
      </c>
      <c r="Q611" s="184">
        <v>13.192500000000001</v>
      </c>
      <c r="R611" s="184">
        <v>29.560400000000001</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44477</v>
      </c>
      <c r="E612" s="184">
        <v>79.977999999999994</v>
      </c>
      <c r="F612" s="184">
        <v>0.624</v>
      </c>
      <c r="G612" s="184">
        <v>0.57599999999999996</v>
      </c>
      <c r="H612" s="184">
        <v>1.9984</v>
      </c>
      <c r="I612" s="184">
        <v>1.1062000000000001</v>
      </c>
      <c r="J612" s="184">
        <v>1.9568000000000001</v>
      </c>
      <c r="K612" s="184">
        <v>10.0443</v>
      </c>
      <c r="L612" s="184">
        <v>19.827999999999999</v>
      </c>
      <c r="M612" s="184">
        <v>29.211400000000001</v>
      </c>
      <c r="N612" s="184">
        <v>56.167400000000001</v>
      </c>
      <c r="O612" s="184">
        <v>24.537299999999998</v>
      </c>
      <c r="P612" s="184">
        <v>16.924099999999999</v>
      </c>
      <c r="Q612" s="184">
        <v>16.902899999999999</v>
      </c>
      <c r="R612" s="184">
        <v>31.238700000000001</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44477</v>
      </c>
      <c r="E613" s="184">
        <v>85.888999999999996</v>
      </c>
      <c r="F613" s="184">
        <v>0.58199999999999996</v>
      </c>
      <c r="G613" s="184">
        <v>1.1184000000000001</v>
      </c>
      <c r="H613" s="184">
        <v>3.04</v>
      </c>
      <c r="I613" s="184">
        <v>0.52200000000000002</v>
      </c>
      <c r="J613" s="184">
        <v>2.1004999999999998</v>
      </c>
      <c r="K613" s="184">
        <v>9.9603999999999999</v>
      </c>
      <c r="L613" s="184">
        <v>19.039000000000001</v>
      </c>
      <c r="M613" s="184">
        <v>25.383600000000001</v>
      </c>
      <c r="N613" s="184">
        <v>50.7883</v>
      </c>
      <c r="O613" s="184">
        <v>17.962399999999999</v>
      </c>
      <c r="P613" s="184">
        <v>14.2531</v>
      </c>
      <c r="Q613" s="184">
        <v>15.8347</v>
      </c>
      <c r="R613" s="184">
        <v>27.2971</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44477</v>
      </c>
      <c r="E614" s="184">
        <v>81.173000000000002</v>
      </c>
      <c r="F614" s="184">
        <v>0.5786</v>
      </c>
      <c r="G614" s="184">
        <v>1.1111</v>
      </c>
      <c r="H614" s="184">
        <v>3.0245000000000002</v>
      </c>
      <c r="I614" s="184">
        <v>0.49270000000000003</v>
      </c>
      <c r="J614" s="184">
        <v>2.0377000000000001</v>
      </c>
      <c r="K614" s="184">
        <v>9.7510999999999992</v>
      </c>
      <c r="L614" s="184">
        <v>18.587299999999999</v>
      </c>
      <c r="M614" s="184">
        <v>24.712700000000002</v>
      </c>
      <c r="N614" s="184">
        <v>49.7408</v>
      </c>
      <c r="O614" s="184">
        <v>17.251999999999999</v>
      </c>
      <c r="P614" s="184">
        <v>13.485099999999999</v>
      </c>
      <c r="Q614" s="184">
        <v>14.344099999999999</v>
      </c>
      <c r="R614" s="184">
        <v>26.4847</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292</v>
      </c>
      <c r="C615" s="180">
        <v>100865</v>
      </c>
      <c r="D615" s="183">
        <v>44477</v>
      </c>
      <c r="E615" s="184">
        <v>103.1588</v>
      </c>
      <c r="F615" s="184">
        <v>0.31209999999999999</v>
      </c>
      <c r="G615" s="184">
        <v>1.3162</v>
      </c>
      <c r="H615" s="184">
        <v>2.9691000000000001</v>
      </c>
      <c r="I615" s="184">
        <v>1.0396000000000001</v>
      </c>
      <c r="J615" s="184">
        <v>3.8132999999999999</v>
      </c>
      <c r="K615" s="184">
        <v>14.1044</v>
      </c>
      <c r="L615" s="184">
        <v>24.5108</v>
      </c>
      <c r="M615" s="184">
        <v>26.216699999999999</v>
      </c>
      <c r="N615" s="184">
        <v>53.617600000000003</v>
      </c>
      <c r="O615" s="184">
        <v>20.4284</v>
      </c>
      <c r="P615" s="184">
        <v>14.335900000000001</v>
      </c>
      <c r="Q615" s="184">
        <v>10.2697</v>
      </c>
      <c r="R615" s="184">
        <v>23.217199999999998</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189</v>
      </c>
      <c r="C616" s="180">
        <v>120270</v>
      </c>
      <c r="D616" s="183">
        <v>44477</v>
      </c>
      <c r="E616" s="184">
        <v>112.77419999999999</v>
      </c>
      <c r="F616" s="184">
        <v>0.31569999999999998</v>
      </c>
      <c r="G616" s="184">
        <v>1.3268</v>
      </c>
      <c r="H616" s="184">
        <v>2.9944000000000002</v>
      </c>
      <c r="I616" s="184">
        <v>1.0889</v>
      </c>
      <c r="J616" s="184">
        <v>3.9220999999999999</v>
      </c>
      <c r="K616" s="184">
        <v>14.471500000000001</v>
      </c>
      <c r="L616" s="184">
        <v>25.310199999999998</v>
      </c>
      <c r="M616" s="184">
        <v>27.4207</v>
      </c>
      <c r="N616" s="184">
        <v>55.562399999999997</v>
      </c>
      <c r="O616" s="184">
        <v>21.845300000000002</v>
      </c>
      <c r="P616" s="184">
        <v>15.6913</v>
      </c>
      <c r="Q616" s="184">
        <v>16.293800000000001</v>
      </c>
      <c r="R616" s="184">
        <v>24.720199999999998</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44477</v>
      </c>
      <c r="E617" s="184">
        <v>21.021699999999999</v>
      </c>
      <c r="F617" s="184">
        <v>0.45879999999999999</v>
      </c>
      <c r="G617" s="184">
        <v>0.47799999999999998</v>
      </c>
      <c r="H617" s="184">
        <v>2.1880000000000002</v>
      </c>
      <c r="I617" s="184">
        <v>0.74670000000000003</v>
      </c>
      <c r="J617" s="184">
        <v>3.2164999999999999</v>
      </c>
      <c r="K617" s="184">
        <v>13.492800000000001</v>
      </c>
      <c r="L617" s="184">
        <v>26.8522</v>
      </c>
      <c r="M617" s="184">
        <v>37.4084</v>
      </c>
      <c r="N617" s="184">
        <v>70.405199999999994</v>
      </c>
      <c r="O617" s="184">
        <v>23.3338</v>
      </c>
      <c r="P617" s="184"/>
      <c r="Q617" s="184">
        <v>16.105699999999999</v>
      </c>
      <c r="R617" s="184">
        <v>33.104599999999998</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44477</v>
      </c>
      <c r="E618" s="184">
        <v>19.0657</v>
      </c>
      <c r="F618" s="184">
        <v>0.4536</v>
      </c>
      <c r="G618" s="184">
        <v>0.4632</v>
      </c>
      <c r="H618" s="184">
        <v>2.1539000000000001</v>
      </c>
      <c r="I618" s="184">
        <v>0.67910000000000004</v>
      </c>
      <c r="J618" s="184">
        <v>3.0701000000000001</v>
      </c>
      <c r="K618" s="184">
        <v>13.012700000000001</v>
      </c>
      <c r="L618" s="184">
        <v>25.797999999999998</v>
      </c>
      <c r="M618" s="184">
        <v>35.723999999999997</v>
      </c>
      <c r="N618" s="184">
        <v>67.6297</v>
      </c>
      <c r="O618" s="184">
        <v>21.244800000000001</v>
      </c>
      <c r="P618" s="184"/>
      <c r="Q618" s="184">
        <v>13.848800000000001</v>
      </c>
      <c r="R618" s="184">
        <v>30.9069</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44477</v>
      </c>
      <c r="E619" s="184">
        <v>34.692</v>
      </c>
      <c r="F619" s="184">
        <v>0.46329999999999999</v>
      </c>
      <c r="G619" s="184">
        <v>1.0839000000000001</v>
      </c>
      <c r="H619" s="184">
        <v>2.9344999999999999</v>
      </c>
      <c r="I619" s="184">
        <v>1.8047</v>
      </c>
      <c r="J619" s="184">
        <v>3.2254</v>
      </c>
      <c r="K619" s="184">
        <v>13.3688</v>
      </c>
      <c r="L619" s="184">
        <v>24.688199999999998</v>
      </c>
      <c r="M619" s="184">
        <v>34.6008</v>
      </c>
      <c r="N619" s="184">
        <v>65.633799999999994</v>
      </c>
      <c r="O619" s="184">
        <v>29.287099999999999</v>
      </c>
      <c r="P619" s="184">
        <v>22.625499999999999</v>
      </c>
      <c r="Q619" s="184">
        <v>23.995999999999999</v>
      </c>
      <c r="R619" s="184">
        <v>38.658000000000001</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44477</v>
      </c>
      <c r="E620" s="184">
        <v>31.922999999999998</v>
      </c>
      <c r="F620" s="184">
        <v>0.45950000000000002</v>
      </c>
      <c r="G620" s="184">
        <v>1.0765</v>
      </c>
      <c r="H620" s="184">
        <v>2.911</v>
      </c>
      <c r="I620" s="184">
        <v>1.7563</v>
      </c>
      <c r="J620" s="184">
        <v>3.1204999999999998</v>
      </c>
      <c r="K620" s="184">
        <v>13.005800000000001</v>
      </c>
      <c r="L620" s="184">
        <v>23.895800000000001</v>
      </c>
      <c r="M620" s="184">
        <v>33.228999999999999</v>
      </c>
      <c r="N620" s="184">
        <v>63.305700000000002</v>
      </c>
      <c r="O620" s="184">
        <v>27.284500000000001</v>
      </c>
      <c r="P620" s="184">
        <v>20.893799999999999</v>
      </c>
      <c r="Q620" s="184">
        <v>22.2254</v>
      </c>
      <c r="R620" s="184">
        <v>36.627600000000001</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44477</v>
      </c>
      <c r="E621" s="184">
        <v>29.687899999999999</v>
      </c>
      <c r="F621" s="184">
        <v>-0.29049999999999998</v>
      </c>
      <c r="G621" s="184">
        <v>-7.6100000000000001E-2</v>
      </c>
      <c r="H621" s="184">
        <v>0.72299999999999998</v>
      </c>
      <c r="I621" s="184">
        <v>-0.87609999999999999</v>
      </c>
      <c r="J621" s="184">
        <v>-1.0133000000000001</v>
      </c>
      <c r="K621" s="184">
        <v>9.8779000000000003</v>
      </c>
      <c r="L621" s="184">
        <v>22.330500000000001</v>
      </c>
      <c r="M621" s="184">
        <v>29.1143</v>
      </c>
      <c r="N621" s="184">
        <v>63.5931</v>
      </c>
      <c r="O621" s="184">
        <v>22.627600000000001</v>
      </c>
      <c r="P621" s="184">
        <v>16.4833</v>
      </c>
      <c r="Q621" s="184">
        <v>17.5837</v>
      </c>
      <c r="R621" s="184">
        <v>27.450700000000001</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44477</v>
      </c>
      <c r="E622" s="184">
        <v>27.121400000000001</v>
      </c>
      <c r="F622" s="184">
        <v>-0.29409999999999997</v>
      </c>
      <c r="G622" s="184">
        <v>-8.6599999999999996E-2</v>
      </c>
      <c r="H622" s="184">
        <v>0.69799999999999995</v>
      </c>
      <c r="I622" s="184">
        <v>-0.92530000000000001</v>
      </c>
      <c r="J622" s="184">
        <v>-1.1186</v>
      </c>
      <c r="K622" s="184">
        <v>9.5173000000000005</v>
      </c>
      <c r="L622" s="184">
        <v>21.540500000000002</v>
      </c>
      <c r="M622" s="184">
        <v>27.8642</v>
      </c>
      <c r="N622" s="184">
        <v>61.460900000000002</v>
      </c>
      <c r="O622" s="184">
        <v>21.0214</v>
      </c>
      <c r="P622" s="184">
        <v>14.9506</v>
      </c>
      <c r="Q622" s="184">
        <v>16.011800000000001</v>
      </c>
      <c r="R622" s="184">
        <v>25.767399999999999</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2013</v>
      </c>
      <c r="C623" s="180">
        <v>135654</v>
      </c>
      <c r="D623" s="183">
        <v>44477</v>
      </c>
      <c r="E623" s="184">
        <v>23.0655</v>
      </c>
      <c r="F623" s="184">
        <v>0.53390000000000004</v>
      </c>
      <c r="G623" s="184">
        <v>1.2582</v>
      </c>
      <c r="H623" s="184">
        <v>2.8782000000000001</v>
      </c>
      <c r="I623" s="184">
        <v>2.4537</v>
      </c>
      <c r="J623" s="184">
        <v>4.2919</v>
      </c>
      <c r="K623" s="184">
        <v>13.533099999999999</v>
      </c>
      <c r="L623" s="184">
        <v>21.718299999999999</v>
      </c>
      <c r="M623" s="184">
        <v>24.839700000000001</v>
      </c>
      <c r="N623" s="184">
        <v>51.909599999999998</v>
      </c>
      <c r="O623" s="184">
        <v>20.283899999999999</v>
      </c>
      <c r="P623" s="184">
        <v>14.174300000000001</v>
      </c>
      <c r="Q623" s="184">
        <v>15.5626</v>
      </c>
      <c r="R623" s="184">
        <v>24.3889</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2014</v>
      </c>
      <c r="C624" s="180">
        <v>135655</v>
      </c>
      <c r="D624" s="183">
        <v>44477</v>
      </c>
      <c r="E624" s="184">
        <v>20.913699999999999</v>
      </c>
      <c r="F624" s="184">
        <v>0.5292</v>
      </c>
      <c r="G624" s="184">
        <v>1.2426999999999999</v>
      </c>
      <c r="H624" s="184">
        <v>2.8412999999999999</v>
      </c>
      <c r="I624" s="184">
        <v>2.3795999999999999</v>
      </c>
      <c r="J624" s="184">
        <v>4.1544999999999996</v>
      </c>
      <c r="K624" s="184">
        <v>13.019500000000001</v>
      </c>
      <c r="L624" s="184">
        <v>20.580400000000001</v>
      </c>
      <c r="M624" s="184">
        <v>23.071000000000002</v>
      </c>
      <c r="N624" s="184">
        <v>49.017400000000002</v>
      </c>
      <c r="O624" s="184">
        <v>18.130199999999999</v>
      </c>
      <c r="P624" s="184">
        <v>12.239699999999999</v>
      </c>
      <c r="Q624" s="184">
        <v>13.6204</v>
      </c>
      <c r="R624" s="184">
        <v>22.2165</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44477</v>
      </c>
      <c r="E625" s="184">
        <v>78.183800000000005</v>
      </c>
      <c r="F625" s="184">
        <v>0.55959999999999999</v>
      </c>
      <c r="G625" s="184">
        <v>0.3579</v>
      </c>
      <c r="H625" s="184">
        <v>2.0969000000000002</v>
      </c>
      <c r="I625" s="184">
        <v>0.91790000000000005</v>
      </c>
      <c r="J625" s="184">
        <v>3.0386000000000002</v>
      </c>
      <c r="K625" s="184">
        <v>14.6958</v>
      </c>
      <c r="L625" s="184">
        <v>22.842199999999998</v>
      </c>
      <c r="M625" s="184">
        <v>36.264000000000003</v>
      </c>
      <c r="N625" s="184">
        <v>69.943700000000007</v>
      </c>
      <c r="O625" s="184">
        <v>15.2974</v>
      </c>
      <c r="P625" s="184">
        <v>8.8824000000000005</v>
      </c>
      <c r="Q625" s="184">
        <v>13.6632</v>
      </c>
      <c r="R625" s="184">
        <v>26.993099999999998</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44477</v>
      </c>
      <c r="E626" s="184">
        <v>83.591999999999999</v>
      </c>
      <c r="F626" s="184">
        <v>0.56179999999999997</v>
      </c>
      <c r="G626" s="184">
        <v>0.36430000000000001</v>
      </c>
      <c r="H626" s="184">
        <v>2.1122000000000001</v>
      </c>
      <c r="I626" s="184">
        <v>0.94820000000000004</v>
      </c>
      <c r="J626" s="184">
        <v>3.1067</v>
      </c>
      <c r="K626" s="184">
        <v>14.894399999999999</v>
      </c>
      <c r="L626" s="184">
        <v>23.2575</v>
      </c>
      <c r="M626" s="184">
        <v>36.977699999999999</v>
      </c>
      <c r="N626" s="184">
        <v>71.141499999999994</v>
      </c>
      <c r="O626" s="184">
        <v>16.125</v>
      </c>
      <c r="P626" s="184">
        <v>9.7683</v>
      </c>
      <c r="Q626" s="184">
        <v>14.8583</v>
      </c>
      <c r="R626" s="184">
        <v>27.886700000000001</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44477</v>
      </c>
      <c r="E627" s="184">
        <v>19.404399999999999</v>
      </c>
      <c r="F627" s="184">
        <v>1.2523</v>
      </c>
      <c r="G627" s="184">
        <v>1.5905</v>
      </c>
      <c r="H627" s="184">
        <v>2.6541000000000001</v>
      </c>
      <c r="I627" s="184">
        <v>1.623</v>
      </c>
      <c r="J627" s="184">
        <v>5.9539</v>
      </c>
      <c r="K627" s="184">
        <v>16.824300000000001</v>
      </c>
      <c r="L627" s="184">
        <v>27.685700000000001</v>
      </c>
      <c r="M627" s="184">
        <v>34.671399999999998</v>
      </c>
      <c r="N627" s="184">
        <v>51.550699999999999</v>
      </c>
      <c r="O627" s="184"/>
      <c r="P627" s="184"/>
      <c r="Q627" s="184">
        <v>34.963099999999997</v>
      </c>
      <c r="R627" s="184">
        <v>37.754899999999999</v>
      </c>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44477</v>
      </c>
      <c r="E628" s="184">
        <v>18.885200000000001</v>
      </c>
      <c r="F628" s="184">
        <v>1.2485999999999999</v>
      </c>
      <c r="G628" s="184">
        <v>1.5798000000000001</v>
      </c>
      <c r="H628" s="184">
        <v>2.6286</v>
      </c>
      <c r="I628" s="184">
        <v>1.5721000000000001</v>
      </c>
      <c r="J628" s="184">
        <v>5.8403999999999998</v>
      </c>
      <c r="K628" s="184">
        <v>16.441600000000001</v>
      </c>
      <c r="L628" s="184">
        <v>26.856100000000001</v>
      </c>
      <c r="M628" s="184">
        <v>33.425699999999999</v>
      </c>
      <c r="N628" s="184">
        <v>49.700800000000001</v>
      </c>
      <c r="O628" s="184"/>
      <c r="P628" s="184"/>
      <c r="Q628" s="184">
        <v>33.317700000000002</v>
      </c>
      <c r="R628" s="184">
        <v>36.062800000000003</v>
      </c>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44477</v>
      </c>
      <c r="E629" s="184">
        <v>25.31</v>
      </c>
      <c r="F629" s="184">
        <v>0.59619999999999995</v>
      </c>
      <c r="G629" s="184">
        <v>0.27729999999999999</v>
      </c>
      <c r="H629" s="184">
        <v>1.8101</v>
      </c>
      <c r="I629" s="184">
        <v>0.87680000000000002</v>
      </c>
      <c r="J629" s="184">
        <v>3.7719999999999998</v>
      </c>
      <c r="K629" s="184">
        <v>12.2395</v>
      </c>
      <c r="L629" s="184">
        <v>24.741299999999999</v>
      </c>
      <c r="M629" s="184">
        <v>31.685700000000001</v>
      </c>
      <c r="N629" s="184">
        <v>64.778599999999997</v>
      </c>
      <c r="O629" s="184">
        <v>23.404900000000001</v>
      </c>
      <c r="P629" s="184">
        <v>16.806899999999999</v>
      </c>
      <c r="Q629" s="184">
        <v>17.266400000000001</v>
      </c>
      <c r="R629" s="184">
        <v>31.386500000000002</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44477</v>
      </c>
      <c r="E630" s="184">
        <v>23.38</v>
      </c>
      <c r="F630" s="184">
        <v>0.60240000000000005</v>
      </c>
      <c r="G630" s="184">
        <v>0.25729999999999997</v>
      </c>
      <c r="H630" s="184">
        <v>1.7848999999999999</v>
      </c>
      <c r="I630" s="184">
        <v>0.81930000000000003</v>
      </c>
      <c r="J630" s="184">
        <v>3.6347999999999998</v>
      </c>
      <c r="K630" s="184">
        <v>11.919600000000001</v>
      </c>
      <c r="L630" s="184">
        <v>24.0318</v>
      </c>
      <c r="M630" s="184">
        <v>30.541599999999999</v>
      </c>
      <c r="N630" s="184">
        <v>62.9268</v>
      </c>
      <c r="O630" s="184">
        <v>21.6813</v>
      </c>
      <c r="P630" s="184">
        <v>15.0695</v>
      </c>
      <c r="Q630" s="184">
        <v>15.681800000000001</v>
      </c>
      <c r="R630" s="184">
        <v>29.740100000000002</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44477</v>
      </c>
      <c r="E631" s="184">
        <v>917.90604800701101</v>
      </c>
      <c r="F631" s="184">
        <v>0.75439999999999996</v>
      </c>
      <c r="G631" s="184">
        <v>1.0533999999999999</v>
      </c>
      <c r="H631" s="184">
        <v>2.6501999999999999</v>
      </c>
      <c r="I631" s="184">
        <v>1.6068</v>
      </c>
      <c r="J631" s="184">
        <v>4.3475000000000001</v>
      </c>
      <c r="K631" s="184">
        <v>14.0197</v>
      </c>
      <c r="L631" s="184">
        <v>25.627400000000002</v>
      </c>
      <c r="M631" s="184">
        <v>29.9803</v>
      </c>
      <c r="N631" s="184">
        <v>61.756100000000004</v>
      </c>
      <c r="O631" s="184">
        <v>20.311</v>
      </c>
      <c r="P631" s="184">
        <v>12.6206</v>
      </c>
      <c r="Q631" s="184">
        <v>19.3583</v>
      </c>
      <c r="R631" s="184">
        <v>31.643699999999999</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44477</v>
      </c>
      <c r="E632" s="184">
        <v>324.26</v>
      </c>
      <c r="F632" s="184">
        <v>0.75509999999999999</v>
      </c>
      <c r="G632" s="184">
        <v>1.0565</v>
      </c>
      <c r="H632" s="184">
        <v>2.6562000000000001</v>
      </c>
      <c r="I632" s="184">
        <v>1.6234</v>
      </c>
      <c r="J632" s="184">
        <v>4.3845000000000001</v>
      </c>
      <c r="K632" s="184">
        <v>14.139900000000001</v>
      </c>
      <c r="L632" s="184">
        <v>25.8871</v>
      </c>
      <c r="M632" s="184">
        <v>30.3767</v>
      </c>
      <c r="N632" s="184">
        <v>62.414200000000001</v>
      </c>
      <c r="O632" s="184">
        <v>20.771899999999999</v>
      </c>
      <c r="P632" s="184">
        <v>13.136200000000001</v>
      </c>
      <c r="Q632" s="184">
        <v>14.111599999999999</v>
      </c>
      <c r="R632" s="184">
        <v>32.179900000000004</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44477</v>
      </c>
      <c r="E633" s="184">
        <v>500.36854097445098</v>
      </c>
      <c r="F633" s="184">
        <v>0.76859999999999995</v>
      </c>
      <c r="G633" s="184">
        <v>1.0818000000000001</v>
      </c>
      <c r="H633" s="184">
        <v>2.6840000000000002</v>
      </c>
      <c r="I633" s="184">
        <v>1.6269</v>
      </c>
      <c r="J633" s="184">
        <v>4.3738000000000001</v>
      </c>
      <c r="K633" s="184">
        <v>13.8728</v>
      </c>
      <c r="L633" s="184">
        <v>25.458600000000001</v>
      </c>
      <c r="M633" s="184">
        <v>29.808599999999998</v>
      </c>
      <c r="N633" s="184">
        <v>61.387599999999999</v>
      </c>
      <c r="O633" s="184">
        <v>20.6188</v>
      </c>
      <c r="P633" s="184">
        <v>14.9245</v>
      </c>
      <c r="Q633" s="184">
        <v>16.556100000000001</v>
      </c>
      <c r="R633" s="184">
        <v>31.6861</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44477</v>
      </c>
      <c r="E634" s="184">
        <v>347.15</v>
      </c>
      <c r="F634" s="184">
        <v>0.76919999999999999</v>
      </c>
      <c r="G634" s="184">
        <v>1.0861000000000001</v>
      </c>
      <c r="H634" s="184">
        <v>2.6949000000000001</v>
      </c>
      <c r="I634" s="184">
        <v>1.6485000000000001</v>
      </c>
      <c r="J634" s="184">
        <v>4.4185999999999996</v>
      </c>
      <c r="K634" s="184">
        <v>14.0215</v>
      </c>
      <c r="L634" s="184">
        <v>25.7927</v>
      </c>
      <c r="M634" s="184">
        <v>30.316500000000001</v>
      </c>
      <c r="N634" s="184">
        <v>62.2348</v>
      </c>
      <c r="O634" s="184">
        <v>21.263400000000001</v>
      </c>
      <c r="P634" s="184">
        <v>15.527100000000001</v>
      </c>
      <c r="Q634" s="184">
        <v>17.2896</v>
      </c>
      <c r="R634" s="184">
        <v>32.360100000000003</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44477</v>
      </c>
      <c r="E635" s="184">
        <v>217.72669999999999</v>
      </c>
      <c r="F635" s="184">
        <v>8.2299999999999998E-2</v>
      </c>
      <c r="G635" s="184">
        <v>-0.4672</v>
      </c>
      <c r="H635" s="184">
        <v>1.8335999999999999</v>
      </c>
      <c r="I635" s="184">
        <v>1.6140000000000001</v>
      </c>
      <c r="J635" s="184">
        <v>3.6276999999999999</v>
      </c>
      <c r="K635" s="184">
        <v>10.2363</v>
      </c>
      <c r="L635" s="184">
        <v>30.773499999999999</v>
      </c>
      <c r="M635" s="184">
        <v>49.667299999999997</v>
      </c>
      <c r="N635" s="184">
        <v>86.273600000000002</v>
      </c>
      <c r="O635" s="184">
        <v>36.4572</v>
      </c>
      <c r="P635" s="184">
        <v>23.8338</v>
      </c>
      <c r="Q635" s="184">
        <v>15.377599999999999</v>
      </c>
      <c r="R635" s="184">
        <v>57.620899999999999</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44477</v>
      </c>
      <c r="E636" s="184">
        <v>231.63130000000001</v>
      </c>
      <c r="F636" s="184">
        <v>8.7999999999999995E-2</v>
      </c>
      <c r="G636" s="184">
        <v>-0.45069999999999999</v>
      </c>
      <c r="H636" s="184">
        <v>1.8734999999999999</v>
      </c>
      <c r="I636" s="184">
        <v>1.6939</v>
      </c>
      <c r="J636" s="184">
        <v>3.8170000000000002</v>
      </c>
      <c r="K636" s="184">
        <v>10.8203</v>
      </c>
      <c r="L636" s="184">
        <v>32.1753</v>
      </c>
      <c r="M636" s="184">
        <v>52.099400000000003</v>
      </c>
      <c r="N636" s="184">
        <v>90.271299999999997</v>
      </c>
      <c r="O636" s="184">
        <v>38.673699999999997</v>
      </c>
      <c r="P636" s="184">
        <v>25.153500000000001</v>
      </c>
      <c r="Q636" s="184">
        <v>22.51</v>
      </c>
      <c r="R636" s="184">
        <v>60.722700000000003</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44477</v>
      </c>
      <c r="E637" s="184">
        <v>78.209999999999994</v>
      </c>
      <c r="F637" s="184">
        <v>0.16650000000000001</v>
      </c>
      <c r="G637" s="184">
        <v>0.128</v>
      </c>
      <c r="H637" s="184">
        <v>1.466</v>
      </c>
      <c r="I637" s="184">
        <v>0.50119999999999998</v>
      </c>
      <c r="J637" s="184">
        <v>1.466</v>
      </c>
      <c r="K637" s="184">
        <v>7.8014999999999999</v>
      </c>
      <c r="L637" s="184">
        <v>16.2455</v>
      </c>
      <c r="M637" s="184">
        <v>22.317799999999998</v>
      </c>
      <c r="N637" s="184">
        <v>51.628500000000003</v>
      </c>
      <c r="O637" s="184">
        <v>15.257899999999999</v>
      </c>
      <c r="P637" s="184">
        <v>11.4879</v>
      </c>
      <c r="Q637" s="184">
        <v>17.431899999999999</v>
      </c>
      <c r="R637" s="184">
        <v>25.342099999999999</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44477</v>
      </c>
      <c r="E638" s="184">
        <v>76.95</v>
      </c>
      <c r="F638" s="184">
        <v>0.16919999999999999</v>
      </c>
      <c r="G638" s="184">
        <v>0.13009999999999999</v>
      </c>
      <c r="H638" s="184">
        <v>1.4501999999999999</v>
      </c>
      <c r="I638" s="184">
        <v>0.49630000000000002</v>
      </c>
      <c r="J638" s="184">
        <v>1.4501999999999999</v>
      </c>
      <c r="K638" s="184">
        <v>7.6825999999999999</v>
      </c>
      <c r="L638" s="184">
        <v>15.975899999999999</v>
      </c>
      <c r="M638" s="184">
        <v>21.891300000000001</v>
      </c>
      <c r="N638" s="184">
        <v>50.911900000000003</v>
      </c>
      <c r="O638" s="184">
        <v>14.741099999999999</v>
      </c>
      <c r="P638" s="184">
        <v>11.108700000000001</v>
      </c>
      <c r="Q638" s="184">
        <v>17.092700000000001</v>
      </c>
      <c r="R638" s="184">
        <v>24.744599999999998</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44477</v>
      </c>
      <c r="E639" s="184">
        <v>236.47620000000001</v>
      </c>
      <c r="F639" s="184">
        <v>0.37930000000000003</v>
      </c>
      <c r="G639" s="184">
        <v>0.74490000000000001</v>
      </c>
      <c r="H639" s="184">
        <v>2.1204000000000001</v>
      </c>
      <c r="I639" s="184">
        <v>1.4655</v>
      </c>
      <c r="J639" s="184">
        <v>2.9563999999999999</v>
      </c>
      <c r="K639" s="184">
        <v>11.1678</v>
      </c>
      <c r="L639" s="184">
        <v>22.442299999999999</v>
      </c>
      <c r="M639" s="184">
        <v>27.015499999999999</v>
      </c>
      <c r="N639" s="184">
        <v>55.798699999999997</v>
      </c>
      <c r="O639" s="184">
        <v>21.105599999999999</v>
      </c>
      <c r="P639" s="184">
        <v>13.470800000000001</v>
      </c>
      <c r="Q639" s="184">
        <v>15.3513</v>
      </c>
      <c r="R639" s="184">
        <v>30.852499999999999</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44477</v>
      </c>
      <c r="E640" s="184">
        <v>696.572263247048</v>
      </c>
      <c r="F640" s="184">
        <v>0.37769999999999998</v>
      </c>
      <c r="G640" s="184">
        <v>0.74009999999999998</v>
      </c>
      <c r="H640" s="184">
        <v>2.1089000000000002</v>
      </c>
      <c r="I640" s="184">
        <v>1.4420999999999999</v>
      </c>
      <c r="J640" s="184">
        <v>2.9036</v>
      </c>
      <c r="K640" s="184">
        <v>10.9971</v>
      </c>
      <c r="L640" s="184">
        <v>22.070599999999999</v>
      </c>
      <c r="M640" s="184">
        <v>26.4177</v>
      </c>
      <c r="N640" s="184">
        <v>54.830399999999997</v>
      </c>
      <c r="O640" s="184">
        <v>20.363399999999999</v>
      </c>
      <c r="P640" s="184">
        <v>12.737299999999999</v>
      </c>
      <c r="Q640" s="184">
        <v>16.029699999999998</v>
      </c>
      <c r="R640" s="184">
        <v>30.034700000000001</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44477</v>
      </c>
      <c r="E641" s="184">
        <v>24.671800000000001</v>
      </c>
      <c r="F641" s="184">
        <v>1.0646</v>
      </c>
      <c r="G641" s="184">
        <v>0.60470000000000002</v>
      </c>
      <c r="H641" s="184">
        <v>2.8201999999999998</v>
      </c>
      <c r="I641" s="184">
        <v>1.1774</v>
      </c>
      <c r="J641" s="184">
        <v>2.7652999999999999</v>
      </c>
      <c r="K641" s="184">
        <v>11.1938</v>
      </c>
      <c r="L641" s="184">
        <v>21.820399999999999</v>
      </c>
      <c r="M641" s="184">
        <v>33.2682</v>
      </c>
      <c r="N641" s="184">
        <v>63.652799999999999</v>
      </c>
      <c r="O641" s="184">
        <v>27.108899999999998</v>
      </c>
      <c r="P641" s="184">
        <v>15.4026</v>
      </c>
      <c r="Q641" s="184">
        <v>14.585800000000001</v>
      </c>
      <c r="R641" s="184">
        <v>37.035499999999999</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44477</v>
      </c>
      <c r="E642" s="184">
        <v>24.042899999999999</v>
      </c>
      <c r="F642" s="184">
        <v>1.0634999999999999</v>
      </c>
      <c r="G642" s="184">
        <v>0.60170000000000001</v>
      </c>
      <c r="H642" s="184">
        <v>2.8129</v>
      </c>
      <c r="I642" s="184">
        <v>1.1634</v>
      </c>
      <c r="J642" s="184">
        <v>2.7355999999999998</v>
      </c>
      <c r="K642" s="184">
        <v>11.095800000000001</v>
      </c>
      <c r="L642" s="184">
        <v>21.6069</v>
      </c>
      <c r="M642" s="184">
        <v>32.920400000000001</v>
      </c>
      <c r="N642" s="184">
        <v>63.076799999999999</v>
      </c>
      <c r="O642" s="184">
        <v>26.508500000000002</v>
      </c>
      <c r="P642" s="184">
        <v>14.8924</v>
      </c>
      <c r="Q642" s="184">
        <v>14.1426</v>
      </c>
      <c r="R642" s="184">
        <v>36.557299999999998</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44477</v>
      </c>
      <c r="E643" s="184">
        <v>26.206800000000001</v>
      </c>
      <c r="F643" s="184">
        <v>0.99350000000000005</v>
      </c>
      <c r="G643" s="184">
        <v>0.58030000000000004</v>
      </c>
      <c r="H643" s="184">
        <v>2.7625000000000002</v>
      </c>
      <c r="I643" s="184">
        <v>1.0654999999999999</v>
      </c>
      <c r="J643" s="184">
        <v>2.6364999999999998</v>
      </c>
      <c r="K643" s="184">
        <v>11.185700000000001</v>
      </c>
      <c r="L643" s="184">
        <v>22.4955</v>
      </c>
      <c r="M643" s="184">
        <v>33.201900000000002</v>
      </c>
      <c r="N643" s="184">
        <v>63.397300000000001</v>
      </c>
      <c r="O643" s="184">
        <v>29.407900000000001</v>
      </c>
      <c r="P643" s="184">
        <v>16.703099999999999</v>
      </c>
      <c r="Q643" s="184">
        <v>15.8652</v>
      </c>
      <c r="R643" s="184">
        <v>38.8596</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44477</v>
      </c>
      <c r="E644" s="184">
        <v>25.546199999999999</v>
      </c>
      <c r="F644" s="184">
        <v>0.99309999999999998</v>
      </c>
      <c r="G644" s="184">
        <v>0.57799999999999996</v>
      </c>
      <c r="H644" s="184">
        <v>2.7557</v>
      </c>
      <c r="I644" s="184">
        <v>1.0522</v>
      </c>
      <c r="J644" s="184">
        <v>2.6071</v>
      </c>
      <c r="K644" s="184">
        <v>11.0878</v>
      </c>
      <c r="L644" s="184">
        <v>22.280899999999999</v>
      </c>
      <c r="M644" s="184">
        <v>32.854500000000002</v>
      </c>
      <c r="N644" s="184">
        <v>62.8277</v>
      </c>
      <c r="O644" s="184">
        <v>28.801500000000001</v>
      </c>
      <c r="P644" s="184">
        <v>16.200500000000002</v>
      </c>
      <c r="Q644" s="184">
        <v>15.4132</v>
      </c>
      <c r="R644" s="184">
        <v>38.381599999999999</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44477</v>
      </c>
      <c r="E645" s="184">
        <v>25.784700000000001</v>
      </c>
      <c r="F645" s="184">
        <v>1.0598000000000001</v>
      </c>
      <c r="G645" s="184">
        <v>0.56079999999999997</v>
      </c>
      <c r="H645" s="184">
        <v>2.7443</v>
      </c>
      <c r="I645" s="184">
        <v>1.103</v>
      </c>
      <c r="J645" s="184">
        <v>2.6257000000000001</v>
      </c>
      <c r="K645" s="184">
        <v>11.073</v>
      </c>
      <c r="L645" s="184">
        <v>21.8461</v>
      </c>
      <c r="M645" s="184">
        <v>33.433599999999998</v>
      </c>
      <c r="N645" s="184">
        <v>64.064499999999995</v>
      </c>
      <c r="O645" s="184">
        <v>28.447900000000001</v>
      </c>
      <c r="P645" s="184">
        <v>17.185400000000001</v>
      </c>
      <c r="Q645" s="184">
        <v>18.697299999999998</v>
      </c>
      <c r="R645" s="184">
        <v>38.383299999999998</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44477</v>
      </c>
      <c r="E646" s="184">
        <v>24.566400000000002</v>
      </c>
      <c r="F646" s="184">
        <v>1.0585</v>
      </c>
      <c r="G646" s="184">
        <v>0.55710000000000004</v>
      </c>
      <c r="H646" s="184">
        <v>2.7349999999999999</v>
      </c>
      <c r="I646" s="184">
        <v>1.0854999999999999</v>
      </c>
      <c r="J646" s="184">
        <v>2.5874000000000001</v>
      </c>
      <c r="K646" s="184">
        <v>10.9468</v>
      </c>
      <c r="L646" s="184">
        <v>21.572500000000002</v>
      </c>
      <c r="M646" s="184">
        <v>32.9833</v>
      </c>
      <c r="N646" s="184">
        <v>63.305700000000002</v>
      </c>
      <c r="O646" s="184">
        <v>27.705100000000002</v>
      </c>
      <c r="P646" s="184">
        <v>16.2438</v>
      </c>
      <c r="Q646" s="184">
        <v>17.662199999999999</v>
      </c>
      <c r="R646" s="184">
        <v>37.726999999999997</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44477</v>
      </c>
      <c r="E647" s="184">
        <v>31.642700000000001</v>
      </c>
      <c r="F647" s="184">
        <v>0.40870000000000001</v>
      </c>
      <c r="G647" s="184">
        <v>0.85350000000000004</v>
      </c>
      <c r="H647" s="184">
        <v>2.9929000000000001</v>
      </c>
      <c r="I647" s="184">
        <v>3.2153</v>
      </c>
      <c r="J647" s="184">
        <v>7.02</v>
      </c>
      <c r="K647" s="184">
        <v>17.671099999999999</v>
      </c>
      <c r="L647" s="184">
        <v>45.3367</v>
      </c>
      <c r="M647" s="184">
        <v>59.779299999999999</v>
      </c>
      <c r="N647" s="184">
        <v>103.97929999999999</v>
      </c>
      <c r="O647" s="184">
        <v>39.644799999999996</v>
      </c>
      <c r="P647" s="184"/>
      <c r="Q647" s="184">
        <v>28.983000000000001</v>
      </c>
      <c r="R647" s="184">
        <v>53.235100000000003</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44477</v>
      </c>
      <c r="E648" s="184">
        <v>30.653199999999998</v>
      </c>
      <c r="F648" s="184">
        <v>0.40749999999999997</v>
      </c>
      <c r="G648" s="184">
        <v>0.8498</v>
      </c>
      <c r="H648" s="184">
        <v>2.984</v>
      </c>
      <c r="I648" s="184">
        <v>3.1976</v>
      </c>
      <c r="J648" s="184">
        <v>6.9804000000000004</v>
      </c>
      <c r="K648" s="184">
        <v>17.537500000000001</v>
      </c>
      <c r="L648" s="184">
        <v>45.0092</v>
      </c>
      <c r="M648" s="184">
        <v>59.239899999999999</v>
      </c>
      <c r="N648" s="184">
        <v>103.03489999999999</v>
      </c>
      <c r="O648" s="184">
        <v>38.855499999999999</v>
      </c>
      <c r="P648" s="184"/>
      <c r="Q648" s="184">
        <v>28.0808</v>
      </c>
      <c r="R648" s="184">
        <v>52.497</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44477</v>
      </c>
      <c r="E649" s="184">
        <v>16.825600000000001</v>
      </c>
      <c r="F649" s="184">
        <v>0.3639</v>
      </c>
      <c r="G649" s="184">
        <v>0.68879999999999997</v>
      </c>
      <c r="H649" s="184">
        <v>2.2814000000000001</v>
      </c>
      <c r="I649" s="184">
        <v>1.4280999999999999</v>
      </c>
      <c r="J649" s="184">
        <v>4.1548999999999996</v>
      </c>
      <c r="K649" s="184">
        <v>11.7164</v>
      </c>
      <c r="L649" s="184">
        <v>21.994499999999999</v>
      </c>
      <c r="M649" s="184">
        <v>29.262599999999999</v>
      </c>
      <c r="N649" s="184">
        <v>57.985399999999998</v>
      </c>
      <c r="O649" s="184">
        <v>24.1004</v>
      </c>
      <c r="P649" s="184"/>
      <c r="Q649" s="184">
        <v>15.847799999999999</v>
      </c>
      <c r="R649" s="184">
        <v>29.117599999999999</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44477</v>
      </c>
      <c r="E650" s="184">
        <v>16.4237</v>
      </c>
      <c r="F650" s="184">
        <v>0.36299999999999999</v>
      </c>
      <c r="G650" s="184">
        <v>0.68540000000000001</v>
      </c>
      <c r="H650" s="184">
        <v>2.2734999999999999</v>
      </c>
      <c r="I650" s="184">
        <v>1.4121999999999999</v>
      </c>
      <c r="J650" s="184">
        <v>4.1200999999999999</v>
      </c>
      <c r="K650" s="184">
        <v>11.6036</v>
      </c>
      <c r="L650" s="184">
        <v>21.7499</v>
      </c>
      <c r="M650" s="184">
        <v>28.930599999999998</v>
      </c>
      <c r="N650" s="184">
        <v>57.342300000000002</v>
      </c>
      <c r="O650" s="184">
        <v>23.3767</v>
      </c>
      <c r="P650" s="184"/>
      <c r="Q650" s="184">
        <v>15.0587</v>
      </c>
      <c r="R650" s="184">
        <v>28.4711</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44477</v>
      </c>
      <c r="E651" s="184">
        <v>18.1602</v>
      </c>
      <c r="F651" s="184">
        <v>0.15279999999999999</v>
      </c>
      <c r="G651" s="184">
        <v>0.3659</v>
      </c>
      <c r="H651" s="184">
        <v>1.9078999999999999</v>
      </c>
      <c r="I651" s="184">
        <v>0.58660000000000001</v>
      </c>
      <c r="J651" s="184">
        <v>2.2856000000000001</v>
      </c>
      <c r="K651" s="184">
        <v>9.0361999999999991</v>
      </c>
      <c r="L651" s="184">
        <v>21.752199999999998</v>
      </c>
      <c r="M651" s="184">
        <v>27.955400000000001</v>
      </c>
      <c r="N651" s="184">
        <v>59.595399999999998</v>
      </c>
      <c r="O651" s="184">
        <v>25.621400000000001</v>
      </c>
      <c r="P651" s="184"/>
      <c r="Q651" s="184">
        <v>20.287299999999998</v>
      </c>
      <c r="R651" s="184">
        <v>32.335099999999997</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44477</v>
      </c>
      <c r="E652" s="184">
        <v>17.7315</v>
      </c>
      <c r="F652" s="184">
        <v>0.15140000000000001</v>
      </c>
      <c r="G652" s="184">
        <v>0.36170000000000002</v>
      </c>
      <c r="H652" s="184">
        <v>1.8998999999999999</v>
      </c>
      <c r="I652" s="184">
        <v>0.5706</v>
      </c>
      <c r="J652" s="184">
        <v>2.2513000000000001</v>
      </c>
      <c r="K652" s="184">
        <v>8.9252000000000002</v>
      </c>
      <c r="L652" s="184">
        <v>21.5077</v>
      </c>
      <c r="M652" s="184">
        <v>27.621700000000001</v>
      </c>
      <c r="N652" s="184">
        <v>58.92</v>
      </c>
      <c r="O652" s="184">
        <v>24.758600000000001</v>
      </c>
      <c r="P652" s="184"/>
      <c r="Q652" s="184">
        <v>19.4009</v>
      </c>
      <c r="R652" s="184">
        <v>31.6343</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44477</v>
      </c>
      <c r="E653" s="184">
        <v>83.313100000000006</v>
      </c>
      <c r="F653" s="184">
        <v>0.51439999999999997</v>
      </c>
      <c r="G653" s="184">
        <v>0.90280000000000005</v>
      </c>
      <c r="H653" s="184">
        <v>2.6796000000000002</v>
      </c>
      <c r="I653" s="184">
        <v>1.5506</v>
      </c>
      <c r="J653" s="184">
        <v>5.3205999999999998</v>
      </c>
      <c r="K653" s="184">
        <v>16.315999999999999</v>
      </c>
      <c r="L653" s="184">
        <v>35.127699999999997</v>
      </c>
      <c r="M653" s="184">
        <v>48.639099999999999</v>
      </c>
      <c r="N653" s="184">
        <v>78.518799999999999</v>
      </c>
      <c r="O653" s="184">
        <v>38.067599999999999</v>
      </c>
      <c r="P653" s="184">
        <v>24.621400000000001</v>
      </c>
      <c r="Q653" s="184">
        <v>24.901900000000001</v>
      </c>
      <c r="R653" s="184">
        <v>49.606900000000003</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44477</v>
      </c>
      <c r="E654" s="184">
        <v>61.336599999999997</v>
      </c>
      <c r="F654" s="184">
        <v>0.48359999999999997</v>
      </c>
      <c r="G654" s="184">
        <v>0.85870000000000002</v>
      </c>
      <c r="H654" s="184">
        <v>3.0257999999999998</v>
      </c>
      <c r="I654" s="184">
        <v>1.6511</v>
      </c>
      <c r="J654" s="184">
        <v>4.0967000000000002</v>
      </c>
      <c r="K654" s="184">
        <v>15.4069</v>
      </c>
      <c r="L654" s="184">
        <v>35.7425</v>
      </c>
      <c r="M654" s="184">
        <v>50.0747</v>
      </c>
      <c r="N654" s="184">
        <v>79.155100000000004</v>
      </c>
      <c r="O654" s="184">
        <v>42.1008</v>
      </c>
      <c r="P654" s="184">
        <v>26.538799999999998</v>
      </c>
      <c r="Q654" s="184">
        <v>27.207799999999999</v>
      </c>
      <c r="R654" s="184">
        <v>52.401899999999998</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44477</v>
      </c>
      <c r="E655" s="184">
        <v>59.4788</v>
      </c>
      <c r="F655" s="184">
        <v>0.48230000000000001</v>
      </c>
      <c r="G655" s="184">
        <v>0.85529999999999995</v>
      </c>
      <c r="H655" s="184">
        <v>3.0177</v>
      </c>
      <c r="I655" s="184">
        <v>1.6355</v>
      </c>
      <c r="J655" s="184">
        <v>4.0622999999999996</v>
      </c>
      <c r="K655" s="184">
        <v>15.2904</v>
      </c>
      <c r="L655" s="184">
        <v>35.471299999999999</v>
      </c>
      <c r="M655" s="184">
        <v>49.616</v>
      </c>
      <c r="N655" s="184">
        <v>78.382000000000005</v>
      </c>
      <c r="O655" s="184">
        <v>41.283000000000001</v>
      </c>
      <c r="P655" s="184">
        <v>25.884399999999999</v>
      </c>
      <c r="Q655" s="184">
        <v>26.689800000000002</v>
      </c>
      <c r="R655" s="184">
        <v>51.696800000000003</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44477</v>
      </c>
      <c r="E656" s="184">
        <v>16.872699999999998</v>
      </c>
      <c r="F656" s="184">
        <v>0.34670000000000001</v>
      </c>
      <c r="G656" s="184">
        <v>0.53869999999999996</v>
      </c>
      <c r="H656" s="184">
        <v>2.2023999999999999</v>
      </c>
      <c r="I656" s="184">
        <v>0.73919999999999997</v>
      </c>
      <c r="J656" s="184">
        <v>3.2494000000000001</v>
      </c>
      <c r="K656" s="184">
        <v>14.7475</v>
      </c>
      <c r="L656" s="184">
        <v>21.6936</v>
      </c>
      <c r="M656" s="184">
        <v>22.574200000000001</v>
      </c>
      <c r="N656" s="184">
        <v>43.752800000000001</v>
      </c>
      <c r="O656" s="184"/>
      <c r="P656" s="184"/>
      <c r="Q656" s="184">
        <v>21.343</v>
      </c>
      <c r="R656" s="184">
        <v>26.808900000000001</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44477</v>
      </c>
      <c r="E657" s="184">
        <v>16.023700000000002</v>
      </c>
      <c r="F657" s="184">
        <v>0.34129999999999999</v>
      </c>
      <c r="G657" s="184">
        <v>0.52380000000000004</v>
      </c>
      <c r="H657" s="184">
        <v>2.1671999999999998</v>
      </c>
      <c r="I657" s="184">
        <v>0.66849999999999998</v>
      </c>
      <c r="J657" s="184">
        <v>3.0960000000000001</v>
      </c>
      <c r="K657" s="184">
        <v>14.232200000000001</v>
      </c>
      <c r="L657" s="184">
        <v>20.603200000000001</v>
      </c>
      <c r="M657" s="184">
        <v>20.9208</v>
      </c>
      <c r="N657" s="184">
        <v>41.144399999999997</v>
      </c>
      <c r="O657" s="184"/>
      <c r="P657" s="184"/>
      <c r="Q657" s="184">
        <v>19.048200000000001</v>
      </c>
      <c r="R657" s="184">
        <v>24.468699999999998</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44477</v>
      </c>
      <c r="E658" s="184">
        <v>149.94290000000001</v>
      </c>
      <c r="F658" s="184">
        <v>0.50290000000000001</v>
      </c>
      <c r="G658" s="184">
        <v>0.27629999999999999</v>
      </c>
      <c r="H658" s="184">
        <v>2.2669000000000001</v>
      </c>
      <c r="I658" s="184">
        <v>0.39090000000000003</v>
      </c>
      <c r="J658" s="184">
        <v>2.036</v>
      </c>
      <c r="K658" s="184">
        <v>13.0555</v>
      </c>
      <c r="L658" s="184">
        <v>22.1175</v>
      </c>
      <c r="M658" s="184">
        <v>28.401599999999998</v>
      </c>
      <c r="N658" s="184">
        <v>56.616599999999998</v>
      </c>
      <c r="O658" s="184">
        <v>18.3445</v>
      </c>
      <c r="P658" s="184">
        <v>11.841900000000001</v>
      </c>
      <c r="Q658" s="184">
        <v>15.920199999999999</v>
      </c>
      <c r="R658" s="184">
        <v>24.860800000000001</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44477</v>
      </c>
      <c r="E659" s="184">
        <v>155.47280000000001</v>
      </c>
      <c r="F659" s="184">
        <v>0.50380000000000003</v>
      </c>
      <c r="G659" s="184">
        <v>0.2792</v>
      </c>
      <c r="H659" s="184">
        <v>2.2738</v>
      </c>
      <c r="I659" s="184">
        <v>0.40439999999999998</v>
      </c>
      <c r="J659" s="184">
        <v>2.0655999999999999</v>
      </c>
      <c r="K659" s="184">
        <v>13.1562</v>
      </c>
      <c r="L659" s="184">
        <v>22.486499999999999</v>
      </c>
      <c r="M659" s="184">
        <v>28.938400000000001</v>
      </c>
      <c r="N659" s="184">
        <v>57.411499999999997</v>
      </c>
      <c r="O659" s="184">
        <v>18.8523</v>
      </c>
      <c r="P659" s="184">
        <v>12.3826</v>
      </c>
      <c r="Q659" s="184">
        <v>14.1531</v>
      </c>
      <c r="R659" s="184">
        <v>25.412299999999998</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44477</v>
      </c>
      <c r="E660" s="184">
        <v>19.079799999999999</v>
      </c>
      <c r="F660" s="184">
        <v>0.90649999999999997</v>
      </c>
      <c r="G660" s="184">
        <v>1.0663</v>
      </c>
      <c r="H660" s="184">
        <v>3.3391000000000002</v>
      </c>
      <c r="I660" s="184">
        <v>4.1707000000000001</v>
      </c>
      <c r="J660" s="184">
        <v>7.5232999999999999</v>
      </c>
      <c r="K660" s="184">
        <v>15.7727</v>
      </c>
      <c r="L660" s="184">
        <v>48.759900000000002</v>
      </c>
      <c r="M660" s="184">
        <v>63.3279</v>
      </c>
      <c r="N660" s="184">
        <v>112.092</v>
      </c>
      <c r="O660" s="184">
        <v>24.751899999999999</v>
      </c>
      <c r="P660" s="184"/>
      <c r="Q660" s="184">
        <v>14.1228</v>
      </c>
      <c r="R660" s="184">
        <v>45.154000000000003</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44477</v>
      </c>
      <c r="E661" s="184">
        <v>18.651700000000002</v>
      </c>
      <c r="F661" s="184">
        <v>0.90620000000000001</v>
      </c>
      <c r="G661" s="184">
        <v>1.0652999999999999</v>
      </c>
      <c r="H661" s="184">
        <v>3.3357999999999999</v>
      </c>
      <c r="I661" s="184">
        <v>4.1638999999999999</v>
      </c>
      <c r="J661" s="184">
        <v>7.5082000000000004</v>
      </c>
      <c r="K661" s="184">
        <v>15.724</v>
      </c>
      <c r="L661" s="184">
        <v>48.6357</v>
      </c>
      <c r="M661" s="184">
        <v>63.146299999999997</v>
      </c>
      <c r="N661" s="184">
        <v>111.7658</v>
      </c>
      <c r="O661" s="184">
        <v>24.458300000000001</v>
      </c>
      <c r="P661" s="184"/>
      <c r="Q661" s="184">
        <v>13.5944</v>
      </c>
      <c r="R661" s="184">
        <v>44.925400000000003</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44477</v>
      </c>
      <c r="E662" s="184">
        <v>16.379300000000001</v>
      </c>
      <c r="F662" s="184">
        <v>0.86399999999999999</v>
      </c>
      <c r="G662" s="184">
        <v>0.97030000000000005</v>
      </c>
      <c r="H662" s="184">
        <v>3.2286999999999999</v>
      </c>
      <c r="I662" s="184">
        <v>4.0894000000000004</v>
      </c>
      <c r="J662" s="184">
        <v>7.5914999999999999</v>
      </c>
      <c r="K662" s="184">
        <v>15.9129</v>
      </c>
      <c r="L662" s="184">
        <v>48.639200000000002</v>
      </c>
      <c r="M662" s="184">
        <v>65.3523</v>
      </c>
      <c r="N662" s="184">
        <v>113.62820000000001</v>
      </c>
      <c r="O662" s="184">
        <v>24.985499999999998</v>
      </c>
      <c r="P662" s="184"/>
      <c r="Q662" s="184">
        <v>11.4673</v>
      </c>
      <c r="R662" s="184">
        <v>45.990699999999997</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44477</v>
      </c>
      <c r="E663" s="184">
        <v>16.0854</v>
      </c>
      <c r="F663" s="184">
        <v>0.86409999999999998</v>
      </c>
      <c r="G663" s="184">
        <v>0.96919999999999995</v>
      </c>
      <c r="H663" s="184">
        <v>3.2267000000000001</v>
      </c>
      <c r="I663" s="184">
        <v>4.085</v>
      </c>
      <c r="J663" s="184">
        <v>7.5816999999999997</v>
      </c>
      <c r="K663" s="184">
        <v>15.880699999999999</v>
      </c>
      <c r="L663" s="184">
        <v>48.552399999999999</v>
      </c>
      <c r="M663" s="184">
        <v>65.210599999999999</v>
      </c>
      <c r="N663" s="184">
        <v>113.3993</v>
      </c>
      <c r="O663" s="184">
        <v>24.707000000000001</v>
      </c>
      <c r="P663" s="184"/>
      <c r="Q663" s="184">
        <v>11.0242</v>
      </c>
      <c r="R663" s="184">
        <v>45.827599999999997</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44477</v>
      </c>
      <c r="E664" s="184">
        <v>16.3673</v>
      </c>
      <c r="F664" s="184">
        <v>0.89200000000000002</v>
      </c>
      <c r="G664" s="184">
        <v>1.1700999999999999</v>
      </c>
      <c r="H664" s="184">
        <v>3.4249000000000001</v>
      </c>
      <c r="I664" s="184">
        <v>4.2576000000000001</v>
      </c>
      <c r="J664" s="184">
        <v>7.6138000000000003</v>
      </c>
      <c r="K664" s="184">
        <v>16.0184</v>
      </c>
      <c r="L664" s="184">
        <v>50.650700000000001</v>
      </c>
      <c r="M664" s="184">
        <v>68.959800000000001</v>
      </c>
      <c r="N664" s="184">
        <v>118.7469</v>
      </c>
      <c r="O664" s="184">
        <v>25.856300000000001</v>
      </c>
      <c r="P664" s="184"/>
      <c r="Q664" s="184">
        <v>12.251899999999999</v>
      </c>
      <c r="R664" s="184">
        <v>48.045099999999998</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44477</v>
      </c>
      <c r="E665" s="184">
        <v>16.047799999999999</v>
      </c>
      <c r="F665" s="184">
        <v>0.89090000000000003</v>
      </c>
      <c r="G665" s="184">
        <v>1.1681999999999999</v>
      </c>
      <c r="H665" s="184">
        <v>3.4207999999999998</v>
      </c>
      <c r="I665" s="184">
        <v>4.2491000000000003</v>
      </c>
      <c r="J665" s="184">
        <v>7.5964999999999998</v>
      </c>
      <c r="K665" s="184">
        <v>15.962400000000001</v>
      </c>
      <c r="L665" s="184">
        <v>50.506900000000002</v>
      </c>
      <c r="M665" s="184">
        <v>68.665000000000006</v>
      </c>
      <c r="N665" s="184">
        <v>118.18899999999999</v>
      </c>
      <c r="O665" s="184">
        <v>25.432600000000001</v>
      </c>
      <c r="P665" s="184"/>
      <c r="Q665" s="184">
        <v>11.734</v>
      </c>
      <c r="R665" s="184">
        <v>47.617899999999999</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44477</v>
      </c>
      <c r="E666" s="184">
        <v>15.6044</v>
      </c>
      <c r="F666" s="184">
        <v>0.86419999999999997</v>
      </c>
      <c r="G666" s="184">
        <v>0.93530000000000002</v>
      </c>
      <c r="H666" s="184">
        <v>3.1785000000000001</v>
      </c>
      <c r="I666" s="184">
        <v>3.9794</v>
      </c>
      <c r="J666" s="184">
        <v>8.0045999999999999</v>
      </c>
      <c r="K666" s="184">
        <v>17.268999999999998</v>
      </c>
      <c r="L666" s="184">
        <v>53.636499999999998</v>
      </c>
      <c r="M666" s="184">
        <v>72.409099999999995</v>
      </c>
      <c r="N666" s="184">
        <v>122.36409999999999</v>
      </c>
      <c r="O666" s="184">
        <v>26.145099999999999</v>
      </c>
      <c r="P666" s="184"/>
      <c r="Q666" s="184">
        <v>11.6736</v>
      </c>
      <c r="R666" s="184">
        <v>47.686500000000002</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44477</v>
      </c>
      <c r="E667" s="184">
        <v>15.0213</v>
      </c>
      <c r="F667" s="184">
        <v>0.86419999999999997</v>
      </c>
      <c r="G667" s="184">
        <v>0.93400000000000005</v>
      </c>
      <c r="H667" s="184">
        <v>3.1753999999999998</v>
      </c>
      <c r="I667" s="184">
        <v>3.9723000000000002</v>
      </c>
      <c r="J667" s="184">
        <v>7.9892000000000003</v>
      </c>
      <c r="K667" s="184">
        <v>17.215599999999998</v>
      </c>
      <c r="L667" s="184">
        <v>53.497900000000001</v>
      </c>
      <c r="M667" s="184">
        <v>72.136300000000006</v>
      </c>
      <c r="N667" s="184">
        <v>121.8574</v>
      </c>
      <c r="O667" s="184">
        <v>25.472100000000001</v>
      </c>
      <c r="P667" s="184"/>
      <c r="Q667" s="184">
        <v>10.6233</v>
      </c>
      <c r="R667" s="184">
        <v>47.310099999999998</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44477</v>
      </c>
      <c r="E668" s="184">
        <v>22.092300000000002</v>
      </c>
      <c r="F668" s="184">
        <v>0.52329999999999999</v>
      </c>
      <c r="G668" s="184">
        <v>0.36659999999999998</v>
      </c>
      <c r="H668" s="184">
        <v>2.0326</v>
      </c>
      <c r="I668" s="184">
        <v>0.66759999999999997</v>
      </c>
      <c r="J668" s="184">
        <v>2.0670000000000002</v>
      </c>
      <c r="K668" s="184">
        <v>11.7568</v>
      </c>
      <c r="L668" s="184">
        <v>21.746200000000002</v>
      </c>
      <c r="M668" s="184">
        <v>28.152999999999999</v>
      </c>
      <c r="N668" s="184">
        <v>57.876600000000003</v>
      </c>
      <c r="O668" s="184">
        <v>20.675899999999999</v>
      </c>
      <c r="P668" s="184">
        <v>14.090400000000001</v>
      </c>
      <c r="Q668" s="184">
        <v>12.879799999999999</v>
      </c>
      <c r="R668" s="184">
        <v>30.285900000000002</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44477</v>
      </c>
      <c r="E669" s="184">
        <v>21.607600000000001</v>
      </c>
      <c r="F669" s="184">
        <v>0.52200000000000002</v>
      </c>
      <c r="G669" s="184">
        <v>0.36370000000000002</v>
      </c>
      <c r="H669" s="184">
        <v>2.0255999999999998</v>
      </c>
      <c r="I669" s="184">
        <v>0.65359999999999996</v>
      </c>
      <c r="J669" s="184">
        <v>2.0371999999999999</v>
      </c>
      <c r="K669" s="184">
        <v>11.6568</v>
      </c>
      <c r="L669" s="184">
        <v>21.653500000000001</v>
      </c>
      <c r="M669" s="184">
        <v>28.051100000000002</v>
      </c>
      <c r="N669" s="184">
        <v>57.743899999999996</v>
      </c>
      <c r="O669" s="184">
        <v>20.3935</v>
      </c>
      <c r="P669" s="184">
        <v>13.770799999999999</v>
      </c>
      <c r="Q669" s="184">
        <v>12.4977</v>
      </c>
      <c r="R669" s="184">
        <v>30.0793</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44477</v>
      </c>
      <c r="E670" s="184">
        <v>24.072199999999999</v>
      </c>
      <c r="F670" s="184">
        <v>0.52829999999999999</v>
      </c>
      <c r="G670" s="184">
        <v>0.48209999999999997</v>
      </c>
      <c r="H670" s="184">
        <v>2.1644999999999999</v>
      </c>
      <c r="I670" s="184">
        <v>0.60140000000000005</v>
      </c>
      <c r="J670" s="184">
        <v>2.1675</v>
      </c>
      <c r="K670" s="184">
        <v>11.581200000000001</v>
      </c>
      <c r="L670" s="184">
        <v>21.5154</v>
      </c>
      <c r="M670" s="184">
        <v>27.722300000000001</v>
      </c>
      <c r="N670" s="184">
        <v>56.319099999999999</v>
      </c>
      <c r="O670" s="184">
        <v>21.329799999999999</v>
      </c>
      <c r="P670" s="184">
        <v>15.011699999999999</v>
      </c>
      <c r="Q670" s="184">
        <v>17.138400000000001</v>
      </c>
      <c r="R670" s="184">
        <v>30.653600000000001</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44477</v>
      </c>
      <c r="E671" s="184">
        <v>23.534099999999999</v>
      </c>
      <c r="F671" s="184">
        <v>0.52800000000000002</v>
      </c>
      <c r="G671" s="184">
        <v>0.4803</v>
      </c>
      <c r="H671" s="184">
        <v>2.1614</v>
      </c>
      <c r="I671" s="184">
        <v>0.59460000000000002</v>
      </c>
      <c r="J671" s="184">
        <v>2.1524999999999999</v>
      </c>
      <c r="K671" s="184">
        <v>11.5307</v>
      </c>
      <c r="L671" s="184">
        <v>21.410599999999999</v>
      </c>
      <c r="M671" s="184">
        <v>27.561599999999999</v>
      </c>
      <c r="N671" s="184">
        <v>56.058599999999998</v>
      </c>
      <c r="O671" s="184">
        <v>20.977699999999999</v>
      </c>
      <c r="P671" s="184">
        <v>14.5357</v>
      </c>
      <c r="Q671" s="184">
        <v>16.662500000000001</v>
      </c>
      <c r="R671" s="184">
        <v>30.401299999999999</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44477</v>
      </c>
      <c r="E672" s="184">
        <v>15.4177</v>
      </c>
      <c r="F672" s="184">
        <v>0.81079999999999997</v>
      </c>
      <c r="G672" s="184">
        <v>1.0407</v>
      </c>
      <c r="H672" s="184">
        <v>3.3774000000000002</v>
      </c>
      <c r="I672" s="184">
        <v>3.3607</v>
      </c>
      <c r="J672" s="184">
        <v>5.5631000000000004</v>
      </c>
      <c r="K672" s="184">
        <v>13.376300000000001</v>
      </c>
      <c r="L672" s="184">
        <v>43.293799999999997</v>
      </c>
      <c r="M672" s="184">
        <v>59.757300000000001</v>
      </c>
      <c r="N672" s="184">
        <v>105.6297</v>
      </c>
      <c r="O672" s="184">
        <v>24.978000000000002</v>
      </c>
      <c r="P672" s="184"/>
      <c r="Q672" s="184">
        <v>13.031499999999999</v>
      </c>
      <c r="R672" s="184">
        <v>41.9497</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44477</v>
      </c>
      <c r="E673" s="184">
        <v>15.0633</v>
      </c>
      <c r="F673" s="184">
        <v>0.8105</v>
      </c>
      <c r="G673" s="184">
        <v>1.0377000000000001</v>
      </c>
      <c r="H673" s="184">
        <v>3.3694000000000002</v>
      </c>
      <c r="I673" s="184">
        <v>3.3452999999999999</v>
      </c>
      <c r="J673" s="184">
        <v>5.5289000000000001</v>
      </c>
      <c r="K673" s="184">
        <v>13.2622</v>
      </c>
      <c r="L673" s="184">
        <v>43.117899999999999</v>
      </c>
      <c r="M673" s="184">
        <v>59.479300000000002</v>
      </c>
      <c r="N673" s="184">
        <v>105.1634</v>
      </c>
      <c r="O673" s="184">
        <v>24.4025</v>
      </c>
      <c r="P673" s="184"/>
      <c r="Q673" s="184">
        <v>12.2902</v>
      </c>
      <c r="R673" s="184">
        <v>41.639099999999999</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44477</v>
      </c>
      <c r="E674" s="184">
        <v>17.684999999999999</v>
      </c>
      <c r="F674" s="184">
        <v>0.88300000000000001</v>
      </c>
      <c r="G674" s="184">
        <v>1.167</v>
      </c>
      <c r="H674" s="184">
        <v>3.5537000000000001</v>
      </c>
      <c r="I674" s="184">
        <v>3.5506000000000002</v>
      </c>
      <c r="J674" s="184">
        <v>5.8861999999999997</v>
      </c>
      <c r="K674" s="184">
        <v>13.2906</v>
      </c>
      <c r="L674" s="184">
        <v>42.714199999999998</v>
      </c>
      <c r="M674" s="184">
        <v>57.781999999999996</v>
      </c>
      <c r="N674" s="184">
        <v>104.652</v>
      </c>
      <c r="O674" s="184">
        <v>23.6038</v>
      </c>
      <c r="P674" s="184"/>
      <c r="Q674" s="184">
        <v>18.9877</v>
      </c>
      <c r="R674" s="184">
        <v>42.345399999999998</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44477</v>
      </c>
      <c r="E675" s="184">
        <v>17.4772</v>
      </c>
      <c r="F675" s="184">
        <v>0.88260000000000005</v>
      </c>
      <c r="G675" s="184">
        <v>1.1657999999999999</v>
      </c>
      <c r="H675" s="184">
        <v>3.5514000000000001</v>
      </c>
      <c r="I675" s="184">
        <v>3.5453000000000001</v>
      </c>
      <c r="J675" s="184">
        <v>5.8756000000000004</v>
      </c>
      <c r="K675" s="184">
        <v>13.1928</v>
      </c>
      <c r="L675" s="184">
        <v>42.487200000000001</v>
      </c>
      <c r="M675" s="184">
        <v>57.419600000000003</v>
      </c>
      <c r="N675" s="184">
        <v>104.03230000000001</v>
      </c>
      <c r="O675" s="184">
        <v>23.184899999999999</v>
      </c>
      <c r="P675" s="184"/>
      <c r="Q675" s="184">
        <v>18.5596</v>
      </c>
      <c r="R675" s="184">
        <v>41.9238</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44477</v>
      </c>
      <c r="E680" s="184">
        <v>30.8627</v>
      </c>
      <c r="F680" s="184">
        <v>0.51229999999999998</v>
      </c>
      <c r="G680" s="184">
        <v>0.55520000000000003</v>
      </c>
      <c r="H680" s="184">
        <v>2.2279</v>
      </c>
      <c r="I680" s="184">
        <v>0.67820000000000003</v>
      </c>
      <c r="J680" s="184">
        <v>2.9117000000000002</v>
      </c>
      <c r="K680" s="184">
        <v>13.7095</v>
      </c>
      <c r="L680" s="184">
        <v>21.0639</v>
      </c>
      <c r="M680" s="184">
        <v>27.844000000000001</v>
      </c>
      <c r="N680" s="184">
        <v>55.709400000000002</v>
      </c>
      <c r="O680" s="184">
        <v>23.676400000000001</v>
      </c>
      <c r="P680" s="184">
        <v>16.243200000000002</v>
      </c>
      <c r="Q680" s="184">
        <v>17.490100000000002</v>
      </c>
      <c r="R680" s="184">
        <v>28.169799999999999</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44477</v>
      </c>
      <c r="E681" s="184">
        <v>28.172000000000001</v>
      </c>
      <c r="F681" s="184">
        <v>0.50880000000000003</v>
      </c>
      <c r="G681" s="184">
        <v>0.54500000000000004</v>
      </c>
      <c r="H681" s="184">
        <v>2.2039</v>
      </c>
      <c r="I681" s="184">
        <v>0.63149999999999995</v>
      </c>
      <c r="J681" s="184">
        <v>2.8085</v>
      </c>
      <c r="K681" s="184">
        <v>13.36</v>
      </c>
      <c r="L681" s="184">
        <v>20.319600000000001</v>
      </c>
      <c r="M681" s="184">
        <v>26.625399999999999</v>
      </c>
      <c r="N681" s="184">
        <v>53.696800000000003</v>
      </c>
      <c r="O681" s="184">
        <v>21.918299999999999</v>
      </c>
      <c r="P681" s="184">
        <v>14.737299999999999</v>
      </c>
      <c r="Q681" s="184">
        <v>15.9672</v>
      </c>
      <c r="R681" s="184">
        <v>26.389900000000001</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44477</v>
      </c>
      <c r="E682" s="184">
        <v>123.37</v>
      </c>
      <c r="F682" s="184">
        <v>0.58699999999999997</v>
      </c>
      <c r="G682" s="184">
        <v>0.63629999999999998</v>
      </c>
      <c r="H682" s="184">
        <v>2.2968000000000002</v>
      </c>
      <c r="I682" s="184">
        <v>1.0069999999999999</v>
      </c>
      <c r="J682" s="184">
        <v>2.7997999999999998</v>
      </c>
      <c r="K682" s="184">
        <v>10.201000000000001</v>
      </c>
      <c r="L682" s="184">
        <v>18.488299999999999</v>
      </c>
      <c r="M682" s="184">
        <v>22.100200000000001</v>
      </c>
      <c r="N682" s="184">
        <v>42.246099999999998</v>
      </c>
      <c r="O682" s="184">
        <v>17.606200000000001</v>
      </c>
      <c r="P682" s="184">
        <v>15.067500000000001</v>
      </c>
      <c r="Q682" s="184">
        <v>14.1319</v>
      </c>
      <c r="R682" s="184">
        <v>25.206299999999999</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44477</v>
      </c>
      <c r="E683" s="184">
        <v>176.142836671335</v>
      </c>
      <c r="F683" s="184">
        <v>0.57230000000000003</v>
      </c>
      <c r="G683" s="184">
        <v>0.62460000000000004</v>
      </c>
      <c r="H683" s="184">
        <v>2.2749000000000001</v>
      </c>
      <c r="I683" s="184">
        <v>0.96619999999999995</v>
      </c>
      <c r="J683" s="184">
        <v>2.7277999999999998</v>
      </c>
      <c r="K683" s="184">
        <v>9.9847999999999999</v>
      </c>
      <c r="L683" s="184">
        <v>18.044</v>
      </c>
      <c r="M683" s="184">
        <v>21.4937</v>
      </c>
      <c r="N683" s="184">
        <v>41.347799999999999</v>
      </c>
      <c r="O683" s="184">
        <v>16.7639</v>
      </c>
      <c r="P683" s="184">
        <v>14.3391</v>
      </c>
      <c r="Q683" s="184">
        <v>11.887499999999999</v>
      </c>
      <c r="R683" s="184">
        <v>24.2774</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44477</v>
      </c>
      <c r="E684" s="184">
        <v>42.65</v>
      </c>
      <c r="F684" s="184">
        <v>0.58960000000000001</v>
      </c>
      <c r="G684" s="184">
        <v>0.80359999999999998</v>
      </c>
      <c r="H684" s="184">
        <v>2.8206000000000002</v>
      </c>
      <c r="I684" s="184">
        <v>1.1382000000000001</v>
      </c>
      <c r="J684" s="184">
        <v>3.4441000000000002</v>
      </c>
      <c r="K684" s="184">
        <v>14.0984</v>
      </c>
      <c r="L684" s="184">
        <v>26.632999999999999</v>
      </c>
      <c r="M684" s="184">
        <v>32.783299999999997</v>
      </c>
      <c r="N684" s="184">
        <v>60.278100000000002</v>
      </c>
      <c r="O684" s="184">
        <v>24.683900000000001</v>
      </c>
      <c r="P684" s="184">
        <v>15.096</v>
      </c>
      <c r="Q684" s="184">
        <v>15.9518</v>
      </c>
      <c r="R684" s="184">
        <v>33.424599999999998</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44477</v>
      </c>
      <c r="E685" s="184">
        <v>44.82</v>
      </c>
      <c r="F685" s="184">
        <v>0.60609999999999997</v>
      </c>
      <c r="G685" s="184">
        <v>0.83240000000000003</v>
      </c>
      <c r="H685" s="184">
        <v>2.8452999999999999</v>
      </c>
      <c r="I685" s="184">
        <v>1.1967000000000001</v>
      </c>
      <c r="J685" s="184">
        <v>3.5104000000000002</v>
      </c>
      <c r="K685" s="184">
        <v>14.307600000000001</v>
      </c>
      <c r="L685" s="184">
        <v>27.040800000000001</v>
      </c>
      <c r="M685" s="184">
        <v>33.392899999999997</v>
      </c>
      <c r="N685" s="184">
        <v>61.222999999999999</v>
      </c>
      <c r="O685" s="184">
        <v>25.2621</v>
      </c>
      <c r="P685" s="184">
        <v>15.796799999999999</v>
      </c>
      <c r="Q685" s="184">
        <v>15.022</v>
      </c>
      <c r="R685" s="184">
        <v>34.137</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c r="E686" s="184"/>
      <c r="F686" s="184"/>
      <c r="G686" s="184"/>
      <c r="H686" s="184"/>
      <c r="I686" s="184"/>
      <c r="J686" s="184"/>
      <c r="K686" s="184"/>
      <c r="L686" s="184"/>
      <c r="M686" s="184"/>
      <c r="N686" s="184"/>
      <c r="O686" s="184"/>
      <c r="P686" s="184"/>
      <c r="Q686" s="184"/>
      <c r="R686" s="184"/>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c r="E687" s="184"/>
      <c r="F687" s="184"/>
      <c r="G687" s="184"/>
      <c r="H687" s="184"/>
      <c r="I687" s="184"/>
      <c r="J687" s="184"/>
      <c r="K687" s="184"/>
      <c r="L687" s="184"/>
      <c r="M687" s="184"/>
      <c r="N687" s="184"/>
      <c r="O687" s="184"/>
      <c r="P687" s="184"/>
      <c r="Q687" s="184"/>
      <c r="R687" s="184"/>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c r="E688" s="184"/>
      <c r="F688" s="184"/>
      <c r="G688" s="184"/>
      <c r="H688" s="184"/>
      <c r="I688" s="184"/>
      <c r="J688" s="184"/>
      <c r="K688" s="184"/>
      <c r="L688" s="184"/>
      <c r="M688" s="184"/>
      <c r="N688" s="184"/>
      <c r="O688" s="184"/>
      <c r="P688" s="184"/>
      <c r="Q688" s="184"/>
      <c r="R688" s="184"/>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c r="E689" s="184"/>
      <c r="F689" s="184"/>
      <c r="G689" s="184"/>
      <c r="H689" s="184"/>
      <c r="I689" s="184"/>
      <c r="J689" s="184"/>
      <c r="K689" s="184"/>
      <c r="L689" s="184"/>
      <c r="M689" s="184"/>
      <c r="N689" s="184"/>
      <c r="O689" s="184"/>
      <c r="P689" s="184"/>
      <c r="Q689" s="184"/>
      <c r="R689" s="184"/>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c r="E690" s="184"/>
      <c r="F690" s="184"/>
      <c r="G690" s="184"/>
      <c r="H690" s="184"/>
      <c r="I690" s="184"/>
      <c r="J690" s="184"/>
      <c r="K690" s="184"/>
      <c r="L690" s="184"/>
      <c r="M690" s="184"/>
      <c r="N690" s="184"/>
      <c r="O690" s="184"/>
      <c r="P690" s="184"/>
      <c r="Q690" s="184"/>
      <c r="R690" s="184"/>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c r="E691" s="184"/>
      <c r="F691" s="184"/>
      <c r="G691" s="184"/>
      <c r="H691" s="184"/>
      <c r="I691" s="184"/>
      <c r="J691" s="184"/>
      <c r="K691" s="184"/>
      <c r="L691" s="184"/>
      <c r="M691" s="184"/>
      <c r="N691" s="184"/>
      <c r="O691" s="184"/>
      <c r="P691" s="184"/>
      <c r="Q691" s="184"/>
      <c r="R691" s="184"/>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c r="E692" s="184"/>
      <c r="F692" s="184"/>
      <c r="G692" s="184"/>
      <c r="H692" s="184"/>
      <c r="I692" s="184"/>
      <c r="J692" s="184"/>
      <c r="K692" s="184"/>
      <c r="L692" s="184"/>
      <c r="M692" s="184"/>
      <c r="N692" s="184"/>
      <c r="O692" s="184"/>
      <c r="P692" s="184"/>
      <c r="Q692" s="184"/>
      <c r="R692" s="184"/>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c r="E693" s="184"/>
      <c r="F693" s="184"/>
      <c r="G693" s="184"/>
      <c r="H693" s="184"/>
      <c r="I693" s="184"/>
      <c r="J693" s="184"/>
      <c r="K693" s="184"/>
      <c r="L693" s="184"/>
      <c r="M693" s="184"/>
      <c r="N693" s="184"/>
      <c r="O693" s="184"/>
      <c r="P693" s="184"/>
      <c r="Q693" s="184"/>
      <c r="R693" s="184"/>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c r="E694" s="184"/>
      <c r="F694" s="184"/>
      <c r="G694" s="184"/>
      <c r="H694" s="184"/>
      <c r="I694" s="184"/>
      <c r="J694" s="184"/>
      <c r="K694" s="184"/>
      <c r="L694" s="184"/>
      <c r="M694" s="184"/>
      <c r="N694" s="184"/>
      <c r="O694" s="184"/>
      <c r="P694" s="184"/>
      <c r="Q694" s="184"/>
      <c r="R694" s="184"/>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c r="E695" s="184"/>
      <c r="F695" s="184"/>
      <c r="G695" s="184"/>
      <c r="H695" s="184"/>
      <c r="I695" s="184"/>
      <c r="J695" s="184"/>
      <c r="K695" s="184"/>
      <c r="L695" s="184"/>
      <c r="M695" s="184"/>
      <c r="N695" s="184"/>
      <c r="O695" s="184"/>
      <c r="P695" s="184"/>
      <c r="Q695" s="184"/>
      <c r="R695" s="184"/>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44477</v>
      </c>
      <c r="E696" s="184">
        <v>158.25640000000001</v>
      </c>
      <c r="F696" s="184">
        <v>0.28050000000000003</v>
      </c>
      <c r="G696" s="184">
        <v>0.55049999999999999</v>
      </c>
      <c r="H696" s="184">
        <v>1.8495999999999999</v>
      </c>
      <c r="I696" s="184">
        <v>0.19470000000000001</v>
      </c>
      <c r="J696" s="184">
        <v>2.1951000000000001</v>
      </c>
      <c r="K696" s="184">
        <v>12.228999999999999</v>
      </c>
      <c r="L696" s="184">
        <v>23.3475</v>
      </c>
      <c r="M696" s="184">
        <v>28.443300000000001</v>
      </c>
      <c r="N696" s="184">
        <v>63.3065</v>
      </c>
      <c r="O696" s="184">
        <v>24.5046</v>
      </c>
      <c r="P696" s="184">
        <v>16.591000000000001</v>
      </c>
      <c r="Q696" s="184">
        <v>16.179500000000001</v>
      </c>
      <c r="R696" s="184">
        <v>34.268799999999999</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44477</v>
      </c>
      <c r="E697" s="184">
        <v>146.9248</v>
      </c>
      <c r="F697" s="184">
        <v>0.27760000000000001</v>
      </c>
      <c r="G697" s="184">
        <v>0.54179999999999995</v>
      </c>
      <c r="H697" s="184">
        <v>1.8290999999999999</v>
      </c>
      <c r="I697" s="184">
        <v>0.1789</v>
      </c>
      <c r="J697" s="184">
        <v>2.1385000000000001</v>
      </c>
      <c r="K697" s="184">
        <v>11.999700000000001</v>
      </c>
      <c r="L697" s="184">
        <v>22.818300000000001</v>
      </c>
      <c r="M697" s="184">
        <v>27.584</v>
      </c>
      <c r="N697" s="184">
        <v>61.8523</v>
      </c>
      <c r="O697" s="184">
        <v>23.372399999999999</v>
      </c>
      <c r="P697" s="184">
        <v>15.5374</v>
      </c>
      <c r="Q697" s="184">
        <v>12.656499999999999</v>
      </c>
      <c r="R697" s="184">
        <v>33.047899999999998</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44477</v>
      </c>
      <c r="E698" s="184">
        <v>233.42273447978101</v>
      </c>
      <c r="F698" s="184">
        <v>0.40510000000000002</v>
      </c>
      <c r="G698" s="184">
        <v>0.56820000000000004</v>
      </c>
      <c r="H698" s="184">
        <v>1.8481000000000001</v>
      </c>
      <c r="I698" s="184">
        <v>-7.5800000000000006E-2</v>
      </c>
      <c r="J698" s="184">
        <v>1.9742</v>
      </c>
      <c r="K698" s="184">
        <v>12.6731</v>
      </c>
      <c r="L698" s="184">
        <v>21.4589</v>
      </c>
      <c r="M698" s="184">
        <v>26.478200000000001</v>
      </c>
      <c r="N698" s="184">
        <v>53.245399999999997</v>
      </c>
      <c r="O698" s="184">
        <v>18.994499999999999</v>
      </c>
      <c r="P698" s="184">
        <v>13.663</v>
      </c>
      <c r="Q698" s="184">
        <v>18.515000000000001</v>
      </c>
      <c r="R698" s="184">
        <v>26.332599999999999</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0.5906622950819671</v>
      </c>
      <c r="G699" s="186">
        <v>0.82969426229508214</v>
      </c>
      <c r="H699" s="186">
        <v>2.5886295081967212</v>
      </c>
      <c r="I699" s="186">
        <v>1.5103909836065583</v>
      </c>
      <c r="J699" s="186">
        <v>3.7202278688524584</v>
      </c>
      <c r="K699" s="186">
        <v>12.80936639344262</v>
      </c>
      <c r="L699" s="186">
        <v>26.198249180327853</v>
      </c>
      <c r="M699" s="186">
        <v>34.148525409836054</v>
      </c>
      <c r="N699" s="186">
        <v>65.477250819672136</v>
      </c>
      <c r="O699" s="186">
        <v>23.606237719298242</v>
      </c>
      <c r="P699" s="186">
        <v>15.68415454545454</v>
      </c>
      <c r="Q699" s="186">
        <v>17.219377049180334</v>
      </c>
      <c r="R699" s="186">
        <v>33.307754166666662</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0.58030000000000004</v>
      </c>
      <c r="G700" s="186">
        <v>0.7752</v>
      </c>
      <c r="H700" s="186">
        <v>2.6321500000000002</v>
      </c>
      <c r="I700" s="186">
        <v>1.1634500000000001</v>
      </c>
      <c r="J700" s="186">
        <v>3.3704499999999999</v>
      </c>
      <c r="K700" s="186">
        <v>13.010000000000002</v>
      </c>
      <c r="L700" s="186">
        <v>23.730150000000002</v>
      </c>
      <c r="M700" s="186">
        <v>30.459150000000001</v>
      </c>
      <c r="N700" s="186">
        <v>61.608500000000006</v>
      </c>
      <c r="O700" s="186">
        <v>23.091749999999998</v>
      </c>
      <c r="P700" s="186">
        <v>15.0396</v>
      </c>
      <c r="Q700" s="186">
        <v>16.236650000000001</v>
      </c>
      <c r="R700" s="186">
        <v>31.11045</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32"/>
      <c r="B701" s="129"/>
      <c r="C701" s="129"/>
      <c r="D701" s="129"/>
      <c r="E701" s="129"/>
      <c r="F701" s="133"/>
      <c r="G701" s="133"/>
      <c r="H701" s="133"/>
      <c r="I701" s="133"/>
      <c r="J701" s="133"/>
      <c r="K701" s="133"/>
      <c r="L701" s="133"/>
      <c r="M701" s="133"/>
      <c r="N701" s="133"/>
      <c r="O701" s="133"/>
      <c r="P701" s="133"/>
      <c r="Q701" s="133"/>
      <c r="R701" s="133"/>
      <c r="S701" s="119"/>
      <c r="T701" s="119"/>
      <c r="U701" s="119"/>
      <c r="V701" s="119"/>
      <c r="W701" s="119"/>
      <c r="X701" s="119"/>
      <c r="Y701" s="119"/>
      <c r="Z701" s="119"/>
      <c r="AA701" s="119"/>
      <c r="AB701" s="119"/>
      <c r="AC701" s="119"/>
      <c r="AD701" s="119"/>
      <c r="AE701" s="119"/>
      <c r="AF701" s="119"/>
      <c r="AG701" s="119"/>
      <c r="AH701" s="119"/>
    </row>
    <row r="702" spans="1:34" x14ac:dyDescent="0.3">
      <c r="A702" s="182" t="s">
        <v>776</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777</v>
      </c>
      <c r="B703" s="180" t="s">
        <v>778</v>
      </c>
      <c r="C703" s="180">
        <v>132180</v>
      </c>
      <c r="D703" s="183">
        <v>44477</v>
      </c>
      <c r="E703" s="184">
        <v>34.133299999999998</v>
      </c>
      <c r="F703" s="184">
        <v>0.33539999999999998</v>
      </c>
      <c r="G703" s="184">
        <v>0.4914</v>
      </c>
      <c r="H703" s="184">
        <v>1.5978000000000001</v>
      </c>
      <c r="I703" s="184">
        <v>0.84470000000000001</v>
      </c>
      <c r="J703" s="184">
        <v>2.0091999999999999</v>
      </c>
      <c r="K703" s="184">
        <v>8.1910000000000007</v>
      </c>
      <c r="L703" s="184">
        <v>15.504799999999999</v>
      </c>
      <c r="M703" s="184">
        <v>19.092400000000001</v>
      </c>
      <c r="N703" s="184">
        <v>39.499499999999998</v>
      </c>
      <c r="O703" s="184">
        <v>17.893599999999999</v>
      </c>
      <c r="P703" s="184">
        <v>12.4908</v>
      </c>
      <c r="Q703" s="184">
        <v>12.4983</v>
      </c>
      <c r="R703" s="184">
        <v>24.7165</v>
      </c>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779</v>
      </c>
      <c r="C704" s="180">
        <v>132186</v>
      </c>
      <c r="D704" s="183">
        <v>44477</v>
      </c>
      <c r="E704" s="184">
        <v>36.387099999999997</v>
      </c>
      <c r="F704" s="184">
        <v>0.33810000000000001</v>
      </c>
      <c r="G704" s="184">
        <v>0.49959999999999999</v>
      </c>
      <c r="H704" s="184">
        <v>1.6172</v>
      </c>
      <c r="I704" s="184">
        <v>0.88329999999999997</v>
      </c>
      <c r="J704" s="184">
        <v>2.0901999999999998</v>
      </c>
      <c r="K704" s="184">
        <v>8.4643999999999995</v>
      </c>
      <c r="L704" s="184">
        <v>16.082899999999999</v>
      </c>
      <c r="M704" s="184">
        <v>19.9984</v>
      </c>
      <c r="N704" s="184">
        <v>40.980600000000003</v>
      </c>
      <c r="O704" s="184">
        <v>18.958300000000001</v>
      </c>
      <c r="P704" s="184">
        <v>13.4404</v>
      </c>
      <c r="Q704" s="184">
        <v>14.0373</v>
      </c>
      <c r="R704" s="184">
        <v>25.938400000000001</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780</v>
      </c>
      <c r="C705" s="180">
        <v>102107</v>
      </c>
      <c r="D705" s="183">
        <v>44477</v>
      </c>
      <c r="E705" s="184">
        <v>119.56270000000001</v>
      </c>
      <c r="F705" s="184">
        <v>5.7299999999999997E-2</v>
      </c>
      <c r="G705" s="184">
        <v>-2.7799999999999998E-2</v>
      </c>
      <c r="H705" s="184">
        <v>1.0533999999999999</v>
      </c>
      <c r="I705" s="184">
        <v>1.1019000000000001</v>
      </c>
      <c r="J705" s="184">
        <v>2.8456999999999999</v>
      </c>
      <c r="K705" s="184">
        <v>9.3489000000000004</v>
      </c>
      <c r="L705" s="184">
        <v>19.205400000000001</v>
      </c>
      <c r="M705" s="184">
        <v>28.831199999999999</v>
      </c>
      <c r="N705" s="184">
        <v>59.069099999999999</v>
      </c>
      <c r="O705" s="184">
        <v>16.294799999999999</v>
      </c>
      <c r="P705" s="184">
        <v>11.2408</v>
      </c>
      <c r="Q705" s="184">
        <v>14.898999999999999</v>
      </c>
      <c r="R705" s="184">
        <v>24.131499999999999</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781</v>
      </c>
      <c r="C706" s="180">
        <v>118512</v>
      </c>
      <c r="D706" s="183">
        <v>44477</v>
      </c>
      <c r="E706" s="184">
        <v>124.6623</v>
      </c>
      <c r="F706" s="184">
        <v>5.8799999999999998E-2</v>
      </c>
      <c r="G706" s="184">
        <v>-2.3699999999999999E-2</v>
      </c>
      <c r="H706" s="184">
        <v>1.0631999999999999</v>
      </c>
      <c r="I706" s="184">
        <v>1.1214</v>
      </c>
      <c r="J706" s="184">
        <v>2.8881000000000001</v>
      </c>
      <c r="K706" s="184">
        <v>9.4809000000000001</v>
      </c>
      <c r="L706" s="184">
        <v>19.469899999999999</v>
      </c>
      <c r="M706" s="184">
        <v>29.2849</v>
      </c>
      <c r="N706" s="184">
        <v>59.900500000000001</v>
      </c>
      <c r="O706" s="184">
        <v>16.9618</v>
      </c>
      <c r="P706" s="184">
        <v>11.819800000000001</v>
      </c>
      <c r="Q706" s="184">
        <v>13.2065</v>
      </c>
      <c r="R706" s="184">
        <v>24.945399999999999</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782</v>
      </c>
      <c r="C707" s="180">
        <v>102109</v>
      </c>
      <c r="D707" s="183">
        <v>44477</v>
      </c>
      <c r="E707" s="184">
        <v>78.872200000000007</v>
      </c>
      <c r="F707" s="184">
        <v>4.0500000000000001E-2</v>
      </c>
      <c r="G707" s="184">
        <v>-3.0200000000000001E-2</v>
      </c>
      <c r="H707" s="184">
        <v>0.70169999999999999</v>
      </c>
      <c r="I707" s="184">
        <v>0.90380000000000005</v>
      </c>
      <c r="J707" s="184">
        <v>2.1347999999999998</v>
      </c>
      <c r="K707" s="184">
        <v>8.1464999999999996</v>
      </c>
      <c r="L707" s="184">
        <v>18.195</v>
      </c>
      <c r="M707" s="184">
        <v>29.075500000000002</v>
      </c>
      <c r="N707" s="184">
        <v>50.515700000000002</v>
      </c>
      <c r="O707" s="184">
        <v>12.414</v>
      </c>
      <c r="P707" s="184">
        <v>9.3170000000000002</v>
      </c>
      <c r="Q707" s="184">
        <v>12.2544</v>
      </c>
      <c r="R707" s="184">
        <v>16.782</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783</v>
      </c>
      <c r="C708" s="180">
        <v>118514</v>
      </c>
      <c r="D708" s="183">
        <v>44477</v>
      </c>
      <c r="E708" s="184">
        <v>82.978800000000007</v>
      </c>
      <c r="F708" s="184">
        <v>4.1799999999999997E-2</v>
      </c>
      <c r="G708" s="184">
        <v>-2.6100000000000002E-2</v>
      </c>
      <c r="H708" s="184">
        <v>0.71099999999999997</v>
      </c>
      <c r="I708" s="184">
        <v>0.9224</v>
      </c>
      <c r="J708" s="184">
        <v>2.1747999999999998</v>
      </c>
      <c r="K708" s="184">
        <v>8.2765000000000004</v>
      </c>
      <c r="L708" s="184">
        <v>18.478200000000001</v>
      </c>
      <c r="M708" s="184">
        <v>29.56</v>
      </c>
      <c r="N708" s="184">
        <v>51.320099999999996</v>
      </c>
      <c r="O708" s="184">
        <v>13.0806</v>
      </c>
      <c r="P708" s="184">
        <v>10.0007</v>
      </c>
      <c r="Q708" s="184">
        <v>11.373699999999999</v>
      </c>
      <c r="R708" s="184">
        <v>17.5181</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784</v>
      </c>
      <c r="C709" s="180">
        <v>129065</v>
      </c>
      <c r="D709" s="183">
        <v>44477</v>
      </c>
      <c r="E709" s="184">
        <v>27.4236</v>
      </c>
      <c r="F709" s="184">
        <v>0.56730000000000003</v>
      </c>
      <c r="G709" s="184">
        <v>0.98540000000000005</v>
      </c>
      <c r="H709" s="184">
        <v>2.3982999999999999</v>
      </c>
      <c r="I709" s="184">
        <v>1.3246</v>
      </c>
      <c r="J709" s="184">
        <v>2.7178</v>
      </c>
      <c r="K709" s="184">
        <v>10.9122</v>
      </c>
      <c r="L709" s="184">
        <v>19.431899999999999</v>
      </c>
      <c r="M709" s="184">
        <v>23.754899999999999</v>
      </c>
      <c r="N709" s="184">
        <v>47.690399999999997</v>
      </c>
      <c r="O709" s="184">
        <v>19.248200000000001</v>
      </c>
      <c r="P709" s="184">
        <v>13.1958</v>
      </c>
      <c r="Q709" s="184">
        <v>14.507999999999999</v>
      </c>
      <c r="R709" s="184">
        <v>25.8018</v>
      </c>
      <c r="S709" s="120" t="s">
        <v>2001</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785</v>
      </c>
      <c r="C710" s="180">
        <v>129200</v>
      </c>
      <c r="D710" s="183">
        <v>44477</v>
      </c>
      <c r="E710" s="184">
        <v>28.036799999999999</v>
      </c>
      <c r="F710" s="184">
        <v>0.56820000000000004</v>
      </c>
      <c r="G710" s="184">
        <v>0.98839999999999995</v>
      </c>
      <c r="H710" s="184">
        <v>2.4051999999999998</v>
      </c>
      <c r="I710" s="184">
        <v>1.3384</v>
      </c>
      <c r="J710" s="184">
        <v>2.7475000000000001</v>
      </c>
      <c r="K710" s="184">
        <v>11.010899999999999</v>
      </c>
      <c r="L710" s="184">
        <v>19.642600000000002</v>
      </c>
      <c r="M710" s="184">
        <v>24.080200000000001</v>
      </c>
      <c r="N710" s="184">
        <v>48.209499999999998</v>
      </c>
      <c r="O710" s="184">
        <v>19.650600000000001</v>
      </c>
      <c r="P710" s="184">
        <v>13.5474</v>
      </c>
      <c r="Q710" s="184">
        <v>14.8485</v>
      </c>
      <c r="R710" s="184">
        <v>26.249400000000001</v>
      </c>
      <c r="S710" s="120" t="s">
        <v>2001</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786</v>
      </c>
      <c r="C711" s="180">
        <v>129191</v>
      </c>
      <c r="D711" s="183">
        <v>44477</v>
      </c>
      <c r="E711" s="184">
        <v>24.898800000000001</v>
      </c>
      <c r="F711" s="184">
        <v>0.45190000000000002</v>
      </c>
      <c r="G711" s="184">
        <v>0.78449999999999998</v>
      </c>
      <c r="H711" s="184">
        <v>1.9285000000000001</v>
      </c>
      <c r="I711" s="184">
        <v>1.0428999999999999</v>
      </c>
      <c r="J711" s="184">
        <v>2.1892</v>
      </c>
      <c r="K711" s="184">
        <v>9.0226000000000006</v>
      </c>
      <c r="L711" s="184">
        <v>15.941599999999999</v>
      </c>
      <c r="M711" s="184">
        <v>19.203199999999999</v>
      </c>
      <c r="N711" s="184">
        <v>38.265999999999998</v>
      </c>
      <c r="O711" s="184">
        <v>16.885100000000001</v>
      </c>
      <c r="P711" s="184">
        <v>11.8079</v>
      </c>
      <c r="Q711" s="184">
        <v>13.032400000000001</v>
      </c>
      <c r="R711" s="184">
        <v>22.2119</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787</v>
      </c>
      <c r="C712" s="180">
        <v>129193</v>
      </c>
      <c r="D712" s="183">
        <v>44477</v>
      </c>
      <c r="E712" s="184">
        <v>25.5885</v>
      </c>
      <c r="F712" s="184">
        <v>0.45379999999999998</v>
      </c>
      <c r="G712" s="184">
        <v>0.7893</v>
      </c>
      <c r="H712" s="184">
        <v>1.9400999999999999</v>
      </c>
      <c r="I712" s="184">
        <v>1.0656000000000001</v>
      </c>
      <c r="J712" s="184">
        <v>2.2383000000000002</v>
      </c>
      <c r="K712" s="184">
        <v>9.1822999999999997</v>
      </c>
      <c r="L712" s="184">
        <v>16.2791</v>
      </c>
      <c r="M712" s="184">
        <v>19.724</v>
      </c>
      <c r="N712" s="184">
        <v>39.076999999999998</v>
      </c>
      <c r="O712" s="184">
        <v>17.518000000000001</v>
      </c>
      <c r="P712" s="184">
        <v>12.283099999999999</v>
      </c>
      <c r="Q712" s="184">
        <v>13.447900000000001</v>
      </c>
      <c r="R712" s="184">
        <v>22.956700000000001</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788</v>
      </c>
      <c r="C713" s="180">
        <v>143904</v>
      </c>
      <c r="D713" s="183">
        <v>44477</v>
      </c>
      <c r="E713" s="184">
        <v>13.5771</v>
      </c>
      <c r="F713" s="184">
        <v>-0.28199999999999997</v>
      </c>
      <c r="G713" s="184">
        <v>-1.591</v>
      </c>
      <c r="H713" s="184">
        <v>1.274</v>
      </c>
      <c r="I713" s="184">
        <v>4.5019</v>
      </c>
      <c r="J713" s="184">
        <v>9.1555999999999997</v>
      </c>
      <c r="K713" s="184">
        <v>15.6059</v>
      </c>
      <c r="L713" s="184">
        <v>28.360700000000001</v>
      </c>
      <c r="M713" s="184">
        <v>37.535600000000002</v>
      </c>
      <c r="N713" s="184">
        <v>91.202500000000001</v>
      </c>
      <c r="O713" s="184">
        <v>11.533300000000001</v>
      </c>
      <c r="P713" s="184"/>
      <c r="Q713" s="184">
        <v>9.7733000000000008</v>
      </c>
      <c r="R713" s="184">
        <v>16.276299999999999</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789</v>
      </c>
      <c r="C714" s="180">
        <v>143903</v>
      </c>
      <c r="D714" s="183">
        <v>44477</v>
      </c>
      <c r="E714" s="184">
        <v>13.5771</v>
      </c>
      <c r="F714" s="184">
        <v>-0.28199999999999997</v>
      </c>
      <c r="G714" s="184">
        <v>-1.591</v>
      </c>
      <c r="H714" s="184">
        <v>1.274</v>
      </c>
      <c r="I714" s="184">
        <v>4.5019</v>
      </c>
      <c r="J714" s="184">
        <v>9.1564999999999994</v>
      </c>
      <c r="K714" s="184">
        <v>15.6069</v>
      </c>
      <c r="L714" s="184">
        <v>28.361899999999999</v>
      </c>
      <c r="M714" s="184">
        <v>37.535600000000002</v>
      </c>
      <c r="N714" s="184">
        <v>91.202500000000001</v>
      </c>
      <c r="O714" s="184">
        <v>11.533300000000001</v>
      </c>
      <c r="P714" s="184"/>
      <c r="Q714" s="184">
        <v>9.7733000000000008</v>
      </c>
      <c r="R714" s="184">
        <v>16.276299999999999</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790</v>
      </c>
      <c r="C715" s="180">
        <v>148033</v>
      </c>
      <c r="D715" s="183">
        <v>44477</v>
      </c>
      <c r="E715" s="184">
        <v>17.0153</v>
      </c>
      <c r="F715" s="184">
        <v>0.17960000000000001</v>
      </c>
      <c r="G715" s="184">
        <v>0.21909999999999999</v>
      </c>
      <c r="H715" s="184">
        <v>2.08</v>
      </c>
      <c r="I715" s="184">
        <v>3.2738999999999998</v>
      </c>
      <c r="J715" s="184">
        <v>6.7278000000000002</v>
      </c>
      <c r="K715" s="184">
        <v>14.314</v>
      </c>
      <c r="L715" s="184">
        <v>28.148499999999999</v>
      </c>
      <c r="M715" s="184">
        <v>39.121899999999997</v>
      </c>
      <c r="N715" s="184">
        <v>75.552999999999997</v>
      </c>
      <c r="O715" s="184"/>
      <c r="P715" s="184"/>
      <c r="Q715" s="184">
        <v>38.856400000000001</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791</v>
      </c>
      <c r="C716" s="180">
        <v>148035</v>
      </c>
      <c r="D716" s="183">
        <v>44477</v>
      </c>
      <c r="E716" s="184">
        <v>17.273099999999999</v>
      </c>
      <c r="F716" s="184">
        <v>0.18210000000000001</v>
      </c>
      <c r="G716" s="184">
        <v>0.22800000000000001</v>
      </c>
      <c r="H716" s="184">
        <v>2.1002000000000001</v>
      </c>
      <c r="I716" s="184">
        <v>3.3148</v>
      </c>
      <c r="J716" s="184">
        <v>6.8178999999999998</v>
      </c>
      <c r="K716" s="184">
        <v>14.608499999999999</v>
      </c>
      <c r="L716" s="184">
        <v>28.797000000000001</v>
      </c>
      <c r="M716" s="184">
        <v>40.159399999999998</v>
      </c>
      <c r="N716" s="184">
        <v>77.274500000000003</v>
      </c>
      <c r="O716" s="184"/>
      <c r="P716" s="184"/>
      <c r="Q716" s="184">
        <v>40.152000000000001</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792</v>
      </c>
      <c r="C717" s="180">
        <v>102133</v>
      </c>
      <c r="D717" s="183">
        <v>44477</v>
      </c>
      <c r="E717" s="184">
        <v>101.3336</v>
      </c>
      <c r="F717" s="184">
        <v>0.45660000000000001</v>
      </c>
      <c r="G717" s="184">
        <v>0.31090000000000001</v>
      </c>
      <c r="H717" s="184">
        <v>1.9014</v>
      </c>
      <c r="I717" s="184">
        <v>0.75900000000000001</v>
      </c>
      <c r="J717" s="184">
        <v>3.0447000000000002</v>
      </c>
      <c r="K717" s="184">
        <v>12.589</v>
      </c>
      <c r="L717" s="184">
        <v>21.2715</v>
      </c>
      <c r="M717" s="184">
        <v>28.4575</v>
      </c>
      <c r="N717" s="184">
        <v>58.793799999999997</v>
      </c>
      <c r="O717" s="184">
        <v>18.436</v>
      </c>
      <c r="P717" s="184">
        <v>13.9209</v>
      </c>
      <c r="Q717" s="184">
        <v>13.8786</v>
      </c>
      <c r="R717" s="184">
        <v>25.950800000000001</v>
      </c>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793</v>
      </c>
      <c r="C718" s="180">
        <v>120242</v>
      </c>
      <c r="D718" s="183">
        <v>44477</v>
      </c>
      <c r="E718" s="184">
        <v>104.9627</v>
      </c>
      <c r="F718" s="184">
        <v>0.45739999999999997</v>
      </c>
      <c r="G718" s="184">
        <v>0.31330000000000002</v>
      </c>
      <c r="H718" s="184">
        <v>1.9068000000000001</v>
      </c>
      <c r="I718" s="184">
        <v>0.76980000000000004</v>
      </c>
      <c r="J718" s="184">
        <v>3.0684</v>
      </c>
      <c r="K718" s="184">
        <v>12.6684</v>
      </c>
      <c r="L718" s="184">
        <v>21.448899999999998</v>
      </c>
      <c r="M718" s="184">
        <v>28.776399999999999</v>
      </c>
      <c r="N718" s="184">
        <v>59.369599999999998</v>
      </c>
      <c r="O718" s="184">
        <v>18.875299999999999</v>
      </c>
      <c r="P718" s="184">
        <v>14.326599999999999</v>
      </c>
      <c r="Q718" s="184">
        <v>13.0581</v>
      </c>
      <c r="R718" s="184">
        <v>26.381</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794</v>
      </c>
      <c r="C719" s="180">
        <v>102135</v>
      </c>
      <c r="D719" s="183">
        <v>44477</v>
      </c>
      <c r="E719" s="184">
        <v>130.01679999999999</v>
      </c>
      <c r="F719" s="184">
        <v>0.17810000000000001</v>
      </c>
      <c r="G719" s="184">
        <v>0.28820000000000001</v>
      </c>
      <c r="H719" s="184">
        <v>1.5589</v>
      </c>
      <c r="I719" s="184">
        <v>1.7470000000000001</v>
      </c>
      <c r="J719" s="184">
        <v>3.5165999999999999</v>
      </c>
      <c r="K719" s="184">
        <v>11.3598</v>
      </c>
      <c r="L719" s="184">
        <v>25.875</v>
      </c>
      <c r="M719" s="184">
        <v>37.085299999999997</v>
      </c>
      <c r="N719" s="184">
        <v>80.825800000000001</v>
      </c>
      <c r="O719" s="184">
        <v>23.552099999999999</v>
      </c>
      <c r="P719" s="184">
        <v>17.252800000000001</v>
      </c>
      <c r="Q719" s="184">
        <v>15.482699999999999</v>
      </c>
      <c r="R719" s="184">
        <v>41.183199999999999</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795</v>
      </c>
      <c r="C720" s="180">
        <v>120700</v>
      </c>
      <c r="D720" s="183">
        <v>44477</v>
      </c>
      <c r="E720" s="184">
        <v>132.61689999999999</v>
      </c>
      <c r="F720" s="184">
        <v>0.1804</v>
      </c>
      <c r="G720" s="184">
        <v>0.2949</v>
      </c>
      <c r="H720" s="184">
        <v>1.5750999999999999</v>
      </c>
      <c r="I720" s="184">
        <v>1.7789999999999999</v>
      </c>
      <c r="J720" s="184">
        <v>3.5842999999999998</v>
      </c>
      <c r="K720" s="184">
        <v>11.5495</v>
      </c>
      <c r="L720" s="184">
        <v>26.221499999999999</v>
      </c>
      <c r="M720" s="184">
        <v>37.585000000000001</v>
      </c>
      <c r="N720" s="184">
        <v>81.6113</v>
      </c>
      <c r="O720" s="184">
        <v>23.9876</v>
      </c>
      <c r="P720" s="184">
        <v>17.5884</v>
      </c>
      <c r="Q720" s="184">
        <v>16.454999999999998</v>
      </c>
      <c r="R720" s="184">
        <v>41.356000000000002</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796</v>
      </c>
      <c r="C721" s="180">
        <v>118485</v>
      </c>
      <c r="D721" s="183">
        <v>44477</v>
      </c>
      <c r="E721" s="184">
        <v>33.3827</v>
      </c>
      <c r="F721" s="184">
        <v>0.44769999999999999</v>
      </c>
      <c r="G721" s="184">
        <v>0.65759999999999996</v>
      </c>
      <c r="H721" s="184">
        <v>1.9218999999999999</v>
      </c>
      <c r="I721" s="184">
        <v>0.70409999999999995</v>
      </c>
      <c r="J721" s="184">
        <v>1.9545999999999999</v>
      </c>
      <c r="K721" s="184">
        <v>8.9253999999999998</v>
      </c>
      <c r="L721" s="184">
        <v>16.178000000000001</v>
      </c>
      <c r="M721" s="184">
        <v>19.130800000000001</v>
      </c>
      <c r="N721" s="184">
        <v>34.5274</v>
      </c>
      <c r="O721" s="184">
        <v>15.1089</v>
      </c>
      <c r="P721" s="184">
        <v>10.6816</v>
      </c>
      <c r="Q721" s="184">
        <v>11.0959</v>
      </c>
      <c r="R721" s="184">
        <v>20.564299999999999</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797</v>
      </c>
      <c r="C722" s="180">
        <v>112332</v>
      </c>
      <c r="D722" s="183">
        <v>44477</v>
      </c>
      <c r="E722" s="184">
        <v>31.7364</v>
      </c>
      <c r="F722" s="184">
        <v>0.44529999999999997</v>
      </c>
      <c r="G722" s="184">
        <v>0.65049999999999997</v>
      </c>
      <c r="H722" s="184">
        <v>1.9051</v>
      </c>
      <c r="I722" s="184">
        <v>0.67120000000000002</v>
      </c>
      <c r="J722" s="184">
        <v>1.8835</v>
      </c>
      <c r="K722" s="184">
        <v>8.6986000000000008</v>
      </c>
      <c r="L722" s="184">
        <v>15.704700000000001</v>
      </c>
      <c r="M722" s="184">
        <v>18.386299999999999</v>
      </c>
      <c r="N722" s="184">
        <v>33.377600000000001</v>
      </c>
      <c r="O722" s="184">
        <v>14.1119</v>
      </c>
      <c r="P722" s="184">
        <v>9.8424999999999994</v>
      </c>
      <c r="Q722" s="184">
        <v>10.408899999999999</v>
      </c>
      <c r="R722" s="184">
        <v>19.5655</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798</v>
      </c>
      <c r="C723" s="180">
        <v>146513</v>
      </c>
      <c r="D723" s="183">
        <v>44477</v>
      </c>
      <c r="E723" s="184">
        <v>15.9063</v>
      </c>
      <c r="F723" s="184">
        <v>-0.26960000000000001</v>
      </c>
      <c r="G723" s="184">
        <v>-0.1105</v>
      </c>
      <c r="H723" s="184">
        <v>2.1415999999999999</v>
      </c>
      <c r="I723" s="184">
        <v>0.3831</v>
      </c>
      <c r="J723" s="184">
        <v>1.8701000000000001</v>
      </c>
      <c r="K723" s="184">
        <v>11.400399999999999</v>
      </c>
      <c r="L723" s="184">
        <v>22.9282</v>
      </c>
      <c r="M723" s="184">
        <v>26.678799999999999</v>
      </c>
      <c r="N723" s="184">
        <v>57.918100000000003</v>
      </c>
      <c r="O723" s="184"/>
      <c r="P723" s="184"/>
      <c r="Q723" s="184">
        <v>19.634</v>
      </c>
      <c r="R723" s="184">
        <v>28.3172</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799</v>
      </c>
      <c r="C724" s="180">
        <v>146514</v>
      </c>
      <c r="D724" s="183">
        <v>44477</v>
      </c>
      <c r="E724" s="184">
        <v>15.7965</v>
      </c>
      <c r="F724" s="184">
        <v>-0.27079999999999999</v>
      </c>
      <c r="G724" s="184">
        <v>-0.1132</v>
      </c>
      <c r="H724" s="184">
        <v>2.1362999999999999</v>
      </c>
      <c r="I724" s="184">
        <v>0.37230000000000002</v>
      </c>
      <c r="J724" s="184">
        <v>1.8479000000000001</v>
      </c>
      <c r="K724" s="184">
        <v>11.3276</v>
      </c>
      <c r="L724" s="184">
        <v>22.7685</v>
      </c>
      <c r="M724" s="184">
        <v>26.432700000000001</v>
      </c>
      <c r="N724" s="184">
        <v>57.516100000000002</v>
      </c>
      <c r="O724" s="184"/>
      <c r="P724" s="184"/>
      <c r="Q724" s="184">
        <v>19.314399999999999</v>
      </c>
      <c r="R724" s="184">
        <v>28.008500000000002</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800</v>
      </c>
      <c r="C725" s="180">
        <v>112039</v>
      </c>
      <c r="D725" s="183">
        <v>44477</v>
      </c>
      <c r="E725" s="184">
        <v>55.546999999999997</v>
      </c>
      <c r="F725" s="184">
        <v>0.45029999999999998</v>
      </c>
      <c r="G725" s="184">
        <v>0.83320000000000005</v>
      </c>
      <c r="H725" s="184">
        <v>2.5249999999999999</v>
      </c>
      <c r="I725" s="184">
        <v>1.0276000000000001</v>
      </c>
      <c r="J725" s="184">
        <v>2.9487000000000001</v>
      </c>
      <c r="K725" s="184">
        <v>12.297800000000001</v>
      </c>
      <c r="L725" s="184">
        <v>22.022300000000001</v>
      </c>
      <c r="M725" s="184">
        <v>27.533000000000001</v>
      </c>
      <c r="N725" s="184">
        <v>53.9636</v>
      </c>
      <c r="O725" s="184">
        <v>20.462800000000001</v>
      </c>
      <c r="P725" s="184">
        <v>14.2919</v>
      </c>
      <c r="Q725" s="184">
        <v>15.053800000000001</v>
      </c>
      <c r="R725" s="184">
        <v>27.5227</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0.20809565217391304</v>
      </c>
      <c r="G726" s="186">
        <v>0.20960000000000001</v>
      </c>
      <c r="H726" s="186">
        <v>1.7268130434782605</v>
      </c>
      <c r="I726" s="186">
        <v>1.4936782608695653</v>
      </c>
      <c r="J726" s="186">
        <v>3.4613999999999994</v>
      </c>
      <c r="K726" s="186">
        <v>10.999478260869562</v>
      </c>
      <c r="L726" s="186">
        <v>21.144265217391304</v>
      </c>
      <c r="M726" s="186">
        <v>28.131434782608697</v>
      </c>
      <c r="N726" s="186">
        <v>57.724530434782615</v>
      </c>
      <c r="O726" s="186">
        <v>17.184536842105263</v>
      </c>
      <c r="P726" s="186">
        <v>12.767552941176474</v>
      </c>
      <c r="Q726" s="186">
        <v>15.958365217391306</v>
      </c>
      <c r="R726" s="186">
        <v>24.888261904761904</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0.18210000000000001</v>
      </c>
      <c r="G727" s="186">
        <v>0.2949</v>
      </c>
      <c r="H727" s="186">
        <v>1.9051</v>
      </c>
      <c r="I727" s="186">
        <v>1.0428999999999999</v>
      </c>
      <c r="J727" s="186">
        <v>2.7475000000000001</v>
      </c>
      <c r="K727" s="186">
        <v>11.010899999999999</v>
      </c>
      <c r="L727" s="186">
        <v>19.642600000000002</v>
      </c>
      <c r="M727" s="186">
        <v>28.4575</v>
      </c>
      <c r="N727" s="186">
        <v>57.516100000000002</v>
      </c>
      <c r="O727" s="186">
        <v>17.518000000000001</v>
      </c>
      <c r="P727" s="186">
        <v>12.4908</v>
      </c>
      <c r="Q727" s="186">
        <v>13.8786</v>
      </c>
      <c r="R727" s="186">
        <v>24.945399999999999</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32"/>
      <c r="B728" s="129"/>
      <c r="C728" s="129"/>
      <c r="D728" s="129"/>
      <c r="E728" s="129"/>
      <c r="F728" s="133"/>
      <c r="G728" s="133"/>
      <c r="H728" s="133"/>
      <c r="I728" s="133"/>
      <c r="J728" s="133"/>
      <c r="K728" s="133"/>
      <c r="L728" s="133"/>
      <c r="M728" s="133"/>
      <c r="N728" s="133"/>
      <c r="O728" s="133"/>
      <c r="P728" s="133"/>
      <c r="Q728" s="133"/>
      <c r="R728" s="133"/>
      <c r="S728" s="119"/>
      <c r="T728" s="119"/>
      <c r="U728" s="119"/>
      <c r="V728" s="119"/>
      <c r="W728" s="119"/>
      <c r="X728" s="119"/>
      <c r="Y728" s="119"/>
      <c r="Z728" s="119"/>
      <c r="AA728" s="119"/>
      <c r="AB728" s="119"/>
      <c r="AC728" s="119"/>
      <c r="AD728" s="119"/>
      <c r="AE728" s="119"/>
      <c r="AF728" s="119"/>
      <c r="AG728" s="119"/>
      <c r="AH728" s="119"/>
    </row>
    <row r="729" spans="1:34" x14ac:dyDescent="0.3">
      <c r="A729" s="182" t="s">
        <v>1767</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1768</v>
      </c>
      <c r="B730" s="180" t="s">
        <v>1661</v>
      </c>
      <c r="C730" s="180">
        <v>132995</v>
      </c>
      <c r="D730" s="183">
        <v>44477</v>
      </c>
      <c r="E730" s="184">
        <v>19</v>
      </c>
      <c r="F730" s="184">
        <v>0.26390000000000002</v>
      </c>
      <c r="G730" s="184">
        <v>0.42280000000000001</v>
      </c>
      <c r="H730" s="184">
        <v>1.0101</v>
      </c>
      <c r="I730" s="184">
        <v>-0.15759999999999999</v>
      </c>
      <c r="J730" s="184">
        <v>0.74229999999999996</v>
      </c>
      <c r="K730" s="184">
        <v>5.7317999999999998</v>
      </c>
      <c r="L730" s="184">
        <v>9.3840000000000003</v>
      </c>
      <c r="M730" s="184">
        <v>12.426</v>
      </c>
      <c r="N730" s="184">
        <v>25.412500000000001</v>
      </c>
      <c r="O730" s="184">
        <v>13.0101</v>
      </c>
      <c r="P730" s="184">
        <v>9.3076000000000008</v>
      </c>
      <c r="Q730" s="184">
        <v>9.7995999999999999</v>
      </c>
      <c r="R730" s="184">
        <v>15.871600000000001</v>
      </c>
      <c r="S730" s="120"/>
      <c r="T730" s="123"/>
      <c r="U730" s="124"/>
      <c r="V730" s="124"/>
      <c r="W730" s="124"/>
      <c r="X730" s="124"/>
      <c r="Y730" s="124"/>
      <c r="Z730" s="124"/>
      <c r="AA730" s="124"/>
      <c r="AB730" s="124"/>
      <c r="AC730" s="124"/>
      <c r="AD730" s="124"/>
      <c r="AE730" s="124"/>
      <c r="AF730" s="124"/>
      <c r="AG730" s="124"/>
      <c r="AH730" s="124"/>
    </row>
    <row r="731" spans="1:34" x14ac:dyDescent="0.3">
      <c r="A731" s="180" t="s">
        <v>1768</v>
      </c>
      <c r="B731" s="180" t="s">
        <v>1686</v>
      </c>
      <c r="C731" s="180">
        <v>132998</v>
      </c>
      <c r="D731" s="183">
        <v>44477</v>
      </c>
      <c r="E731" s="184">
        <v>17.66</v>
      </c>
      <c r="F731" s="184">
        <v>0.28389999999999999</v>
      </c>
      <c r="G731" s="184">
        <v>0.39800000000000002</v>
      </c>
      <c r="H731" s="184">
        <v>0.97199999999999998</v>
      </c>
      <c r="I731" s="184">
        <v>-0.22600000000000001</v>
      </c>
      <c r="J731" s="184">
        <v>0.68420000000000003</v>
      </c>
      <c r="K731" s="184">
        <v>5.4328000000000003</v>
      </c>
      <c r="L731" s="184">
        <v>8.7438000000000002</v>
      </c>
      <c r="M731" s="184">
        <v>11.4899</v>
      </c>
      <c r="N731" s="184">
        <v>24.103999999999999</v>
      </c>
      <c r="O731" s="184">
        <v>11.9293</v>
      </c>
      <c r="P731" s="184">
        <v>8.1697000000000006</v>
      </c>
      <c r="Q731" s="184">
        <v>8.6361000000000008</v>
      </c>
      <c r="R731" s="184">
        <v>14.757</v>
      </c>
      <c r="S731" s="120"/>
      <c r="T731" s="123"/>
      <c r="U731" s="124"/>
      <c r="V731" s="124"/>
      <c r="W731" s="124"/>
      <c r="X731" s="124"/>
      <c r="Y731" s="124"/>
      <c r="Z731" s="124"/>
      <c r="AA731" s="124"/>
      <c r="AB731" s="124"/>
      <c r="AC731" s="124"/>
      <c r="AD731" s="124"/>
      <c r="AE731" s="124"/>
      <c r="AF731" s="124"/>
      <c r="AG731" s="124"/>
      <c r="AH731" s="124"/>
    </row>
    <row r="732" spans="1:34" x14ac:dyDescent="0.3">
      <c r="A732" s="180" t="s">
        <v>1768</v>
      </c>
      <c r="B732" s="180" t="s">
        <v>1662</v>
      </c>
      <c r="C732" s="180">
        <v>135120</v>
      </c>
      <c r="D732" s="183">
        <v>44477</v>
      </c>
      <c r="E732" s="184">
        <v>18.36</v>
      </c>
      <c r="F732" s="184">
        <v>0.21829999999999999</v>
      </c>
      <c r="G732" s="184">
        <v>0.43759999999999999</v>
      </c>
      <c r="H732" s="184">
        <v>1.0457000000000001</v>
      </c>
      <c r="I732" s="184">
        <v>5.45E-2</v>
      </c>
      <c r="J732" s="184">
        <v>0.99009999999999998</v>
      </c>
      <c r="K732" s="184">
        <v>7.4941000000000004</v>
      </c>
      <c r="L732" s="184">
        <v>12.019500000000001</v>
      </c>
      <c r="M732" s="184">
        <v>13.5436</v>
      </c>
      <c r="N732" s="184">
        <v>25.839600000000001</v>
      </c>
      <c r="O732" s="184">
        <v>13.932700000000001</v>
      </c>
      <c r="P732" s="184">
        <v>11.244999999999999</v>
      </c>
      <c r="Q732" s="184">
        <v>10.373100000000001</v>
      </c>
      <c r="R732" s="184">
        <v>15.844900000000001</v>
      </c>
      <c r="S732" s="120"/>
      <c r="T732" s="123"/>
      <c r="U732" s="124"/>
      <c r="V732" s="124"/>
      <c r="W732" s="124"/>
      <c r="X732" s="124"/>
      <c r="Y732" s="124"/>
      <c r="Z732" s="124"/>
      <c r="AA732" s="124"/>
      <c r="AB732" s="124"/>
      <c r="AC732" s="124"/>
      <c r="AD732" s="124"/>
      <c r="AE732" s="124"/>
      <c r="AF732" s="124"/>
      <c r="AG732" s="124"/>
      <c r="AH732" s="124"/>
    </row>
    <row r="733" spans="1:34" x14ac:dyDescent="0.3">
      <c r="A733" s="180" t="s">
        <v>1768</v>
      </c>
      <c r="B733" s="180" t="s">
        <v>1687</v>
      </c>
      <c r="C733" s="180">
        <v>135122</v>
      </c>
      <c r="D733" s="183">
        <v>44477</v>
      </c>
      <c r="E733" s="184">
        <v>17.02</v>
      </c>
      <c r="F733" s="184">
        <v>0.2356</v>
      </c>
      <c r="G733" s="184">
        <v>0.41299999999999998</v>
      </c>
      <c r="H733" s="184">
        <v>1.0088999999999999</v>
      </c>
      <c r="I733" s="184">
        <v>0</v>
      </c>
      <c r="J733" s="184">
        <v>0.88919999999999999</v>
      </c>
      <c r="K733" s="184">
        <v>7.1787999999999998</v>
      </c>
      <c r="L733" s="184">
        <v>11.2418</v>
      </c>
      <c r="M733" s="184">
        <v>12.3432</v>
      </c>
      <c r="N733" s="184">
        <v>24.052499999999998</v>
      </c>
      <c r="O733" s="184">
        <v>12.499499999999999</v>
      </c>
      <c r="P733" s="184">
        <v>9.9016000000000002</v>
      </c>
      <c r="Q733" s="184">
        <v>9.0227000000000004</v>
      </c>
      <c r="R733" s="184">
        <v>14.2919</v>
      </c>
      <c r="S733" s="120"/>
      <c r="T733" s="123"/>
      <c r="U733" s="124"/>
      <c r="V733" s="124"/>
      <c r="W733" s="124"/>
      <c r="X733" s="124"/>
      <c r="Y733" s="124"/>
      <c r="Z733" s="124"/>
      <c r="AA733" s="124"/>
      <c r="AB733" s="124"/>
      <c r="AC733" s="124"/>
      <c r="AD733" s="124"/>
      <c r="AE733" s="124"/>
      <c r="AF733" s="124"/>
      <c r="AG733" s="124"/>
      <c r="AH733" s="124"/>
    </row>
    <row r="734" spans="1:34" x14ac:dyDescent="0.3">
      <c r="A734" s="180" t="s">
        <v>1768</v>
      </c>
      <c r="B734" s="180" t="s">
        <v>1663</v>
      </c>
      <c r="C734" s="180">
        <v>147496</v>
      </c>
      <c r="D734" s="183">
        <v>44477</v>
      </c>
      <c r="E734" s="184">
        <v>12.62</v>
      </c>
      <c r="F734" s="184">
        <v>0.15870000000000001</v>
      </c>
      <c r="G734" s="184">
        <v>0.23830000000000001</v>
      </c>
      <c r="H734" s="184">
        <v>0.71830000000000005</v>
      </c>
      <c r="I734" s="184">
        <v>0.15870000000000001</v>
      </c>
      <c r="J734" s="184">
        <v>0.87929999999999997</v>
      </c>
      <c r="K734" s="184">
        <v>4.0396000000000001</v>
      </c>
      <c r="L734" s="184">
        <v>5.9614000000000003</v>
      </c>
      <c r="M734" s="184">
        <v>6.7682000000000002</v>
      </c>
      <c r="N734" s="184">
        <v>10.8963</v>
      </c>
      <c r="O734" s="184"/>
      <c r="P734" s="184"/>
      <c r="Q734" s="184">
        <v>11.113099999999999</v>
      </c>
      <c r="R734" s="184">
        <v>11.4724</v>
      </c>
      <c r="S734" s="120"/>
      <c r="T734" s="123"/>
      <c r="U734" s="124"/>
      <c r="V734" s="124"/>
      <c r="W734" s="124"/>
      <c r="X734" s="124"/>
      <c r="Y734" s="124"/>
      <c r="Z734" s="124"/>
      <c r="AA734" s="124"/>
      <c r="AB734" s="124"/>
      <c r="AC734" s="124"/>
      <c r="AD734" s="124"/>
      <c r="AE734" s="124"/>
      <c r="AF734" s="124"/>
      <c r="AG734" s="124"/>
      <c r="AH734" s="124"/>
    </row>
    <row r="735" spans="1:34" x14ac:dyDescent="0.3">
      <c r="A735" s="180" t="s">
        <v>1768</v>
      </c>
      <c r="B735" s="180" t="s">
        <v>1688</v>
      </c>
      <c r="C735" s="180">
        <v>147494</v>
      </c>
      <c r="D735" s="183">
        <v>44477</v>
      </c>
      <c r="E735" s="184">
        <v>12.33</v>
      </c>
      <c r="F735" s="184">
        <v>0.16250000000000001</v>
      </c>
      <c r="G735" s="184">
        <v>0.32550000000000001</v>
      </c>
      <c r="H735" s="184">
        <v>0.73529999999999995</v>
      </c>
      <c r="I735" s="184">
        <v>0.16250000000000001</v>
      </c>
      <c r="J735" s="184">
        <v>0.81769999999999998</v>
      </c>
      <c r="K735" s="184">
        <v>3.7879</v>
      </c>
      <c r="L735" s="184">
        <v>5.4748000000000001</v>
      </c>
      <c r="M735" s="184">
        <v>6.0189000000000004</v>
      </c>
      <c r="N735" s="184">
        <v>9.6974999999999998</v>
      </c>
      <c r="O735" s="184"/>
      <c r="P735" s="184"/>
      <c r="Q735" s="184">
        <v>9.9494000000000007</v>
      </c>
      <c r="R735" s="184">
        <v>10.3504</v>
      </c>
      <c r="S735" s="120"/>
      <c r="T735" s="123"/>
      <c r="U735" s="124"/>
      <c r="V735" s="124"/>
      <c r="W735" s="124"/>
      <c r="X735" s="124"/>
      <c r="Y735" s="124"/>
      <c r="Z735" s="124"/>
      <c r="AA735" s="124"/>
      <c r="AB735" s="124"/>
      <c r="AC735" s="124"/>
      <c r="AD735" s="124"/>
      <c r="AE735" s="124"/>
      <c r="AF735" s="124"/>
      <c r="AG735" s="124"/>
      <c r="AH735" s="124"/>
    </row>
    <row r="736" spans="1:34" x14ac:dyDescent="0.3">
      <c r="A736" s="180" t="s">
        <v>1768</v>
      </c>
      <c r="B736" s="180" t="s">
        <v>1664</v>
      </c>
      <c r="C736" s="180">
        <v>136567</v>
      </c>
      <c r="D736" s="183">
        <v>44477</v>
      </c>
      <c r="E736" s="184">
        <v>17.608000000000001</v>
      </c>
      <c r="F736" s="184">
        <v>5.7000000000000002E-3</v>
      </c>
      <c r="G736" s="184">
        <v>0.18210000000000001</v>
      </c>
      <c r="H736" s="184">
        <v>0.34760000000000002</v>
      </c>
      <c r="I736" s="184">
        <v>-0.16439999999999999</v>
      </c>
      <c r="J736" s="184">
        <v>0.91700000000000004</v>
      </c>
      <c r="K736" s="184">
        <v>5.1161000000000003</v>
      </c>
      <c r="L736" s="184">
        <v>10.215299999999999</v>
      </c>
      <c r="M736" s="184">
        <v>14.241199999999999</v>
      </c>
      <c r="N736" s="184">
        <v>24.729099999999999</v>
      </c>
      <c r="O736" s="184">
        <v>13.049799999999999</v>
      </c>
      <c r="P736" s="184">
        <v>9.5226000000000006</v>
      </c>
      <c r="Q736" s="184">
        <v>10.7639</v>
      </c>
      <c r="R736" s="184">
        <v>15.172700000000001</v>
      </c>
      <c r="S736" s="120"/>
      <c r="T736" s="123"/>
      <c r="U736" s="124"/>
      <c r="V736" s="124"/>
      <c r="W736" s="124"/>
      <c r="X736" s="124"/>
      <c r="Y736" s="124"/>
      <c r="Z736" s="124"/>
      <c r="AA736" s="124"/>
      <c r="AB736" s="124"/>
      <c r="AC736" s="124"/>
      <c r="AD736" s="124"/>
      <c r="AE736" s="124"/>
      <c r="AF736" s="124"/>
      <c r="AG736" s="124"/>
      <c r="AH736" s="124"/>
    </row>
    <row r="737" spans="1:34" x14ac:dyDescent="0.3">
      <c r="A737" s="180" t="s">
        <v>1768</v>
      </c>
      <c r="B737" s="180" t="s">
        <v>1689</v>
      </c>
      <c r="C737" s="180">
        <v>136563</v>
      </c>
      <c r="D737" s="183">
        <v>44477</v>
      </c>
      <c r="E737" s="184">
        <v>16.236999999999998</v>
      </c>
      <c r="F737" s="184">
        <v>6.1999999999999998E-3</v>
      </c>
      <c r="G737" s="184">
        <v>0.1666</v>
      </c>
      <c r="H737" s="184">
        <v>0.32129999999999997</v>
      </c>
      <c r="I737" s="184">
        <v>-0.22739999999999999</v>
      </c>
      <c r="J737" s="184">
        <v>0.78210000000000002</v>
      </c>
      <c r="K737" s="184">
        <v>4.694</v>
      </c>
      <c r="L737" s="184">
        <v>9.3400999999999996</v>
      </c>
      <c r="M737" s="184">
        <v>12.898099999999999</v>
      </c>
      <c r="N737" s="184">
        <v>22.784300000000002</v>
      </c>
      <c r="O737" s="184">
        <v>11.3225</v>
      </c>
      <c r="P737" s="184">
        <v>7.8773</v>
      </c>
      <c r="Q737" s="184">
        <v>9.1532999999999998</v>
      </c>
      <c r="R737" s="184">
        <v>13.4076</v>
      </c>
      <c r="S737" s="120"/>
      <c r="T737" s="123"/>
      <c r="U737" s="124"/>
      <c r="V737" s="124"/>
      <c r="W737" s="124"/>
      <c r="X737" s="124"/>
      <c r="Y737" s="124"/>
      <c r="Z737" s="124"/>
      <c r="AA737" s="124"/>
      <c r="AB737" s="124"/>
      <c r="AC737" s="124"/>
      <c r="AD737" s="124"/>
      <c r="AE737" s="124"/>
      <c r="AF737" s="124"/>
      <c r="AG737" s="124"/>
      <c r="AH737" s="124"/>
    </row>
    <row r="738" spans="1:34" x14ac:dyDescent="0.3">
      <c r="A738" s="180" t="s">
        <v>1768</v>
      </c>
      <c r="B738" s="180" t="s">
        <v>1665</v>
      </c>
      <c r="C738" s="180">
        <v>140347</v>
      </c>
      <c r="D738" s="183">
        <v>44477</v>
      </c>
      <c r="E738" s="184">
        <v>19.457799999999999</v>
      </c>
      <c r="F738" s="184">
        <v>0.22409999999999999</v>
      </c>
      <c r="G738" s="184">
        <v>0.221</v>
      </c>
      <c r="H738" s="184">
        <v>0.85109999999999997</v>
      </c>
      <c r="I738" s="184">
        <v>0.30930000000000002</v>
      </c>
      <c r="J738" s="184">
        <v>1.2599</v>
      </c>
      <c r="K738" s="184">
        <v>5.3178999999999998</v>
      </c>
      <c r="L738" s="184">
        <v>9.7971000000000004</v>
      </c>
      <c r="M738" s="184">
        <v>12.15</v>
      </c>
      <c r="N738" s="184">
        <v>21.163699999999999</v>
      </c>
      <c r="O738" s="184">
        <v>12.9903</v>
      </c>
      <c r="P738" s="184">
        <v>10.773999999999999</v>
      </c>
      <c r="Q738" s="184">
        <v>9.9885999999999999</v>
      </c>
      <c r="R738" s="184">
        <v>15.8512</v>
      </c>
      <c r="S738" s="120"/>
      <c r="T738" s="123"/>
      <c r="U738" s="124"/>
      <c r="V738" s="124"/>
      <c r="W738" s="124"/>
      <c r="X738" s="124"/>
      <c r="Y738" s="124"/>
      <c r="Z738" s="124"/>
      <c r="AA738" s="124"/>
      <c r="AB738" s="124"/>
      <c r="AC738" s="124"/>
      <c r="AD738" s="124"/>
      <c r="AE738" s="124"/>
      <c r="AF738" s="124"/>
      <c r="AG738" s="124"/>
      <c r="AH738" s="124"/>
    </row>
    <row r="739" spans="1:34" x14ac:dyDescent="0.3">
      <c r="A739" s="180" t="s">
        <v>1768</v>
      </c>
      <c r="B739" s="180" t="s">
        <v>1690</v>
      </c>
      <c r="C739" s="180">
        <v>140351</v>
      </c>
      <c r="D739" s="183">
        <v>44477</v>
      </c>
      <c r="E739" s="184">
        <v>18.4177</v>
      </c>
      <c r="F739" s="184">
        <v>0.2198</v>
      </c>
      <c r="G739" s="184">
        <v>0.2089</v>
      </c>
      <c r="H739" s="184">
        <v>0.82330000000000003</v>
      </c>
      <c r="I739" s="184">
        <v>0.25480000000000003</v>
      </c>
      <c r="J739" s="184">
        <v>1.1428</v>
      </c>
      <c r="K739" s="184">
        <v>4.9436</v>
      </c>
      <c r="L739" s="184">
        <v>9.0837000000000003</v>
      </c>
      <c r="M739" s="184">
        <v>11.1502</v>
      </c>
      <c r="N739" s="184">
        <v>19.7806</v>
      </c>
      <c r="O739" s="184">
        <v>11.7958</v>
      </c>
      <c r="P739" s="184">
        <v>9.7354000000000003</v>
      </c>
      <c r="Q739" s="184">
        <v>9.1278000000000006</v>
      </c>
      <c r="R739" s="184">
        <v>14.621</v>
      </c>
      <c r="S739" s="120"/>
      <c r="T739" s="123"/>
      <c r="U739" s="124"/>
      <c r="V739" s="124"/>
      <c r="W739" s="124"/>
      <c r="X739" s="124"/>
      <c r="Y739" s="124"/>
      <c r="Z739" s="124"/>
      <c r="AA739" s="124"/>
      <c r="AB739" s="124"/>
      <c r="AC739" s="124"/>
      <c r="AD739" s="124"/>
      <c r="AE739" s="124"/>
      <c r="AF739" s="124"/>
      <c r="AG739" s="124"/>
      <c r="AH739" s="124"/>
    </row>
    <row r="740" spans="1:34" x14ac:dyDescent="0.3">
      <c r="A740" s="180" t="s">
        <v>1768</v>
      </c>
      <c r="B740" s="180" t="s">
        <v>1691</v>
      </c>
      <c r="C740" s="180">
        <v>144461</v>
      </c>
      <c r="D740" s="183">
        <v>44477</v>
      </c>
      <c r="E740" s="184">
        <v>12.8164</v>
      </c>
      <c r="F740" s="184">
        <v>3.5099999999999999E-2</v>
      </c>
      <c r="G740" s="184">
        <v>2.5000000000000001E-2</v>
      </c>
      <c r="H740" s="184">
        <v>0.92049999999999998</v>
      </c>
      <c r="I740" s="184">
        <v>1.2114</v>
      </c>
      <c r="J740" s="184">
        <v>2.3502000000000001</v>
      </c>
      <c r="K740" s="184">
        <v>5.149</v>
      </c>
      <c r="L740" s="184">
        <v>10.5367</v>
      </c>
      <c r="M740" s="184">
        <v>11.5595</v>
      </c>
      <c r="N740" s="184">
        <v>24.678000000000001</v>
      </c>
      <c r="O740" s="184">
        <v>9.8991000000000007</v>
      </c>
      <c r="P740" s="184"/>
      <c r="Q740" s="184">
        <v>8.2841000000000005</v>
      </c>
      <c r="R740" s="184">
        <v>12.613300000000001</v>
      </c>
      <c r="S740" s="120"/>
      <c r="T740" s="123"/>
      <c r="U740" s="124"/>
      <c r="V740" s="124"/>
      <c r="W740" s="124"/>
      <c r="X740" s="124"/>
      <c r="Y740" s="124"/>
      <c r="Z740" s="124"/>
      <c r="AA740" s="124"/>
      <c r="AB740" s="124"/>
      <c r="AC740" s="124"/>
      <c r="AD740" s="124"/>
      <c r="AE740" s="124"/>
      <c r="AF740" s="124"/>
      <c r="AG740" s="124"/>
      <c r="AH740" s="124"/>
    </row>
    <row r="741" spans="1:34" x14ac:dyDescent="0.3">
      <c r="A741" s="180" t="s">
        <v>1768</v>
      </c>
      <c r="B741" s="180" t="s">
        <v>1666</v>
      </c>
      <c r="C741" s="180">
        <v>144466</v>
      </c>
      <c r="D741" s="183">
        <v>44477</v>
      </c>
      <c r="E741" s="184">
        <v>13.478199999999999</v>
      </c>
      <c r="F741" s="184">
        <v>3.9300000000000002E-2</v>
      </c>
      <c r="G741" s="184">
        <v>3.6400000000000002E-2</v>
      </c>
      <c r="H741" s="184">
        <v>0.94589999999999996</v>
      </c>
      <c r="I741" s="184">
        <v>1.2614000000000001</v>
      </c>
      <c r="J741" s="184">
        <v>2.46</v>
      </c>
      <c r="K741" s="184">
        <v>5.4920999999999998</v>
      </c>
      <c r="L741" s="184">
        <v>11.254899999999999</v>
      </c>
      <c r="M741" s="184">
        <v>12.6723</v>
      </c>
      <c r="N741" s="184">
        <v>26.330500000000001</v>
      </c>
      <c r="O741" s="184">
        <v>11.679600000000001</v>
      </c>
      <c r="P741" s="184"/>
      <c r="Q741" s="184">
        <v>10.046900000000001</v>
      </c>
      <c r="R741" s="184">
        <v>14.3405</v>
      </c>
      <c r="S741" s="120"/>
      <c r="T741" s="123"/>
      <c r="U741" s="124"/>
      <c r="V741" s="124"/>
      <c r="W741" s="124"/>
      <c r="X741" s="124"/>
      <c r="Y741" s="124"/>
      <c r="Z741" s="124"/>
      <c r="AA741" s="124"/>
      <c r="AB741" s="124"/>
      <c r="AC741" s="124"/>
      <c r="AD741" s="124"/>
      <c r="AE741" s="124"/>
      <c r="AF741" s="124"/>
      <c r="AG741" s="124"/>
      <c r="AH741" s="124"/>
    </row>
    <row r="742" spans="1:34" x14ac:dyDescent="0.3">
      <c r="A742" s="180" t="s">
        <v>1768</v>
      </c>
      <c r="B742" s="180" t="s">
        <v>1692</v>
      </c>
      <c r="C742" s="180">
        <v>101585</v>
      </c>
      <c r="D742" s="183">
        <v>44477</v>
      </c>
      <c r="E742" s="184">
        <v>48.027999999999999</v>
      </c>
      <c r="F742" s="184">
        <v>0.2024</v>
      </c>
      <c r="G742" s="184">
        <v>0.20660000000000001</v>
      </c>
      <c r="H742" s="184">
        <v>0.75519999999999998</v>
      </c>
      <c r="I742" s="184">
        <v>1.1222000000000001</v>
      </c>
      <c r="J742" s="184">
        <v>1.653</v>
      </c>
      <c r="K742" s="184">
        <v>4.7183000000000002</v>
      </c>
      <c r="L742" s="184">
        <v>11.6671</v>
      </c>
      <c r="M742" s="184">
        <v>15.493600000000001</v>
      </c>
      <c r="N742" s="184">
        <v>30.023299999999999</v>
      </c>
      <c r="O742" s="184">
        <v>11.430400000000001</v>
      </c>
      <c r="P742" s="184">
        <v>9.5076000000000001</v>
      </c>
      <c r="Q742" s="184">
        <v>9.6294000000000004</v>
      </c>
      <c r="R742" s="184">
        <v>14.9373</v>
      </c>
      <c r="S742" s="120"/>
      <c r="T742" s="123"/>
      <c r="U742" s="124"/>
      <c r="V742" s="124"/>
      <c r="W742" s="124"/>
      <c r="X742" s="124"/>
      <c r="Y742" s="124"/>
      <c r="Z742" s="124"/>
      <c r="AA742" s="124"/>
      <c r="AB742" s="124"/>
      <c r="AC742" s="124"/>
      <c r="AD742" s="124"/>
      <c r="AE742" s="124"/>
      <c r="AF742" s="124"/>
      <c r="AG742" s="124"/>
      <c r="AH742" s="124"/>
    </row>
    <row r="743" spans="1:34" x14ac:dyDescent="0.3">
      <c r="A743" s="180" t="s">
        <v>1768</v>
      </c>
      <c r="B743" s="180" t="s">
        <v>1667</v>
      </c>
      <c r="C743" s="180">
        <v>119128</v>
      </c>
      <c r="D743" s="183">
        <v>44477</v>
      </c>
      <c r="E743" s="184">
        <v>51.93</v>
      </c>
      <c r="F743" s="184">
        <v>0.20449999999999999</v>
      </c>
      <c r="G743" s="184">
        <v>0.2142</v>
      </c>
      <c r="H743" s="184">
        <v>0.77039999999999997</v>
      </c>
      <c r="I743" s="184">
        <v>1.1571</v>
      </c>
      <c r="J743" s="184">
        <v>1.7258</v>
      </c>
      <c r="K743" s="184">
        <v>4.9429999999999996</v>
      </c>
      <c r="L743" s="184">
        <v>12.1332</v>
      </c>
      <c r="M743" s="184">
        <v>16.192699999999999</v>
      </c>
      <c r="N743" s="184">
        <v>31.073499999999999</v>
      </c>
      <c r="O743" s="184">
        <v>12.354799999999999</v>
      </c>
      <c r="P743" s="184">
        <v>10.754200000000001</v>
      </c>
      <c r="Q743" s="184">
        <v>10.8408</v>
      </c>
      <c r="R743" s="184">
        <v>15.8116</v>
      </c>
      <c r="S743" s="120"/>
      <c r="T743" s="123"/>
      <c r="U743" s="124"/>
      <c r="V743" s="124"/>
      <c r="W743" s="124"/>
      <c r="X743" s="124"/>
      <c r="Y743" s="124"/>
      <c r="Z743" s="124"/>
      <c r="AA743" s="124"/>
      <c r="AB743" s="124"/>
      <c r="AC743" s="124"/>
      <c r="AD743" s="124"/>
      <c r="AE743" s="124"/>
      <c r="AF743" s="124"/>
      <c r="AG743" s="124"/>
      <c r="AH743" s="124"/>
    </row>
    <row r="744" spans="1:34" x14ac:dyDescent="0.3">
      <c r="A744" s="180" t="s">
        <v>1768</v>
      </c>
      <c r="B744" s="180" t="s">
        <v>1868</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1768</v>
      </c>
      <c r="B745" s="180" t="s">
        <v>1869</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1768</v>
      </c>
      <c r="B746" s="180" t="s">
        <v>1693</v>
      </c>
      <c r="C746" s="180">
        <v>133051</v>
      </c>
      <c r="D746" s="183">
        <v>44477</v>
      </c>
      <c r="E746" s="184">
        <v>16.829999999999998</v>
      </c>
      <c r="F746" s="184">
        <v>5.9499999999999997E-2</v>
      </c>
      <c r="G746" s="184">
        <v>5.9499999999999997E-2</v>
      </c>
      <c r="H746" s="184">
        <v>0.29799999999999999</v>
      </c>
      <c r="I746" s="184">
        <v>0.59770000000000001</v>
      </c>
      <c r="J746" s="184">
        <v>1.3855</v>
      </c>
      <c r="K746" s="184">
        <v>3.125</v>
      </c>
      <c r="L746" s="184">
        <v>5.1875</v>
      </c>
      <c r="M746" s="184">
        <v>8.2315000000000005</v>
      </c>
      <c r="N746" s="184">
        <v>16.875</v>
      </c>
      <c r="O746" s="184">
        <v>9.1197999999999997</v>
      </c>
      <c r="P746" s="184">
        <v>7.6627999999999998</v>
      </c>
      <c r="Q746" s="184">
        <v>7.9</v>
      </c>
      <c r="R746" s="184">
        <v>9.6146999999999991</v>
      </c>
      <c r="S746" s="120"/>
      <c r="T746" s="123"/>
      <c r="U746" s="124"/>
      <c r="V746" s="124"/>
      <c r="W746" s="124"/>
      <c r="X746" s="124"/>
      <c r="Y746" s="124"/>
      <c r="Z746" s="124"/>
      <c r="AA746" s="124"/>
      <c r="AB746" s="124"/>
      <c r="AC746" s="124"/>
      <c r="AD746" s="124"/>
      <c r="AE746" s="124"/>
      <c r="AF746" s="124"/>
      <c r="AG746" s="124"/>
      <c r="AH746" s="124"/>
    </row>
    <row r="747" spans="1:34" x14ac:dyDescent="0.3">
      <c r="A747" s="180" t="s">
        <v>1768</v>
      </c>
      <c r="B747" s="180" t="s">
        <v>1668</v>
      </c>
      <c r="C747" s="180">
        <v>133054</v>
      </c>
      <c r="D747" s="183">
        <v>44477</v>
      </c>
      <c r="E747" s="184">
        <v>17.72</v>
      </c>
      <c r="F747" s="184">
        <v>0</v>
      </c>
      <c r="G747" s="184">
        <v>5.6500000000000002E-2</v>
      </c>
      <c r="H747" s="184">
        <v>0.28299999999999997</v>
      </c>
      <c r="I747" s="184">
        <v>0.5675</v>
      </c>
      <c r="J747" s="184">
        <v>1.373</v>
      </c>
      <c r="K747" s="184">
        <v>3.2633999999999999</v>
      </c>
      <c r="L747" s="184">
        <v>5.4134000000000002</v>
      </c>
      <c r="M747" s="184">
        <v>8.7117000000000004</v>
      </c>
      <c r="N747" s="184">
        <v>17.584599999999998</v>
      </c>
      <c r="O747" s="184">
        <v>9.8074999999999992</v>
      </c>
      <c r="P747" s="184">
        <v>8.4253</v>
      </c>
      <c r="Q747" s="184">
        <v>8.7151999999999994</v>
      </c>
      <c r="R747" s="184">
        <v>10.2896</v>
      </c>
      <c r="S747" s="120"/>
      <c r="T747" s="123"/>
      <c r="U747" s="124"/>
      <c r="V747" s="124"/>
      <c r="W747" s="124"/>
      <c r="X747" s="124"/>
      <c r="Y747" s="124"/>
      <c r="Z747" s="124"/>
      <c r="AA747" s="124"/>
      <c r="AB747" s="124"/>
      <c r="AC747" s="124"/>
      <c r="AD747" s="124"/>
      <c r="AE747" s="124"/>
      <c r="AF747" s="124"/>
      <c r="AG747" s="124"/>
      <c r="AH747" s="124"/>
    </row>
    <row r="748" spans="1:34" x14ac:dyDescent="0.3">
      <c r="A748" s="180" t="s">
        <v>1768</v>
      </c>
      <c r="B748" s="180" t="s">
        <v>1694</v>
      </c>
      <c r="C748" s="180">
        <v>114982</v>
      </c>
      <c r="D748" s="183">
        <v>44477</v>
      </c>
      <c r="E748" s="184">
        <v>21.011800000000001</v>
      </c>
      <c r="F748" s="184">
        <v>0.2419</v>
      </c>
      <c r="G748" s="184">
        <v>0.3745</v>
      </c>
      <c r="H748" s="184">
        <v>1.2188000000000001</v>
      </c>
      <c r="I748" s="184">
        <v>0.4758</v>
      </c>
      <c r="J748" s="184">
        <v>1.4352</v>
      </c>
      <c r="K748" s="184">
        <v>4.4329000000000001</v>
      </c>
      <c r="L748" s="184">
        <v>8.0664999999999996</v>
      </c>
      <c r="M748" s="184">
        <v>9.3846000000000007</v>
      </c>
      <c r="N748" s="184">
        <v>20.1752</v>
      </c>
      <c r="O748" s="184">
        <v>10.242800000000001</v>
      </c>
      <c r="P748" s="184">
        <v>6.5288000000000004</v>
      </c>
      <c r="Q748" s="184">
        <v>7.2577999999999996</v>
      </c>
      <c r="R748" s="184">
        <v>12.4895</v>
      </c>
      <c r="S748" s="120"/>
      <c r="T748" s="123"/>
      <c r="U748" s="124"/>
      <c r="V748" s="124"/>
      <c r="W748" s="124"/>
      <c r="X748" s="124"/>
      <c r="Y748" s="124"/>
      <c r="Z748" s="124"/>
      <c r="AA748" s="124"/>
      <c r="AB748" s="124"/>
      <c r="AC748" s="124"/>
      <c r="AD748" s="124"/>
      <c r="AE748" s="124"/>
      <c r="AF748" s="124"/>
      <c r="AG748" s="124"/>
      <c r="AH748" s="124"/>
    </row>
    <row r="749" spans="1:34" x14ac:dyDescent="0.3">
      <c r="A749" s="180" t="s">
        <v>1768</v>
      </c>
      <c r="B749" s="180" t="s">
        <v>1669</v>
      </c>
      <c r="C749" s="180">
        <v>118452</v>
      </c>
      <c r="D749" s="183">
        <v>44477</v>
      </c>
      <c r="E749" s="184">
        <v>22.842500000000001</v>
      </c>
      <c r="F749" s="184">
        <v>0.24490000000000001</v>
      </c>
      <c r="G749" s="184">
        <v>0.38319999999999999</v>
      </c>
      <c r="H749" s="184">
        <v>1.2387999999999999</v>
      </c>
      <c r="I749" s="184">
        <v>0.51659999999999995</v>
      </c>
      <c r="J749" s="184">
        <v>1.5204</v>
      </c>
      <c r="K749" s="184">
        <v>4.7066999999999997</v>
      </c>
      <c r="L749" s="184">
        <v>8.6237999999999992</v>
      </c>
      <c r="M749" s="184">
        <v>10.175700000000001</v>
      </c>
      <c r="N749" s="184">
        <v>21.330300000000001</v>
      </c>
      <c r="O749" s="184">
        <v>11.5244</v>
      </c>
      <c r="P749" s="184">
        <v>7.9336000000000002</v>
      </c>
      <c r="Q749" s="184">
        <v>8.0646000000000004</v>
      </c>
      <c r="R749" s="184">
        <v>13.556100000000001</v>
      </c>
      <c r="S749" s="120"/>
      <c r="T749" s="123"/>
      <c r="U749" s="124"/>
      <c r="V749" s="124"/>
      <c r="W749" s="124"/>
      <c r="X749" s="124"/>
      <c r="Y749" s="124"/>
      <c r="Z749" s="124"/>
      <c r="AA749" s="124"/>
      <c r="AB749" s="124"/>
      <c r="AC749" s="124"/>
      <c r="AD749" s="124"/>
      <c r="AE749" s="124"/>
      <c r="AF749" s="124"/>
      <c r="AG749" s="124"/>
      <c r="AH749" s="124"/>
    </row>
    <row r="750" spans="1:34" x14ac:dyDescent="0.3">
      <c r="A750" s="180" t="s">
        <v>1768</v>
      </c>
      <c r="B750" s="180" t="s">
        <v>1670</v>
      </c>
      <c r="C750" s="180">
        <v>118477</v>
      </c>
      <c r="D750" s="183">
        <v>44477</v>
      </c>
      <c r="E750" s="184">
        <v>26.47</v>
      </c>
      <c r="F750" s="184">
        <v>0.1893</v>
      </c>
      <c r="G750" s="184">
        <v>0.3412</v>
      </c>
      <c r="H750" s="184">
        <v>0.83809999999999996</v>
      </c>
      <c r="I750" s="184">
        <v>0.22720000000000001</v>
      </c>
      <c r="J750" s="184">
        <v>0.64639999999999997</v>
      </c>
      <c r="K750" s="184">
        <v>4.2126000000000001</v>
      </c>
      <c r="L750" s="184">
        <v>7.5579000000000001</v>
      </c>
      <c r="M750" s="184">
        <v>9.2446999999999999</v>
      </c>
      <c r="N750" s="184">
        <v>16.505299999999998</v>
      </c>
      <c r="O750" s="184">
        <v>10.356299999999999</v>
      </c>
      <c r="P750" s="184">
        <v>7.8273000000000001</v>
      </c>
      <c r="Q750" s="184">
        <v>8.0326000000000004</v>
      </c>
      <c r="R750" s="184">
        <v>12.880599999999999</v>
      </c>
      <c r="S750" s="120"/>
      <c r="T750" s="123"/>
      <c r="U750" s="124"/>
      <c r="V750" s="124"/>
      <c r="W750" s="124"/>
      <c r="X750" s="124"/>
      <c r="Y750" s="124"/>
      <c r="Z750" s="124"/>
      <c r="AA750" s="124"/>
      <c r="AB750" s="124"/>
      <c r="AC750" s="124"/>
      <c r="AD750" s="124"/>
      <c r="AE750" s="124"/>
      <c r="AF750" s="124"/>
      <c r="AG750" s="124"/>
      <c r="AH750" s="124"/>
    </row>
    <row r="751" spans="1:34" x14ac:dyDescent="0.3">
      <c r="A751" s="180" t="s">
        <v>1768</v>
      </c>
      <c r="B751" s="180" t="s">
        <v>1695</v>
      </c>
      <c r="C751" s="180">
        <v>108995</v>
      </c>
      <c r="D751" s="183">
        <v>44477</v>
      </c>
      <c r="E751" s="184">
        <v>24.75</v>
      </c>
      <c r="F751" s="184">
        <v>0.16189999999999999</v>
      </c>
      <c r="G751" s="184">
        <v>0.32429999999999998</v>
      </c>
      <c r="H751" s="184">
        <v>0.81469999999999998</v>
      </c>
      <c r="I751" s="184">
        <v>0.16189999999999999</v>
      </c>
      <c r="J751" s="184">
        <v>0.52800000000000002</v>
      </c>
      <c r="K751" s="184">
        <v>3.9043000000000001</v>
      </c>
      <c r="L751" s="184">
        <v>6.9576000000000002</v>
      </c>
      <c r="M751" s="184">
        <v>8.3625000000000007</v>
      </c>
      <c r="N751" s="184">
        <v>15.277100000000001</v>
      </c>
      <c r="O751" s="184">
        <v>9.2423999999999999</v>
      </c>
      <c r="P751" s="184">
        <v>6.7633000000000001</v>
      </c>
      <c r="Q751" s="184">
        <v>7.0296000000000003</v>
      </c>
      <c r="R751" s="184">
        <v>11.713100000000001</v>
      </c>
      <c r="S751" s="120"/>
      <c r="T751" s="123"/>
      <c r="U751" s="124"/>
      <c r="V751" s="124"/>
      <c r="W751" s="124"/>
      <c r="X751" s="124"/>
      <c r="Y751" s="124"/>
      <c r="Z751" s="124"/>
      <c r="AA751" s="124"/>
      <c r="AB751" s="124"/>
      <c r="AC751" s="124"/>
      <c r="AD751" s="124"/>
      <c r="AE751" s="124"/>
      <c r="AF751" s="124"/>
      <c r="AG751" s="124"/>
      <c r="AH751" s="124"/>
    </row>
    <row r="752" spans="1:34" x14ac:dyDescent="0.3">
      <c r="A752" s="180" t="s">
        <v>1768</v>
      </c>
      <c r="B752" s="180" t="s">
        <v>1671</v>
      </c>
      <c r="C752" s="180">
        <v>146457</v>
      </c>
      <c r="D752" s="183">
        <v>44477</v>
      </c>
      <c r="E752" s="184">
        <v>13.2836</v>
      </c>
      <c r="F752" s="184">
        <v>0.25590000000000002</v>
      </c>
      <c r="G752" s="184">
        <v>0.52370000000000005</v>
      </c>
      <c r="H752" s="184">
        <v>1.0621</v>
      </c>
      <c r="I752" s="184">
        <v>0.62490000000000001</v>
      </c>
      <c r="J752" s="184">
        <v>1.5418000000000001</v>
      </c>
      <c r="K752" s="184">
        <v>4.9132999999999996</v>
      </c>
      <c r="L752" s="184">
        <v>9.3733000000000004</v>
      </c>
      <c r="M752" s="184">
        <v>11.254799999999999</v>
      </c>
      <c r="N752" s="184">
        <v>17.816700000000001</v>
      </c>
      <c r="O752" s="184"/>
      <c r="P752" s="184"/>
      <c r="Q752" s="184">
        <v>11.5783</v>
      </c>
      <c r="R752" s="184">
        <v>13.303900000000001</v>
      </c>
      <c r="S752" s="120"/>
      <c r="T752" s="123"/>
      <c r="U752" s="124"/>
      <c r="V752" s="124"/>
      <c r="W752" s="124"/>
      <c r="X752" s="124"/>
      <c r="Y752" s="124"/>
      <c r="Z752" s="124"/>
      <c r="AA752" s="124"/>
      <c r="AB752" s="124"/>
      <c r="AC752" s="124"/>
      <c r="AD752" s="124"/>
      <c r="AE752" s="124"/>
      <c r="AF752" s="124"/>
      <c r="AG752" s="124"/>
      <c r="AH752" s="124"/>
    </row>
    <row r="753" spans="1:34" x14ac:dyDescent="0.3">
      <c r="A753" s="180" t="s">
        <v>1768</v>
      </c>
      <c r="B753" s="180" t="s">
        <v>1696</v>
      </c>
      <c r="C753" s="180">
        <v>146456</v>
      </c>
      <c r="D753" s="183">
        <v>44477</v>
      </c>
      <c r="E753" s="184">
        <v>12.6852</v>
      </c>
      <c r="F753" s="184">
        <v>0.25130000000000002</v>
      </c>
      <c r="G753" s="184">
        <v>0.50949999999999995</v>
      </c>
      <c r="H753" s="184">
        <v>1.0298</v>
      </c>
      <c r="I753" s="184">
        <v>0.55969999999999998</v>
      </c>
      <c r="J753" s="184">
        <v>1.3989</v>
      </c>
      <c r="K753" s="184">
        <v>4.4668000000000001</v>
      </c>
      <c r="L753" s="184">
        <v>8.4511000000000003</v>
      </c>
      <c r="M753" s="184">
        <v>9.8381000000000007</v>
      </c>
      <c r="N753" s="184">
        <v>15.818</v>
      </c>
      <c r="O753" s="184"/>
      <c r="P753" s="184"/>
      <c r="Q753" s="184">
        <v>9.6113999999999997</v>
      </c>
      <c r="R753" s="184">
        <v>11.3513</v>
      </c>
      <c r="S753" s="120"/>
      <c r="T753" s="123"/>
      <c r="U753" s="124"/>
      <c r="V753" s="124"/>
      <c r="W753" s="124"/>
      <c r="X753" s="124"/>
      <c r="Y753" s="124"/>
      <c r="Z753" s="124"/>
      <c r="AA753" s="124"/>
      <c r="AB753" s="124"/>
      <c r="AC753" s="124"/>
      <c r="AD753" s="124"/>
      <c r="AE753" s="124"/>
      <c r="AF753" s="124"/>
      <c r="AG753" s="124"/>
      <c r="AH753" s="124"/>
    </row>
    <row r="754" spans="1:34" x14ac:dyDescent="0.3">
      <c r="A754" s="180" t="s">
        <v>1768</v>
      </c>
      <c r="B754" s="180" t="s">
        <v>1697</v>
      </c>
      <c r="C754" s="180">
        <v>131372</v>
      </c>
      <c r="D754" s="183">
        <v>44477</v>
      </c>
      <c r="E754" s="184">
        <v>18.1084</v>
      </c>
      <c r="F754" s="184">
        <v>0.24690000000000001</v>
      </c>
      <c r="G754" s="184">
        <v>0.27629999999999999</v>
      </c>
      <c r="H754" s="184">
        <v>0.81840000000000002</v>
      </c>
      <c r="I754" s="184">
        <v>0.68049999999999999</v>
      </c>
      <c r="J754" s="184">
        <v>1.8109</v>
      </c>
      <c r="K754" s="184">
        <v>4.4638999999999998</v>
      </c>
      <c r="L754" s="184">
        <v>7.5965999999999996</v>
      </c>
      <c r="M754" s="184">
        <v>8.8369</v>
      </c>
      <c r="N754" s="184">
        <v>16.205400000000001</v>
      </c>
      <c r="O754" s="184">
        <v>10.423299999999999</v>
      </c>
      <c r="P754" s="184">
        <v>8.9844000000000008</v>
      </c>
      <c r="Q754" s="184">
        <v>8.8637999999999995</v>
      </c>
      <c r="R754" s="184">
        <v>12.301399999999999</v>
      </c>
      <c r="S754" s="120"/>
      <c r="T754" s="123"/>
      <c r="U754" s="124"/>
      <c r="V754" s="124"/>
      <c r="W754" s="124"/>
      <c r="X754" s="124"/>
      <c r="Y754" s="124"/>
      <c r="Z754" s="124"/>
      <c r="AA754" s="124"/>
      <c r="AB754" s="124"/>
      <c r="AC754" s="124"/>
      <c r="AD754" s="124"/>
      <c r="AE754" s="124"/>
      <c r="AF754" s="124"/>
      <c r="AG754" s="124"/>
      <c r="AH754" s="124"/>
    </row>
    <row r="755" spans="1:34" x14ac:dyDescent="0.3">
      <c r="A755" s="180" t="s">
        <v>1768</v>
      </c>
      <c r="B755" s="180" t="s">
        <v>1672</v>
      </c>
      <c r="C755" s="180">
        <v>131373</v>
      </c>
      <c r="D755" s="183">
        <v>44477</v>
      </c>
      <c r="E755" s="184">
        <v>19.1051</v>
      </c>
      <c r="F755" s="184">
        <v>0.24979999999999999</v>
      </c>
      <c r="G755" s="184">
        <v>0.28449999999999998</v>
      </c>
      <c r="H755" s="184">
        <v>0.83709999999999996</v>
      </c>
      <c r="I755" s="184">
        <v>0.71850000000000003</v>
      </c>
      <c r="J755" s="184">
        <v>1.8938999999999999</v>
      </c>
      <c r="K755" s="184">
        <v>4.7205000000000004</v>
      </c>
      <c r="L755" s="184">
        <v>8.1180000000000003</v>
      </c>
      <c r="M755" s="184">
        <v>9.6229999999999993</v>
      </c>
      <c r="N755" s="184">
        <v>17.327999999999999</v>
      </c>
      <c r="O755" s="184">
        <v>11.4069</v>
      </c>
      <c r="P755" s="184">
        <v>9.8660999999999994</v>
      </c>
      <c r="Q755" s="184">
        <v>9.7012</v>
      </c>
      <c r="R755" s="184">
        <v>13.367599999999999</v>
      </c>
      <c r="S755" s="120"/>
      <c r="T755" s="123"/>
      <c r="U755" s="124"/>
      <c r="V755" s="124"/>
      <c r="W755" s="124"/>
      <c r="X755" s="124"/>
      <c r="Y755" s="124"/>
      <c r="Z755" s="124"/>
      <c r="AA755" s="124"/>
      <c r="AB755" s="124"/>
      <c r="AC755" s="124"/>
      <c r="AD755" s="124"/>
      <c r="AE755" s="124"/>
      <c r="AF755" s="124"/>
      <c r="AG755" s="124"/>
      <c r="AH755" s="124"/>
    </row>
    <row r="756" spans="1:34" x14ac:dyDescent="0.3">
      <c r="A756" s="180" t="s">
        <v>1768</v>
      </c>
      <c r="B756" s="180" t="s">
        <v>1673</v>
      </c>
      <c r="C756" s="180">
        <v>119802</v>
      </c>
      <c r="D756" s="183">
        <v>44477</v>
      </c>
      <c r="E756" s="184">
        <v>24.518999999999998</v>
      </c>
      <c r="F756" s="184">
        <v>0.21249999999999999</v>
      </c>
      <c r="G756" s="184">
        <v>0.42599999999999999</v>
      </c>
      <c r="H756" s="184">
        <v>0.78920000000000001</v>
      </c>
      <c r="I756" s="184">
        <v>0.31090000000000001</v>
      </c>
      <c r="J756" s="184">
        <v>0.81</v>
      </c>
      <c r="K756" s="184">
        <v>5.0918999999999999</v>
      </c>
      <c r="L756" s="184">
        <v>10.3217</v>
      </c>
      <c r="M756" s="184">
        <v>14.1427</v>
      </c>
      <c r="N756" s="184">
        <v>26.139500000000002</v>
      </c>
      <c r="O756" s="184">
        <v>11.899100000000001</v>
      </c>
      <c r="P756" s="184">
        <v>9.0001999999999995</v>
      </c>
      <c r="Q756" s="184">
        <v>9.4788999999999994</v>
      </c>
      <c r="R756" s="184">
        <v>16.401700000000002</v>
      </c>
      <c r="S756" s="120" t="s">
        <v>2004</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1768</v>
      </c>
      <c r="B757" s="180" t="s">
        <v>1698</v>
      </c>
      <c r="C757" s="180">
        <v>115887</v>
      </c>
      <c r="D757" s="183">
        <v>44477</v>
      </c>
      <c r="E757" s="184">
        <v>22.858000000000001</v>
      </c>
      <c r="F757" s="184">
        <v>0.2104</v>
      </c>
      <c r="G757" s="184">
        <v>0.4173</v>
      </c>
      <c r="H757" s="184">
        <v>0.77590000000000003</v>
      </c>
      <c r="I757" s="184">
        <v>0.27639999999999998</v>
      </c>
      <c r="J757" s="184">
        <v>0.74039999999999995</v>
      </c>
      <c r="K757" s="184">
        <v>4.8579999999999997</v>
      </c>
      <c r="L757" s="184">
        <v>9.8255999999999997</v>
      </c>
      <c r="M757" s="184">
        <v>13.411099999999999</v>
      </c>
      <c r="N757" s="184">
        <v>25.071100000000001</v>
      </c>
      <c r="O757" s="184">
        <v>10.886900000000001</v>
      </c>
      <c r="P757" s="184">
        <v>8.0864999999999991</v>
      </c>
      <c r="Q757" s="184">
        <v>8.6357999999999997</v>
      </c>
      <c r="R757" s="184">
        <v>15.369300000000001</v>
      </c>
      <c r="S757" s="120" t="s">
        <v>2004</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1768</v>
      </c>
      <c r="B758" s="180" t="s">
        <v>1674</v>
      </c>
      <c r="C758" s="180">
        <v>140444</v>
      </c>
      <c r="D758" s="183">
        <v>44477</v>
      </c>
      <c r="E758" s="184">
        <v>17.118300000000001</v>
      </c>
      <c r="F758" s="184">
        <v>0.38650000000000001</v>
      </c>
      <c r="G758" s="184">
        <v>0.17849999999999999</v>
      </c>
      <c r="H758" s="184">
        <v>1.1206</v>
      </c>
      <c r="I758" s="184">
        <v>0.76639999999999997</v>
      </c>
      <c r="J758" s="184">
        <v>2.1591999999999998</v>
      </c>
      <c r="K758" s="184">
        <v>7.3840000000000003</v>
      </c>
      <c r="L758" s="184">
        <v>12.862500000000001</v>
      </c>
      <c r="M758" s="184">
        <v>16.1114</v>
      </c>
      <c r="N758" s="184">
        <v>30.857800000000001</v>
      </c>
      <c r="O758" s="184">
        <v>16.500499999999999</v>
      </c>
      <c r="P758" s="184"/>
      <c r="Q758" s="184">
        <v>12.1585</v>
      </c>
      <c r="R758" s="184">
        <v>20.1845</v>
      </c>
      <c r="S758" s="120"/>
      <c r="T758" s="123"/>
      <c r="U758" s="124"/>
      <c r="V758" s="124"/>
      <c r="W758" s="124"/>
      <c r="X758" s="124"/>
      <c r="Y758" s="124"/>
      <c r="Z758" s="124"/>
      <c r="AA758" s="124"/>
      <c r="AB758" s="124"/>
      <c r="AC758" s="124"/>
      <c r="AD758" s="124"/>
      <c r="AE758" s="124"/>
      <c r="AF758" s="124"/>
      <c r="AG758" s="124"/>
      <c r="AH758" s="124"/>
    </row>
    <row r="759" spans="1:34" x14ac:dyDescent="0.3">
      <c r="A759" s="180" t="s">
        <v>1768</v>
      </c>
      <c r="B759" s="180" t="s">
        <v>1699</v>
      </c>
      <c r="C759" s="180">
        <v>140447</v>
      </c>
      <c r="D759" s="183">
        <v>44477</v>
      </c>
      <c r="E759" s="184">
        <v>15.6633</v>
      </c>
      <c r="F759" s="184">
        <v>0.38129999999999997</v>
      </c>
      <c r="G759" s="184">
        <v>0.1643</v>
      </c>
      <c r="H759" s="184">
        <v>1.0868</v>
      </c>
      <c r="I759" s="184">
        <v>0.69950000000000001</v>
      </c>
      <c r="J759" s="184">
        <v>2.0145</v>
      </c>
      <c r="K759" s="184">
        <v>6.9086999999999996</v>
      </c>
      <c r="L759" s="184">
        <v>11.867100000000001</v>
      </c>
      <c r="M759" s="184">
        <v>14.6319</v>
      </c>
      <c r="N759" s="184">
        <v>28.680900000000001</v>
      </c>
      <c r="O759" s="184">
        <v>14.565899999999999</v>
      </c>
      <c r="P759" s="184"/>
      <c r="Q759" s="184">
        <v>10.052</v>
      </c>
      <c r="R759" s="184">
        <v>18.2255</v>
      </c>
      <c r="S759" s="120"/>
      <c r="T759" s="123"/>
      <c r="U759" s="124"/>
      <c r="V759" s="124"/>
      <c r="W759" s="124"/>
      <c r="X759" s="124"/>
      <c r="Y759" s="124"/>
      <c r="Z759" s="124"/>
      <c r="AA759" s="124"/>
      <c r="AB759" s="124"/>
      <c r="AC759" s="124"/>
      <c r="AD759" s="124"/>
      <c r="AE759" s="124"/>
      <c r="AF759" s="124"/>
      <c r="AG759" s="124"/>
      <c r="AH759" s="124"/>
    </row>
    <row r="760" spans="1:34" x14ac:dyDescent="0.3">
      <c r="A760" s="180" t="s">
        <v>1768</v>
      </c>
      <c r="B760" s="180" t="s">
        <v>1675</v>
      </c>
      <c r="C760" s="180">
        <v>145693</v>
      </c>
      <c r="D760" s="183">
        <v>44477</v>
      </c>
      <c r="E760" s="184">
        <v>15.082000000000001</v>
      </c>
      <c r="F760" s="184">
        <v>0.186</v>
      </c>
      <c r="G760" s="184">
        <v>0.31929999999999997</v>
      </c>
      <c r="H760" s="184">
        <v>1.0113000000000001</v>
      </c>
      <c r="I760" s="184">
        <v>0.51990000000000003</v>
      </c>
      <c r="J760" s="184">
        <v>1.2759</v>
      </c>
      <c r="K760" s="184">
        <v>5.7941000000000003</v>
      </c>
      <c r="L760" s="184">
        <v>11.044</v>
      </c>
      <c r="M760" s="184">
        <v>14.9543</v>
      </c>
      <c r="N760" s="184">
        <v>25.819600000000001</v>
      </c>
      <c r="O760" s="184"/>
      <c r="P760" s="184"/>
      <c r="Q760" s="184">
        <v>15.7409</v>
      </c>
      <c r="R760" s="184">
        <v>19.140999999999998</v>
      </c>
      <c r="S760" s="120"/>
      <c r="T760" s="123"/>
      <c r="U760" s="124"/>
      <c r="V760" s="124"/>
      <c r="W760" s="124"/>
      <c r="X760" s="124"/>
      <c r="Y760" s="124"/>
      <c r="Z760" s="124"/>
      <c r="AA760" s="124"/>
      <c r="AB760" s="124"/>
      <c r="AC760" s="124"/>
      <c r="AD760" s="124"/>
      <c r="AE760" s="124"/>
      <c r="AF760" s="124"/>
      <c r="AG760" s="124"/>
      <c r="AH760" s="124"/>
    </row>
    <row r="761" spans="1:34" x14ac:dyDescent="0.3">
      <c r="A761" s="180" t="s">
        <v>1768</v>
      </c>
      <c r="B761" s="180" t="s">
        <v>1700</v>
      </c>
      <c r="C761" s="180">
        <v>145695</v>
      </c>
      <c r="D761" s="183">
        <v>44477</v>
      </c>
      <c r="E761" s="184">
        <v>14.624000000000001</v>
      </c>
      <c r="F761" s="184">
        <v>0.185</v>
      </c>
      <c r="G761" s="184">
        <v>0.30869999999999997</v>
      </c>
      <c r="H761" s="184">
        <v>0.98750000000000004</v>
      </c>
      <c r="I761" s="184">
        <v>0.48099999999999998</v>
      </c>
      <c r="J761" s="184">
        <v>1.1900999999999999</v>
      </c>
      <c r="K761" s="184">
        <v>5.5122999999999998</v>
      </c>
      <c r="L761" s="184">
        <v>10.469900000000001</v>
      </c>
      <c r="M761" s="184">
        <v>14.0718</v>
      </c>
      <c r="N761" s="184">
        <v>24.533799999999999</v>
      </c>
      <c r="O761" s="184"/>
      <c r="P761" s="184"/>
      <c r="Q761" s="184">
        <v>14.4781</v>
      </c>
      <c r="R761" s="184">
        <v>17.9283</v>
      </c>
      <c r="S761" s="120"/>
      <c r="T761" s="123"/>
      <c r="U761" s="124"/>
      <c r="V761" s="124"/>
      <c r="W761" s="124"/>
      <c r="X761" s="124"/>
      <c r="Y761" s="124"/>
      <c r="Z761" s="124"/>
      <c r="AA761" s="124"/>
      <c r="AB761" s="124"/>
      <c r="AC761" s="124"/>
      <c r="AD761" s="124"/>
      <c r="AE761" s="124"/>
      <c r="AF761" s="124"/>
      <c r="AG761" s="124"/>
      <c r="AH761" s="124"/>
    </row>
    <row r="762" spans="1:34" x14ac:dyDescent="0.3">
      <c r="A762" s="180" t="s">
        <v>1768</v>
      </c>
      <c r="B762" s="180" t="s">
        <v>1701</v>
      </c>
      <c r="C762" s="180">
        <v>134593</v>
      </c>
      <c r="D762" s="183">
        <v>44477</v>
      </c>
      <c r="E762" s="184">
        <v>12.424300000000001</v>
      </c>
      <c r="F762" s="184">
        <v>0.29220000000000002</v>
      </c>
      <c r="G762" s="184">
        <v>0.12570000000000001</v>
      </c>
      <c r="H762" s="184">
        <v>0.56659999999999999</v>
      </c>
      <c r="I762" s="184">
        <v>0.13539999999999999</v>
      </c>
      <c r="J762" s="184">
        <v>1.05</v>
      </c>
      <c r="K762" s="184">
        <v>4.2849000000000004</v>
      </c>
      <c r="L762" s="184">
        <v>8.2756000000000007</v>
      </c>
      <c r="M762" s="184">
        <v>11.370799999999999</v>
      </c>
      <c r="N762" s="184">
        <v>21.295500000000001</v>
      </c>
      <c r="O762" s="184">
        <v>0.4476</v>
      </c>
      <c r="P762" s="184">
        <v>2.5472000000000001</v>
      </c>
      <c r="Q762" s="184">
        <v>3.4695</v>
      </c>
      <c r="R762" s="184">
        <v>4.2237999999999998</v>
      </c>
      <c r="S762" s="120"/>
      <c r="T762" s="123"/>
      <c r="U762" s="124"/>
      <c r="V762" s="124"/>
      <c r="W762" s="124"/>
      <c r="X762" s="124"/>
      <c r="Y762" s="124"/>
      <c r="Z762" s="124"/>
      <c r="AA762" s="124"/>
      <c r="AB762" s="124"/>
      <c r="AC762" s="124"/>
      <c r="AD762" s="124"/>
      <c r="AE762" s="124"/>
      <c r="AF762" s="124"/>
      <c r="AG762" s="124"/>
      <c r="AH762" s="124"/>
    </row>
    <row r="763" spans="1:34" x14ac:dyDescent="0.3">
      <c r="A763" s="180" t="s">
        <v>1768</v>
      </c>
      <c r="B763" s="180" t="s">
        <v>1676</v>
      </c>
      <c r="C763" s="180">
        <v>134594</v>
      </c>
      <c r="D763" s="183">
        <v>44477</v>
      </c>
      <c r="E763" s="184">
        <v>13.229200000000001</v>
      </c>
      <c r="F763" s="184">
        <v>0.2949</v>
      </c>
      <c r="G763" s="184">
        <v>0.13320000000000001</v>
      </c>
      <c r="H763" s="184">
        <v>0.58240000000000003</v>
      </c>
      <c r="I763" s="184">
        <v>0.1658</v>
      </c>
      <c r="J763" s="184">
        <v>1.1183000000000001</v>
      </c>
      <c r="K763" s="184">
        <v>4.5117000000000003</v>
      </c>
      <c r="L763" s="184">
        <v>8.7329000000000008</v>
      </c>
      <c r="M763" s="184">
        <v>12.065300000000001</v>
      </c>
      <c r="N763" s="184">
        <v>22.302299999999999</v>
      </c>
      <c r="O763" s="184">
        <v>1.2861</v>
      </c>
      <c r="P763" s="184">
        <v>3.5387</v>
      </c>
      <c r="Q763" s="184">
        <v>4.4950999999999999</v>
      </c>
      <c r="R763" s="184">
        <v>5.0803000000000003</v>
      </c>
      <c r="S763" s="120"/>
      <c r="T763" s="123"/>
      <c r="U763" s="124"/>
      <c r="V763" s="124"/>
      <c r="W763" s="124"/>
      <c r="X763" s="124"/>
      <c r="Y763" s="124"/>
      <c r="Z763" s="124"/>
      <c r="AA763" s="124"/>
      <c r="AB763" s="124"/>
      <c r="AC763" s="124"/>
      <c r="AD763" s="124"/>
      <c r="AE763" s="124"/>
      <c r="AF763" s="124"/>
      <c r="AG763" s="124"/>
      <c r="AH763" s="124"/>
    </row>
    <row r="764" spans="1:34" x14ac:dyDescent="0.3">
      <c r="A764" s="180" t="s">
        <v>1768</v>
      </c>
      <c r="B764" s="180" t="s">
        <v>1702</v>
      </c>
      <c r="C764" s="180">
        <v>147700</v>
      </c>
      <c r="D764" s="183">
        <v>44477</v>
      </c>
      <c r="E764" s="184">
        <v>0.28849999999999998</v>
      </c>
      <c r="F764" s="184">
        <v>0</v>
      </c>
      <c r="G764" s="184">
        <v>0</v>
      </c>
      <c r="H764" s="184">
        <v>0</v>
      </c>
      <c r="I764" s="184">
        <v>0</v>
      </c>
      <c r="J764" s="184">
        <v>0</v>
      </c>
      <c r="K764" s="184">
        <v>0</v>
      </c>
      <c r="L764" s="184">
        <v>0</v>
      </c>
      <c r="M764" s="184">
        <v>0</v>
      </c>
      <c r="N764" s="184">
        <v>0</v>
      </c>
      <c r="O764" s="184"/>
      <c r="P764" s="184"/>
      <c r="Q764" s="184">
        <v>0</v>
      </c>
      <c r="R764" s="184">
        <v>0</v>
      </c>
      <c r="S764" s="120"/>
      <c r="T764" s="123"/>
      <c r="U764" s="124"/>
      <c r="V764" s="124"/>
      <c r="W764" s="124"/>
      <c r="X764" s="124"/>
      <c r="Y764" s="124"/>
      <c r="Z764" s="124"/>
      <c r="AA764" s="124"/>
      <c r="AB764" s="124"/>
      <c r="AC764" s="124"/>
      <c r="AD764" s="124"/>
      <c r="AE764" s="124"/>
      <c r="AF764" s="124"/>
      <c r="AG764" s="124"/>
      <c r="AH764" s="124"/>
    </row>
    <row r="765" spans="1:34" x14ac:dyDescent="0.3">
      <c r="A765" s="180" t="s">
        <v>1768</v>
      </c>
      <c r="B765" s="180" t="s">
        <v>1677</v>
      </c>
      <c r="C765" s="180">
        <v>147697</v>
      </c>
      <c r="D765" s="183">
        <v>44477</v>
      </c>
      <c r="E765" s="184">
        <v>0.30209999999999998</v>
      </c>
      <c r="F765" s="184">
        <v>0</v>
      </c>
      <c r="G765" s="184">
        <v>0</v>
      </c>
      <c r="H765" s="184">
        <v>0</v>
      </c>
      <c r="I765" s="184">
        <v>0</v>
      </c>
      <c r="J765" s="184">
        <v>0</v>
      </c>
      <c r="K765" s="184">
        <v>0</v>
      </c>
      <c r="L765" s="184">
        <v>0</v>
      </c>
      <c r="M765" s="184">
        <v>0</v>
      </c>
      <c r="N765" s="184">
        <v>0</v>
      </c>
      <c r="O765" s="184"/>
      <c r="P765" s="184"/>
      <c r="Q765" s="184">
        <v>0</v>
      </c>
      <c r="R765" s="184">
        <v>0</v>
      </c>
      <c r="S765" s="120"/>
      <c r="T765" s="123"/>
      <c r="U765" s="124"/>
      <c r="V765" s="124"/>
      <c r="W765" s="124"/>
      <c r="X765" s="124"/>
      <c r="Y765" s="124"/>
      <c r="Z765" s="124"/>
      <c r="AA765" s="124"/>
      <c r="AB765" s="124"/>
      <c r="AC765" s="124"/>
      <c r="AD765" s="124"/>
      <c r="AE765" s="124"/>
      <c r="AF765" s="124"/>
      <c r="AG765" s="124"/>
      <c r="AH765" s="124"/>
    </row>
    <row r="766" spans="1:34" x14ac:dyDescent="0.3">
      <c r="A766" s="180" t="s">
        <v>1768</v>
      </c>
      <c r="B766" s="180" t="s">
        <v>1703</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1768</v>
      </c>
      <c r="B767" s="180" t="s">
        <v>1678</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1768</v>
      </c>
      <c r="B768" s="180" t="s">
        <v>1704</v>
      </c>
      <c r="C768" s="180">
        <v>138372</v>
      </c>
      <c r="D768" s="183">
        <v>44477</v>
      </c>
      <c r="E768" s="184">
        <v>39.620699999999999</v>
      </c>
      <c r="F768" s="184">
        <v>0.15190000000000001</v>
      </c>
      <c r="G768" s="184">
        <v>0.26440000000000002</v>
      </c>
      <c r="H768" s="184">
        <v>0.72199999999999998</v>
      </c>
      <c r="I768" s="184">
        <v>0.56579999999999997</v>
      </c>
      <c r="J768" s="184">
        <v>1.0832999999999999</v>
      </c>
      <c r="K768" s="184">
        <v>3.6057000000000001</v>
      </c>
      <c r="L768" s="184">
        <v>8.1846999999999994</v>
      </c>
      <c r="M768" s="184">
        <v>10.567</v>
      </c>
      <c r="N768" s="184">
        <v>19.010400000000001</v>
      </c>
      <c r="O768" s="184">
        <v>9.7141999999999999</v>
      </c>
      <c r="P768" s="184">
        <v>7.7473999999999998</v>
      </c>
      <c r="Q768" s="184">
        <v>8.0960000000000001</v>
      </c>
      <c r="R768" s="184">
        <v>10.7677</v>
      </c>
      <c r="S768" s="120"/>
      <c r="T768" s="123"/>
      <c r="U768" s="124"/>
      <c r="V768" s="124"/>
      <c r="W768" s="124"/>
      <c r="X768" s="124"/>
      <c r="Y768" s="124"/>
      <c r="Z768" s="124"/>
      <c r="AA768" s="124"/>
      <c r="AB768" s="124"/>
      <c r="AC768" s="124"/>
      <c r="AD768" s="124"/>
      <c r="AE768" s="124"/>
      <c r="AF768" s="124"/>
      <c r="AG768" s="124"/>
      <c r="AH768" s="124"/>
    </row>
    <row r="769" spans="1:34" x14ac:dyDescent="0.3">
      <c r="A769" s="180" t="s">
        <v>1768</v>
      </c>
      <c r="B769" s="180" t="s">
        <v>1679</v>
      </c>
      <c r="C769" s="180">
        <v>138376</v>
      </c>
      <c r="D769" s="183">
        <v>44477</v>
      </c>
      <c r="E769" s="184">
        <v>43.518999999999998</v>
      </c>
      <c r="F769" s="184">
        <v>0.1542</v>
      </c>
      <c r="G769" s="184">
        <v>0.2712</v>
      </c>
      <c r="H769" s="184">
        <v>0.73799999999999999</v>
      </c>
      <c r="I769" s="184">
        <v>0.5978</v>
      </c>
      <c r="J769" s="184">
        <v>1.1518999999999999</v>
      </c>
      <c r="K769" s="184">
        <v>3.8986999999999998</v>
      </c>
      <c r="L769" s="184">
        <v>8.8879000000000001</v>
      </c>
      <c r="M769" s="184">
        <v>11.6843</v>
      </c>
      <c r="N769" s="184">
        <v>20.6191</v>
      </c>
      <c r="O769" s="184">
        <v>10.962899999999999</v>
      </c>
      <c r="P769" s="184">
        <v>9.0489999999999995</v>
      </c>
      <c r="Q769" s="184">
        <v>9.9719999999999995</v>
      </c>
      <c r="R769" s="184">
        <v>12.1387</v>
      </c>
      <c r="S769" s="120"/>
      <c r="T769" s="123"/>
      <c r="U769" s="124"/>
      <c r="V769" s="124"/>
      <c r="W769" s="124"/>
      <c r="X769" s="124"/>
      <c r="Y769" s="124"/>
      <c r="Z769" s="124"/>
      <c r="AA769" s="124"/>
      <c r="AB769" s="124"/>
      <c r="AC769" s="124"/>
      <c r="AD769" s="124"/>
      <c r="AE769" s="124"/>
      <c r="AF769" s="124"/>
      <c r="AG769" s="124"/>
      <c r="AH769" s="124"/>
    </row>
    <row r="770" spans="1:34" x14ac:dyDescent="0.3">
      <c r="A770" s="180" t="s">
        <v>1768</v>
      </c>
      <c r="B770" s="180" t="s">
        <v>1705</v>
      </c>
      <c r="C770" s="180">
        <v>101498</v>
      </c>
      <c r="D770" s="183">
        <v>44477</v>
      </c>
      <c r="E770" s="184">
        <v>49.982500000000002</v>
      </c>
      <c r="F770" s="184">
        <v>0.35539999999999999</v>
      </c>
      <c r="G770" s="184">
        <v>0.71650000000000003</v>
      </c>
      <c r="H770" s="184">
        <v>1.45</v>
      </c>
      <c r="I770" s="184">
        <v>0.91339999999999999</v>
      </c>
      <c r="J770" s="184">
        <v>2.7204000000000002</v>
      </c>
      <c r="K770" s="184">
        <v>7.0319000000000003</v>
      </c>
      <c r="L770" s="184">
        <v>13.241199999999999</v>
      </c>
      <c r="M770" s="184">
        <v>15.3111</v>
      </c>
      <c r="N770" s="184">
        <v>28.573699999999999</v>
      </c>
      <c r="O770" s="184">
        <v>13.18</v>
      </c>
      <c r="P770" s="184">
        <v>9.8958999999999993</v>
      </c>
      <c r="Q770" s="184">
        <v>8.6517999999999997</v>
      </c>
      <c r="R770" s="184">
        <v>18.034700000000001</v>
      </c>
      <c r="S770" s="120" t="s">
        <v>2004</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1768</v>
      </c>
      <c r="B771" s="180" t="s">
        <v>1680</v>
      </c>
      <c r="C771" s="180">
        <v>119472</v>
      </c>
      <c r="D771" s="183">
        <v>44477</v>
      </c>
      <c r="E771" s="184">
        <v>54.505099999999999</v>
      </c>
      <c r="F771" s="184">
        <v>0.35959999999999998</v>
      </c>
      <c r="G771" s="184">
        <v>0.72960000000000003</v>
      </c>
      <c r="H771" s="184">
        <v>1.4806999999999999</v>
      </c>
      <c r="I771" s="184">
        <v>0.97409999999999997</v>
      </c>
      <c r="J771" s="184">
        <v>2.847</v>
      </c>
      <c r="K771" s="184">
        <v>7.4298999999999999</v>
      </c>
      <c r="L771" s="184">
        <v>14.0618</v>
      </c>
      <c r="M771" s="184">
        <v>16.571999999999999</v>
      </c>
      <c r="N771" s="184">
        <v>30.3965</v>
      </c>
      <c r="O771" s="184">
        <v>14.642799999999999</v>
      </c>
      <c r="P771" s="184">
        <v>11.195499999999999</v>
      </c>
      <c r="Q771" s="184">
        <v>9.6968999999999994</v>
      </c>
      <c r="R771" s="184">
        <v>19.568899999999999</v>
      </c>
      <c r="S771" s="120" t="s">
        <v>2004</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1768</v>
      </c>
      <c r="B772" s="180" t="s">
        <v>1870</v>
      </c>
      <c r="C772" s="180"/>
      <c r="D772" s="183">
        <v>44477</v>
      </c>
      <c r="E772" s="184">
        <v>49.982500000000002</v>
      </c>
      <c r="F772" s="184">
        <v>0.35539999999999999</v>
      </c>
      <c r="G772" s="184">
        <v>0.71650000000000003</v>
      </c>
      <c r="H772" s="184">
        <v>1.45</v>
      </c>
      <c r="I772" s="184">
        <v>0.91339999999999999</v>
      </c>
      <c r="J772" s="184">
        <v>2.7204000000000002</v>
      </c>
      <c r="K772" s="184">
        <v>7.0319000000000003</v>
      </c>
      <c r="L772" s="184">
        <v>13.241199999999999</v>
      </c>
      <c r="M772" s="184">
        <v>15.3111</v>
      </c>
      <c r="N772" s="184">
        <v>28.573699999999999</v>
      </c>
      <c r="O772" s="184">
        <v>13.18</v>
      </c>
      <c r="P772" s="184">
        <v>9.8958999999999993</v>
      </c>
      <c r="Q772" s="184">
        <v>8.6517999999999997</v>
      </c>
      <c r="R772" s="184">
        <v>18.034700000000001</v>
      </c>
      <c r="S772" s="120" t="s">
        <v>2004</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1768</v>
      </c>
      <c r="B773" s="180" t="s">
        <v>1871</v>
      </c>
      <c r="C773" s="180"/>
      <c r="D773" s="183">
        <v>44477</v>
      </c>
      <c r="E773" s="184">
        <v>49.982500000000002</v>
      </c>
      <c r="F773" s="184">
        <v>0.35539999999999999</v>
      </c>
      <c r="G773" s="184">
        <v>0.71650000000000003</v>
      </c>
      <c r="H773" s="184">
        <v>1.45</v>
      </c>
      <c r="I773" s="184">
        <v>0.91339999999999999</v>
      </c>
      <c r="J773" s="184">
        <v>2.7204000000000002</v>
      </c>
      <c r="K773" s="184">
        <v>7.0319000000000003</v>
      </c>
      <c r="L773" s="184">
        <v>13.241199999999999</v>
      </c>
      <c r="M773" s="184">
        <v>15.3111</v>
      </c>
      <c r="N773" s="184">
        <v>28.573699999999999</v>
      </c>
      <c r="O773" s="184">
        <v>13.18</v>
      </c>
      <c r="P773" s="184">
        <v>9.8958999999999993</v>
      </c>
      <c r="Q773" s="184">
        <v>8.6517999999999997</v>
      </c>
      <c r="R773" s="184">
        <v>18.034700000000001</v>
      </c>
      <c r="S773" s="120" t="s">
        <v>2004</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1768</v>
      </c>
      <c r="B774" s="180" t="s">
        <v>1681</v>
      </c>
      <c r="C774" s="180">
        <v>134643</v>
      </c>
      <c r="D774" s="183">
        <v>44477</v>
      </c>
      <c r="E774" s="184">
        <v>18.630700000000001</v>
      </c>
      <c r="F774" s="184">
        <v>9.8299999999999998E-2</v>
      </c>
      <c r="G774" s="184">
        <v>0.28420000000000001</v>
      </c>
      <c r="H774" s="184">
        <v>0.78600000000000003</v>
      </c>
      <c r="I774" s="184">
        <v>0.17419999999999999</v>
      </c>
      <c r="J774" s="184">
        <v>0.88319999999999999</v>
      </c>
      <c r="K774" s="184">
        <v>4.5365000000000002</v>
      </c>
      <c r="L774" s="184">
        <v>9.0005000000000006</v>
      </c>
      <c r="M774" s="184">
        <v>10.805999999999999</v>
      </c>
      <c r="N774" s="184">
        <v>24.593399999999999</v>
      </c>
      <c r="O774" s="184">
        <v>13.2019</v>
      </c>
      <c r="P774" s="184">
        <v>9.8933999999999997</v>
      </c>
      <c r="Q774" s="184">
        <v>10.2567</v>
      </c>
      <c r="R774" s="184">
        <v>15.5816</v>
      </c>
      <c r="S774" s="120"/>
      <c r="T774" s="123"/>
      <c r="U774" s="124"/>
      <c r="V774" s="124"/>
      <c r="W774" s="124"/>
      <c r="X774" s="124"/>
      <c r="Y774" s="124"/>
      <c r="Z774" s="124"/>
      <c r="AA774" s="124"/>
      <c r="AB774" s="124"/>
      <c r="AC774" s="124"/>
      <c r="AD774" s="124"/>
      <c r="AE774" s="124"/>
      <c r="AF774" s="124"/>
      <c r="AG774" s="124"/>
      <c r="AH774" s="124"/>
    </row>
    <row r="775" spans="1:34" x14ac:dyDescent="0.3">
      <c r="A775" s="180" t="s">
        <v>1768</v>
      </c>
      <c r="B775" s="180" t="s">
        <v>1706</v>
      </c>
      <c r="C775" s="180">
        <v>134644</v>
      </c>
      <c r="D775" s="183">
        <v>44477</v>
      </c>
      <c r="E775" s="184">
        <v>17.236599999999999</v>
      </c>
      <c r="F775" s="184">
        <v>9.7000000000000003E-2</v>
      </c>
      <c r="G775" s="184">
        <v>0.27979999999999999</v>
      </c>
      <c r="H775" s="184">
        <v>0.77529999999999999</v>
      </c>
      <c r="I775" s="184">
        <v>0.15340000000000001</v>
      </c>
      <c r="J775" s="184">
        <v>0.83720000000000006</v>
      </c>
      <c r="K775" s="184">
        <v>4.3871000000000002</v>
      </c>
      <c r="L775" s="184">
        <v>8.6660000000000004</v>
      </c>
      <c r="M775" s="184">
        <v>10.273300000000001</v>
      </c>
      <c r="N775" s="184">
        <v>23.780799999999999</v>
      </c>
      <c r="O775" s="184">
        <v>12.3789</v>
      </c>
      <c r="P775" s="184">
        <v>8.7015999999999991</v>
      </c>
      <c r="Q775" s="184">
        <v>8.9192</v>
      </c>
      <c r="R775" s="184">
        <v>14.8355</v>
      </c>
      <c r="S775" s="120"/>
      <c r="T775" s="123"/>
      <c r="U775" s="124"/>
      <c r="V775" s="124"/>
      <c r="W775" s="124"/>
      <c r="X775" s="124"/>
      <c r="Y775" s="124"/>
      <c r="Z775" s="124"/>
      <c r="AA775" s="124"/>
      <c r="AB775" s="124"/>
      <c r="AC775" s="124"/>
      <c r="AD775" s="124"/>
      <c r="AE775" s="124"/>
      <c r="AF775" s="124"/>
      <c r="AG775" s="124"/>
      <c r="AH775" s="124"/>
    </row>
    <row r="776" spans="1:34" x14ac:dyDescent="0.3">
      <c r="A776" s="180" t="s">
        <v>1768</v>
      </c>
      <c r="B776" s="180" t="s">
        <v>1682</v>
      </c>
      <c r="C776" s="180">
        <v>145478</v>
      </c>
      <c r="D776" s="183">
        <v>44477</v>
      </c>
      <c r="E776" s="184">
        <v>13.2575</v>
      </c>
      <c r="F776" s="184">
        <v>0.2109</v>
      </c>
      <c r="G776" s="184">
        <v>0.1171</v>
      </c>
      <c r="H776" s="184">
        <v>0.86890000000000001</v>
      </c>
      <c r="I776" s="184">
        <v>6.7199999999999996E-2</v>
      </c>
      <c r="J776" s="184">
        <v>0.52549999999999997</v>
      </c>
      <c r="K776" s="184">
        <v>4.5998000000000001</v>
      </c>
      <c r="L776" s="184">
        <v>7.5938999999999997</v>
      </c>
      <c r="M776" s="184">
        <v>9.1134000000000004</v>
      </c>
      <c r="N776" s="184">
        <v>17.270099999999999</v>
      </c>
      <c r="O776" s="184"/>
      <c r="P776" s="184"/>
      <c r="Q776" s="184">
        <v>10.444800000000001</v>
      </c>
      <c r="R776" s="184">
        <v>12.0076</v>
      </c>
      <c r="S776" s="120"/>
      <c r="T776" s="123"/>
      <c r="U776" s="124"/>
      <c r="V776" s="124"/>
      <c r="W776" s="124"/>
      <c r="X776" s="124"/>
      <c r="Y776" s="124"/>
      <c r="Z776" s="124"/>
      <c r="AA776" s="124"/>
      <c r="AB776" s="124"/>
      <c r="AC776" s="124"/>
      <c r="AD776" s="124"/>
      <c r="AE776" s="124"/>
      <c r="AF776" s="124"/>
      <c r="AG776" s="124"/>
      <c r="AH776" s="124"/>
    </row>
    <row r="777" spans="1:34" x14ac:dyDescent="0.3">
      <c r="A777" s="180" t="s">
        <v>1768</v>
      </c>
      <c r="B777" s="180" t="s">
        <v>1707</v>
      </c>
      <c r="C777" s="180">
        <v>145475</v>
      </c>
      <c r="D777" s="183">
        <v>44477</v>
      </c>
      <c r="E777" s="184">
        <v>12.618499999999999</v>
      </c>
      <c r="F777" s="184">
        <v>0.20730000000000001</v>
      </c>
      <c r="G777" s="184">
        <v>0.1047</v>
      </c>
      <c r="H777" s="184">
        <v>0.8407</v>
      </c>
      <c r="I777" s="184">
        <v>7.9000000000000008E-3</v>
      </c>
      <c r="J777" s="184">
        <v>0.39539999999999997</v>
      </c>
      <c r="K777" s="184">
        <v>4.1637000000000004</v>
      </c>
      <c r="L777" s="184">
        <v>6.6886999999999999</v>
      </c>
      <c r="M777" s="184">
        <v>7.7427000000000001</v>
      </c>
      <c r="N777" s="184">
        <v>15.333299999999999</v>
      </c>
      <c r="O777" s="184"/>
      <c r="P777" s="184"/>
      <c r="Q777" s="184">
        <v>8.5391999999999992</v>
      </c>
      <c r="R777" s="184">
        <v>10.104699999999999</v>
      </c>
      <c r="S777" s="120"/>
      <c r="T777" s="123"/>
      <c r="U777" s="124"/>
      <c r="V777" s="124"/>
      <c r="W777" s="124"/>
      <c r="X777" s="124"/>
      <c r="Y777" s="124"/>
      <c r="Z777" s="124"/>
      <c r="AA777" s="124"/>
      <c r="AB777" s="124"/>
      <c r="AC777" s="124"/>
      <c r="AD777" s="124"/>
      <c r="AE777" s="124"/>
      <c r="AF777" s="124"/>
      <c r="AG777" s="124"/>
      <c r="AH777" s="124"/>
    </row>
    <row r="778" spans="1:34" x14ac:dyDescent="0.3">
      <c r="A778" s="180" t="s">
        <v>1768</v>
      </c>
      <c r="B778" s="180" t="s">
        <v>1683</v>
      </c>
      <c r="C778" s="180">
        <v>119960</v>
      </c>
      <c r="D778" s="183">
        <v>44477</v>
      </c>
      <c r="E778" s="184">
        <v>44.927300000000002</v>
      </c>
      <c r="F778" s="184">
        <v>0.23089999999999999</v>
      </c>
      <c r="G778" s="184">
        <v>0.35339999999999999</v>
      </c>
      <c r="H778" s="184">
        <v>0.98060000000000003</v>
      </c>
      <c r="I778" s="184">
        <v>0.22639999999999999</v>
      </c>
      <c r="J778" s="184">
        <v>0.82110000000000005</v>
      </c>
      <c r="K778" s="184">
        <v>5.3026999999999997</v>
      </c>
      <c r="L778" s="184">
        <v>7.9861000000000004</v>
      </c>
      <c r="M778" s="184">
        <v>10.4541</v>
      </c>
      <c r="N778" s="184">
        <v>19.145900000000001</v>
      </c>
      <c r="O778" s="184">
        <v>11.681800000000001</v>
      </c>
      <c r="P778" s="184">
        <v>8.3141999999999996</v>
      </c>
      <c r="Q778" s="184">
        <v>8.7098999999999993</v>
      </c>
      <c r="R778" s="184">
        <v>13.052099999999999</v>
      </c>
      <c r="S778" s="120"/>
      <c r="T778" s="123"/>
      <c r="U778" s="124"/>
      <c r="V778" s="124"/>
      <c r="W778" s="124"/>
      <c r="X778" s="124"/>
      <c r="Y778" s="124"/>
      <c r="Z778" s="124"/>
      <c r="AA778" s="124"/>
      <c r="AB778" s="124"/>
      <c r="AC778" s="124"/>
      <c r="AD778" s="124"/>
      <c r="AE778" s="124"/>
      <c r="AF778" s="124"/>
      <c r="AG778" s="124"/>
      <c r="AH778" s="124"/>
    </row>
    <row r="779" spans="1:34" x14ac:dyDescent="0.3">
      <c r="A779" s="180" t="s">
        <v>1768</v>
      </c>
      <c r="B779" s="180" t="s">
        <v>1708</v>
      </c>
      <c r="C779" s="180">
        <v>101906</v>
      </c>
      <c r="D779" s="183">
        <v>44477</v>
      </c>
      <c r="E779" s="184">
        <v>54.221701351207798</v>
      </c>
      <c r="F779" s="184">
        <v>0.22789999999999999</v>
      </c>
      <c r="G779" s="184">
        <v>0.34460000000000002</v>
      </c>
      <c r="H779" s="184">
        <v>0.95850000000000002</v>
      </c>
      <c r="I779" s="184">
        <v>0.17150000000000001</v>
      </c>
      <c r="J779" s="184">
        <v>0.69810000000000005</v>
      </c>
      <c r="K779" s="184">
        <v>4.9619999999999997</v>
      </c>
      <c r="L779" s="184">
        <v>7.3592000000000004</v>
      </c>
      <c r="M779" s="184">
        <v>9.5085999999999995</v>
      </c>
      <c r="N779" s="184">
        <v>17.788499999999999</v>
      </c>
      <c r="O779" s="184">
        <v>10.474</v>
      </c>
      <c r="P779" s="184">
        <v>7.1538000000000004</v>
      </c>
      <c r="Q779" s="184">
        <v>7.9568000000000003</v>
      </c>
      <c r="R779" s="184">
        <v>11.796799999999999</v>
      </c>
      <c r="S779" s="120"/>
      <c r="T779" s="123"/>
      <c r="U779" s="124"/>
      <c r="V779" s="124"/>
      <c r="W779" s="124"/>
      <c r="X779" s="124"/>
      <c r="Y779" s="124"/>
      <c r="Z779" s="124"/>
      <c r="AA779" s="124"/>
      <c r="AB779" s="124"/>
      <c r="AC779" s="124"/>
      <c r="AD779" s="124"/>
      <c r="AE779" s="124"/>
      <c r="AF779" s="124"/>
      <c r="AG779" s="124"/>
      <c r="AH779" s="124"/>
    </row>
    <row r="780" spans="1:34" x14ac:dyDescent="0.3">
      <c r="A780" s="180" t="s">
        <v>1768</v>
      </c>
      <c r="B780" s="180" t="s">
        <v>1684</v>
      </c>
      <c r="C780" s="180">
        <v>144312</v>
      </c>
      <c r="D780" s="183">
        <v>44477</v>
      </c>
      <c r="E780" s="184">
        <v>13.56</v>
      </c>
      <c r="F780" s="184">
        <v>0.1477</v>
      </c>
      <c r="G780" s="184">
        <v>0.22170000000000001</v>
      </c>
      <c r="H780" s="184">
        <v>0.59350000000000003</v>
      </c>
      <c r="I780" s="184">
        <v>7.3800000000000004E-2</v>
      </c>
      <c r="J780" s="184">
        <v>0.96799999999999997</v>
      </c>
      <c r="K780" s="184">
        <v>4.5490000000000004</v>
      </c>
      <c r="L780" s="184">
        <v>7.2785000000000002</v>
      </c>
      <c r="M780" s="184">
        <v>8.2202999999999999</v>
      </c>
      <c r="N780" s="184">
        <v>16.295000000000002</v>
      </c>
      <c r="O780" s="184">
        <v>10.674200000000001</v>
      </c>
      <c r="P780" s="184"/>
      <c r="Q780" s="184">
        <v>10.0931</v>
      </c>
      <c r="R780" s="184">
        <v>12.5375</v>
      </c>
      <c r="S780" s="120"/>
      <c r="T780" s="123"/>
      <c r="U780" s="124"/>
      <c r="V780" s="124"/>
      <c r="W780" s="124"/>
      <c r="X780" s="124"/>
      <c r="Y780" s="124"/>
      <c r="Z780" s="124"/>
      <c r="AA780" s="124"/>
      <c r="AB780" s="124"/>
      <c r="AC780" s="124"/>
      <c r="AD780" s="124"/>
      <c r="AE780" s="124"/>
      <c r="AF780" s="124"/>
      <c r="AG780" s="124"/>
      <c r="AH780" s="124"/>
    </row>
    <row r="781" spans="1:34" x14ac:dyDescent="0.3">
      <c r="A781" s="180" t="s">
        <v>1768</v>
      </c>
      <c r="B781" s="180" t="s">
        <v>1709</v>
      </c>
      <c r="C781" s="180">
        <v>144310</v>
      </c>
      <c r="D781" s="183">
        <v>44477</v>
      </c>
      <c r="E781" s="184">
        <v>13.31</v>
      </c>
      <c r="F781" s="184">
        <v>0.22589999999999999</v>
      </c>
      <c r="G781" s="184">
        <v>0.22589999999999999</v>
      </c>
      <c r="H781" s="184">
        <v>0.68079999999999996</v>
      </c>
      <c r="I781" s="184">
        <v>7.5200000000000003E-2</v>
      </c>
      <c r="J781" s="184">
        <v>0.90980000000000005</v>
      </c>
      <c r="K781" s="184">
        <v>4.3921999999999999</v>
      </c>
      <c r="L781" s="184">
        <v>6.9935999999999998</v>
      </c>
      <c r="M781" s="184">
        <v>7.8605999999999998</v>
      </c>
      <c r="N781" s="184">
        <v>15.739100000000001</v>
      </c>
      <c r="O781" s="184">
        <v>10.027100000000001</v>
      </c>
      <c r="P781" s="184"/>
      <c r="Q781" s="184">
        <v>9.4481999999999999</v>
      </c>
      <c r="R781" s="184">
        <v>12.0214</v>
      </c>
      <c r="S781" s="120"/>
      <c r="T781" s="123"/>
      <c r="U781" s="124"/>
      <c r="V781" s="124"/>
      <c r="W781" s="124"/>
      <c r="X781" s="124"/>
      <c r="Y781" s="124"/>
      <c r="Z781" s="124"/>
      <c r="AA781" s="124"/>
      <c r="AB781" s="124"/>
      <c r="AC781" s="124"/>
      <c r="AD781" s="124"/>
      <c r="AE781" s="124"/>
      <c r="AF781" s="124"/>
      <c r="AG781" s="124"/>
      <c r="AH781" s="124"/>
    </row>
    <row r="782" spans="1:34" x14ac:dyDescent="0.3">
      <c r="A782" s="180" t="s">
        <v>1768</v>
      </c>
      <c r="B782" s="180" t="s">
        <v>1685</v>
      </c>
      <c r="C782" s="180">
        <v>144490</v>
      </c>
      <c r="D782" s="183">
        <v>44477</v>
      </c>
      <c r="E782" s="184">
        <v>13.4787</v>
      </c>
      <c r="F782" s="184">
        <v>0.15229999999999999</v>
      </c>
      <c r="G782" s="184">
        <v>-5.1200000000000002E-2</v>
      </c>
      <c r="H782" s="184">
        <v>0.51080000000000003</v>
      </c>
      <c r="I782" s="184">
        <v>0.35439999999999999</v>
      </c>
      <c r="J782" s="184">
        <v>1.7537</v>
      </c>
      <c r="K782" s="184">
        <v>5.3657000000000004</v>
      </c>
      <c r="L782" s="184">
        <v>9.5972000000000008</v>
      </c>
      <c r="M782" s="184">
        <v>13.2112</v>
      </c>
      <c r="N782" s="184">
        <v>24.904599999999999</v>
      </c>
      <c r="O782" s="184">
        <v>11.4002</v>
      </c>
      <c r="P782" s="184"/>
      <c r="Q782" s="184">
        <v>10.0761</v>
      </c>
      <c r="R782" s="184">
        <v>14.909599999999999</v>
      </c>
      <c r="S782" s="120"/>
      <c r="T782" s="123"/>
      <c r="U782" s="124"/>
      <c r="V782" s="124"/>
      <c r="W782" s="124"/>
      <c r="X782" s="124"/>
      <c r="Y782" s="124"/>
      <c r="Z782" s="124"/>
      <c r="AA782" s="124"/>
      <c r="AB782" s="124"/>
      <c r="AC782" s="124"/>
      <c r="AD782" s="124"/>
      <c r="AE782" s="124"/>
      <c r="AF782" s="124"/>
      <c r="AG782" s="124"/>
      <c r="AH782" s="124"/>
    </row>
    <row r="783" spans="1:34" x14ac:dyDescent="0.3">
      <c r="A783" s="180" t="s">
        <v>1768</v>
      </c>
      <c r="B783" s="180" t="s">
        <v>1710</v>
      </c>
      <c r="C783" s="180">
        <v>144484</v>
      </c>
      <c r="D783" s="183">
        <v>44477</v>
      </c>
      <c r="E783" s="184">
        <v>13.094200000000001</v>
      </c>
      <c r="F783" s="184">
        <v>0.14990000000000001</v>
      </c>
      <c r="G783" s="184">
        <v>-5.8000000000000003E-2</v>
      </c>
      <c r="H783" s="184">
        <v>0.495</v>
      </c>
      <c r="I783" s="184">
        <v>0.32329999999999998</v>
      </c>
      <c r="J783" s="184">
        <v>1.6859</v>
      </c>
      <c r="K783" s="184">
        <v>5.1473000000000004</v>
      </c>
      <c r="L783" s="184">
        <v>9.1447000000000003</v>
      </c>
      <c r="M783" s="184">
        <v>12.5105</v>
      </c>
      <c r="N783" s="184">
        <v>23.866700000000002</v>
      </c>
      <c r="O783" s="184">
        <v>10.386699999999999</v>
      </c>
      <c r="P783" s="184"/>
      <c r="Q783" s="184">
        <v>9.0563000000000002</v>
      </c>
      <c r="R783" s="184">
        <v>13.9945</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0.19580400000000003</v>
      </c>
      <c r="G784" s="186">
        <v>0.27878199999999997</v>
      </c>
      <c r="H784" s="186">
        <v>0.82731000000000021</v>
      </c>
      <c r="I784" s="186">
        <v>0.398146</v>
      </c>
      <c r="J784" s="186">
        <v>1.2781459999999998</v>
      </c>
      <c r="K784" s="186">
        <v>4.8806000000000012</v>
      </c>
      <c r="L784" s="186">
        <v>8.9352959999999992</v>
      </c>
      <c r="M784" s="186">
        <v>11.156549999999996</v>
      </c>
      <c r="N784" s="186">
        <v>21.092919999999999</v>
      </c>
      <c r="O784" s="186">
        <v>11.217202500000003</v>
      </c>
      <c r="P784" s="186">
        <v>8.6156812499999997</v>
      </c>
      <c r="Q784" s="186">
        <v>8.9842539999999982</v>
      </c>
      <c r="R784" s="186">
        <v>13.283726</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0.21065</v>
      </c>
      <c r="G785" s="186">
        <v>0.27374999999999999</v>
      </c>
      <c r="H785" s="186">
        <v>0.83020000000000005</v>
      </c>
      <c r="I785" s="186">
        <v>0.31010000000000004</v>
      </c>
      <c r="J785" s="186">
        <v>1.1305499999999999</v>
      </c>
      <c r="K785" s="186">
        <v>4.78925</v>
      </c>
      <c r="L785" s="186">
        <v>8.9442000000000004</v>
      </c>
      <c r="M785" s="186">
        <v>11.430350000000001</v>
      </c>
      <c r="N785" s="186">
        <v>21.816299999999998</v>
      </c>
      <c r="O785" s="186">
        <v>11.477399999999999</v>
      </c>
      <c r="P785" s="186">
        <v>8.9923000000000002</v>
      </c>
      <c r="Q785" s="186">
        <v>9.1405500000000011</v>
      </c>
      <c r="R785" s="186">
        <v>13.481850000000001</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32"/>
      <c r="B786" s="129"/>
      <c r="C786" s="129"/>
      <c r="D786" s="129"/>
      <c r="E786" s="129"/>
      <c r="F786" s="133"/>
      <c r="G786" s="133"/>
      <c r="H786" s="133"/>
      <c r="I786" s="133"/>
      <c r="J786" s="133"/>
      <c r="K786" s="133"/>
      <c r="L786" s="133"/>
      <c r="M786" s="133"/>
      <c r="N786" s="133"/>
      <c r="O786" s="133"/>
      <c r="P786" s="133"/>
      <c r="Q786" s="133"/>
      <c r="R786" s="133"/>
      <c r="S786" s="119"/>
      <c r="T786" s="119"/>
      <c r="U786" s="119"/>
      <c r="V786" s="119"/>
      <c r="W786" s="119"/>
      <c r="X786" s="119"/>
      <c r="Y786" s="119"/>
      <c r="Z786" s="119"/>
      <c r="AA786" s="119"/>
      <c r="AB786" s="119"/>
      <c r="AC786" s="119"/>
      <c r="AD786" s="119"/>
      <c r="AE786" s="119"/>
      <c r="AF786" s="119"/>
      <c r="AG786" s="119"/>
      <c r="AH786" s="119"/>
    </row>
    <row r="787" spans="1:34" x14ac:dyDescent="0.3">
      <c r="A787" s="182" t="s">
        <v>1778</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1779</v>
      </c>
      <c r="B788" s="180" t="s">
        <v>1804</v>
      </c>
      <c r="C788" s="180">
        <v>103166</v>
      </c>
      <c r="D788" s="183">
        <v>44477</v>
      </c>
      <c r="E788" s="184">
        <v>1187.8</v>
      </c>
      <c r="F788" s="184">
        <v>0.34470000000000001</v>
      </c>
      <c r="G788" s="184">
        <v>0.58169999999999999</v>
      </c>
      <c r="H788" s="184">
        <v>2.2018</v>
      </c>
      <c r="I788" s="184">
        <v>0.5111</v>
      </c>
      <c r="J788" s="184">
        <v>3.3130000000000002</v>
      </c>
      <c r="K788" s="184">
        <v>12.1264</v>
      </c>
      <c r="L788" s="184">
        <v>24.171500000000002</v>
      </c>
      <c r="M788" s="184">
        <v>28.648599999999998</v>
      </c>
      <c r="N788" s="184">
        <v>61.317900000000002</v>
      </c>
      <c r="O788" s="184">
        <v>22.524899999999999</v>
      </c>
      <c r="P788" s="184">
        <v>14.657500000000001</v>
      </c>
      <c r="Q788" s="184">
        <v>22.940100000000001</v>
      </c>
      <c r="R788" s="184">
        <v>31.377600000000001</v>
      </c>
      <c r="S788" s="120"/>
      <c r="T788" s="123"/>
      <c r="U788" s="124"/>
      <c r="V788" s="124"/>
      <c r="W788" s="124"/>
      <c r="X788" s="124"/>
      <c r="Y788" s="124"/>
      <c r="Z788" s="124"/>
      <c r="AA788" s="124"/>
      <c r="AB788" s="124"/>
      <c r="AC788" s="124"/>
      <c r="AD788" s="124"/>
      <c r="AE788" s="124"/>
      <c r="AF788" s="124"/>
      <c r="AG788" s="124"/>
      <c r="AH788" s="124"/>
    </row>
    <row r="789" spans="1:34" x14ac:dyDescent="0.3">
      <c r="A789" s="180" t="s">
        <v>1779</v>
      </c>
      <c r="B789" s="180" t="s">
        <v>1805</v>
      </c>
      <c r="C789" s="180">
        <v>120564</v>
      </c>
      <c r="D789" s="183">
        <v>44477</v>
      </c>
      <c r="E789" s="184">
        <v>1286.81</v>
      </c>
      <c r="F789" s="184">
        <v>0.34699999999999998</v>
      </c>
      <c r="G789" s="184">
        <v>0.58940000000000003</v>
      </c>
      <c r="H789" s="184">
        <v>2.2202999999999999</v>
      </c>
      <c r="I789" s="184">
        <v>0.54700000000000004</v>
      </c>
      <c r="J789" s="184">
        <v>3.3931</v>
      </c>
      <c r="K789" s="184">
        <v>12.396000000000001</v>
      </c>
      <c r="L789" s="184">
        <v>24.722300000000001</v>
      </c>
      <c r="M789" s="184">
        <v>29.4499</v>
      </c>
      <c r="N789" s="184">
        <v>62.685499999999998</v>
      </c>
      <c r="O789" s="184">
        <v>23.611699999999999</v>
      </c>
      <c r="P789" s="184">
        <v>15.789899999999999</v>
      </c>
      <c r="Q789" s="184">
        <v>19.057400000000001</v>
      </c>
      <c r="R789" s="184">
        <v>32.524799999999999</v>
      </c>
      <c r="S789" s="120"/>
      <c r="T789" s="123"/>
      <c r="U789" s="124"/>
      <c r="V789" s="124"/>
      <c r="W789" s="124"/>
      <c r="X789" s="124"/>
      <c r="Y789" s="124"/>
      <c r="Z789" s="124"/>
      <c r="AA789" s="124"/>
      <c r="AB789" s="124"/>
      <c r="AC789" s="124"/>
      <c r="AD789" s="124"/>
      <c r="AE789" s="124"/>
      <c r="AF789" s="124"/>
      <c r="AG789" s="124"/>
      <c r="AH789" s="124"/>
    </row>
    <row r="790" spans="1:34" x14ac:dyDescent="0.3">
      <c r="A790" s="180" t="s">
        <v>1779</v>
      </c>
      <c r="B790" s="180" t="s">
        <v>1806</v>
      </c>
      <c r="C790" s="180">
        <v>141925</v>
      </c>
      <c r="D790" s="183">
        <v>44477</v>
      </c>
      <c r="E790" s="184">
        <v>20.94</v>
      </c>
      <c r="F790" s="184">
        <v>0.57640000000000002</v>
      </c>
      <c r="G790" s="184">
        <v>1.1594</v>
      </c>
      <c r="H790" s="184">
        <v>3.1526999999999998</v>
      </c>
      <c r="I790" s="184">
        <v>0.33539999999999998</v>
      </c>
      <c r="J790" s="184">
        <v>3.2035</v>
      </c>
      <c r="K790" s="184">
        <v>15.562900000000001</v>
      </c>
      <c r="L790" s="184">
        <v>26.449300000000001</v>
      </c>
      <c r="M790" s="184">
        <v>28.4663</v>
      </c>
      <c r="N790" s="184">
        <v>58.516300000000001</v>
      </c>
      <c r="O790" s="184">
        <v>26.9008</v>
      </c>
      <c r="P790" s="184"/>
      <c r="Q790" s="184">
        <v>20.9056</v>
      </c>
      <c r="R790" s="184">
        <v>29.649000000000001</v>
      </c>
      <c r="S790" s="120"/>
      <c r="T790" s="123"/>
      <c r="U790" s="124"/>
      <c r="V790" s="124"/>
      <c r="W790" s="124"/>
      <c r="X790" s="124"/>
      <c r="Y790" s="124"/>
      <c r="Z790" s="124"/>
      <c r="AA790" s="124"/>
      <c r="AB790" s="124"/>
      <c r="AC790" s="124"/>
      <c r="AD790" s="124"/>
      <c r="AE790" s="124"/>
      <c r="AF790" s="124"/>
      <c r="AG790" s="124"/>
      <c r="AH790" s="124"/>
    </row>
    <row r="791" spans="1:34" x14ac:dyDescent="0.3">
      <c r="A791" s="180" t="s">
        <v>1779</v>
      </c>
      <c r="B791" s="180" t="s">
        <v>1807</v>
      </c>
      <c r="C791" s="180">
        <v>141927</v>
      </c>
      <c r="D791" s="183">
        <v>44477</v>
      </c>
      <c r="E791" s="184">
        <v>19.760000000000002</v>
      </c>
      <c r="F791" s="184">
        <v>0.55979999999999996</v>
      </c>
      <c r="G791" s="184">
        <v>1.1777</v>
      </c>
      <c r="H791" s="184">
        <v>3.1854</v>
      </c>
      <c r="I791" s="184">
        <v>0.30459999999999998</v>
      </c>
      <c r="J791" s="184">
        <v>3.0777000000000001</v>
      </c>
      <c r="K791" s="184">
        <v>15.2187</v>
      </c>
      <c r="L791" s="184">
        <v>25.6997</v>
      </c>
      <c r="M791" s="184">
        <v>27.319600000000001</v>
      </c>
      <c r="N791" s="184">
        <v>56.4529</v>
      </c>
      <c r="O791" s="184">
        <v>25.127600000000001</v>
      </c>
      <c r="P791" s="184"/>
      <c r="Q791" s="184">
        <v>19.117699999999999</v>
      </c>
      <c r="R791" s="184">
        <v>27.916599999999999</v>
      </c>
      <c r="S791" s="120"/>
      <c r="T791" s="123"/>
      <c r="U791" s="124"/>
      <c r="V791" s="124"/>
      <c r="W791" s="124"/>
      <c r="X791" s="124"/>
      <c r="Y791" s="124"/>
      <c r="Z791" s="124"/>
      <c r="AA791" s="124"/>
      <c r="AB791" s="124"/>
      <c r="AC791" s="124"/>
      <c r="AD791" s="124"/>
      <c r="AE791" s="124"/>
      <c r="AF791" s="124"/>
      <c r="AG791" s="124"/>
      <c r="AH791" s="124"/>
    </row>
    <row r="792" spans="1:34" x14ac:dyDescent="0.3">
      <c r="A792" s="180" t="s">
        <v>1779</v>
      </c>
      <c r="B792" s="180" t="s">
        <v>1872</v>
      </c>
      <c r="C792" s="180">
        <v>148404</v>
      </c>
      <c r="D792" s="183">
        <v>44477</v>
      </c>
      <c r="E792" s="184">
        <v>20.14</v>
      </c>
      <c r="F792" s="184">
        <v>0.7</v>
      </c>
      <c r="G792" s="184">
        <v>1.3078000000000001</v>
      </c>
      <c r="H792" s="184">
        <v>3.2820999999999998</v>
      </c>
      <c r="I792" s="184">
        <v>2.2854000000000001</v>
      </c>
      <c r="J792" s="184">
        <v>3.8144</v>
      </c>
      <c r="K792" s="184">
        <v>12.2631</v>
      </c>
      <c r="L792" s="184">
        <v>29.600999999999999</v>
      </c>
      <c r="M792" s="184">
        <v>40.250700000000002</v>
      </c>
      <c r="N792" s="184">
        <v>71.258499999999998</v>
      </c>
      <c r="O792" s="184"/>
      <c r="P792" s="184"/>
      <c r="Q792" s="184">
        <v>73.044600000000003</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1779</v>
      </c>
      <c r="B793" s="180" t="s">
        <v>1818</v>
      </c>
      <c r="C793" s="180">
        <v>148405</v>
      </c>
      <c r="D793" s="183">
        <v>44477</v>
      </c>
      <c r="E793" s="184">
        <v>19.690000000000001</v>
      </c>
      <c r="F793" s="184">
        <v>0.71609999999999996</v>
      </c>
      <c r="G793" s="184">
        <v>1.286</v>
      </c>
      <c r="H793" s="184">
        <v>3.2511999999999999</v>
      </c>
      <c r="I793" s="184">
        <v>2.1796000000000002</v>
      </c>
      <c r="J793" s="184">
        <v>3.6861999999999999</v>
      </c>
      <c r="K793" s="184">
        <v>11.811500000000001</v>
      </c>
      <c r="L793" s="184">
        <v>28.524799999999999</v>
      </c>
      <c r="M793" s="184">
        <v>38.466900000000003</v>
      </c>
      <c r="N793" s="184">
        <v>68.290599999999998</v>
      </c>
      <c r="O793" s="184"/>
      <c r="P793" s="184"/>
      <c r="Q793" s="184">
        <v>70.008799999999994</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1779</v>
      </c>
      <c r="B794" s="180" t="s">
        <v>1827</v>
      </c>
      <c r="C794" s="180">
        <v>118275</v>
      </c>
      <c r="D794" s="183">
        <v>44477</v>
      </c>
      <c r="E794" s="184">
        <v>247.83</v>
      </c>
      <c r="F794" s="184">
        <v>0.30759999999999998</v>
      </c>
      <c r="G794" s="184">
        <v>0.99429999999999996</v>
      </c>
      <c r="H794" s="184">
        <v>2.5871</v>
      </c>
      <c r="I794" s="184">
        <v>0.77259999999999995</v>
      </c>
      <c r="J794" s="184">
        <v>2.3033999999999999</v>
      </c>
      <c r="K794" s="184">
        <v>13.8558</v>
      </c>
      <c r="L794" s="184">
        <v>25.179300000000001</v>
      </c>
      <c r="M794" s="184">
        <v>30.9468</v>
      </c>
      <c r="N794" s="184">
        <v>56.389200000000002</v>
      </c>
      <c r="O794" s="184">
        <v>26.769600000000001</v>
      </c>
      <c r="P794" s="184">
        <v>19.305700000000002</v>
      </c>
      <c r="Q794" s="184">
        <v>16.701899999999998</v>
      </c>
      <c r="R794" s="184">
        <v>34.654299999999999</v>
      </c>
      <c r="S794" s="120"/>
      <c r="T794" s="123"/>
      <c r="U794" s="124"/>
      <c r="V794" s="124"/>
      <c r="W794" s="124"/>
      <c r="X794" s="124"/>
      <c r="Y794" s="124"/>
      <c r="Z794" s="124"/>
      <c r="AA794" s="124"/>
      <c r="AB794" s="124"/>
      <c r="AC794" s="124"/>
      <c r="AD794" s="124"/>
      <c r="AE794" s="124"/>
      <c r="AF794" s="124"/>
      <c r="AG794" s="124"/>
      <c r="AH794" s="124"/>
    </row>
    <row r="795" spans="1:34" x14ac:dyDescent="0.3">
      <c r="A795" s="180" t="s">
        <v>1779</v>
      </c>
      <c r="B795" s="180" t="s">
        <v>1828</v>
      </c>
      <c r="C795" s="180">
        <v>101922</v>
      </c>
      <c r="D795" s="183">
        <v>44477</v>
      </c>
      <c r="E795" s="184">
        <v>231.43</v>
      </c>
      <c r="F795" s="184">
        <v>0.3034</v>
      </c>
      <c r="G795" s="184">
        <v>0.98180000000000001</v>
      </c>
      <c r="H795" s="184">
        <v>2.5569000000000002</v>
      </c>
      <c r="I795" s="184">
        <v>0.71809999999999996</v>
      </c>
      <c r="J795" s="184">
        <v>2.1856</v>
      </c>
      <c r="K795" s="184">
        <v>13.451599999999999</v>
      </c>
      <c r="L795" s="184">
        <v>24.331099999999999</v>
      </c>
      <c r="M795" s="184">
        <v>29.645399999999999</v>
      </c>
      <c r="N795" s="184">
        <v>54.358699999999999</v>
      </c>
      <c r="O795" s="184">
        <v>25.303699999999999</v>
      </c>
      <c r="P795" s="184">
        <v>18.158899999999999</v>
      </c>
      <c r="Q795" s="184">
        <v>18.9846</v>
      </c>
      <c r="R795" s="184">
        <v>32.882599999999996</v>
      </c>
      <c r="S795" s="120"/>
      <c r="T795" s="123"/>
      <c r="U795" s="124"/>
      <c r="V795" s="124"/>
      <c r="W795" s="124"/>
      <c r="X795" s="124"/>
      <c r="Y795" s="124"/>
      <c r="Z795" s="124"/>
      <c r="AA795" s="124"/>
      <c r="AB795" s="124"/>
      <c r="AC795" s="124"/>
      <c r="AD795" s="124"/>
      <c r="AE795" s="124"/>
      <c r="AF795" s="124"/>
      <c r="AG795" s="124"/>
      <c r="AH795" s="124"/>
    </row>
    <row r="796" spans="1:34" x14ac:dyDescent="0.3">
      <c r="A796" s="180" t="s">
        <v>1779</v>
      </c>
      <c r="B796" s="180" t="s">
        <v>1873</v>
      </c>
      <c r="C796" s="180">
        <v>119076</v>
      </c>
      <c r="D796" s="183">
        <v>44477</v>
      </c>
      <c r="E796" s="184">
        <v>73.400999999999996</v>
      </c>
      <c r="F796" s="184">
        <v>0.38159999999999999</v>
      </c>
      <c r="G796" s="184">
        <v>0.69279999999999997</v>
      </c>
      <c r="H796" s="184">
        <v>2.1217000000000001</v>
      </c>
      <c r="I796" s="184">
        <v>0.56720000000000004</v>
      </c>
      <c r="J796" s="184">
        <v>1.7366999999999999</v>
      </c>
      <c r="K796" s="184">
        <v>11.3131</v>
      </c>
      <c r="L796" s="184">
        <v>23.996600000000001</v>
      </c>
      <c r="M796" s="184">
        <v>31.232600000000001</v>
      </c>
      <c r="N796" s="184">
        <v>66.325299999999999</v>
      </c>
      <c r="O796" s="184">
        <v>28.025200000000002</v>
      </c>
      <c r="P796" s="184">
        <v>17.975899999999999</v>
      </c>
      <c r="Q796" s="184">
        <v>17.494499999999999</v>
      </c>
      <c r="R796" s="184">
        <v>32.726300000000002</v>
      </c>
      <c r="S796" s="120"/>
      <c r="T796" s="123"/>
      <c r="U796" s="124"/>
      <c r="V796" s="124"/>
      <c r="W796" s="124"/>
      <c r="X796" s="124"/>
      <c r="Y796" s="124"/>
      <c r="Z796" s="124"/>
      <c r="AA796" s="124"/>
      <c r="AB796" s="124"/>
      <c r="AC796" s="124"/>
      <c r="AD796" s="124"/>
      <c r="AE796" s="124"/>
      <c r="AF796" s="124"/>
      <c r="AG796" s="124"/>
      <c r="AH796" s="124"/>
    </row>
    <row r="797" spans="1:34" x14ac:dyDescent="0.3">
      <c r="A797" s="180" t="s">
        <v>1779</v>
      </c>
      <c r="B797" s="180" t="s">
        <v>1980</v>
      </c>
      <c r="C797" s="180">
        <v>119077</v>
      </c>
      <c r="D797" s="183">
        <v>44477</v>
      </c>
      <c r="E797" s="184">
        <v>202.83532185047201</v>
      </c>
      <c r="F797" s="184">
        <v>0.38100000000000001</v>
      </c>
      <c r="G797" s="184">
        <v>0.69259999999999999</v>
      </c>
      <c r="H797" s="184">
        <v>2.1217000000000001</v>
      </c>
      <c r="I797" s="184">
        <v>0.56720000000000004</v>
      </c>
      <c r="J797" s="184">
        <v>1.7372000000000001</v>
      </c>
      <c r="K797" s="184">
        <v>11.3132</v>
      </c>
      <c r="L797" s="184">
        <v>23.995899999999999</v>
      </c>
      <c r="M797" s="184">
        <v>31.2332</v>
      </c>
      <c r="N797" s="184">
        <v>66.326099999999997</v>
      </c>
      <c r="O797" s="184">
        <v>26.861000000000001</v>
      </c>
      <c r="P797" s="184">
        <v>17.333400000000001</v>
      </c>
      <c r="Q797" s="184">
        <v>17.131399999999999</v>
      </c>
      <c r="R797" s="184">
        <v>31.778300000000002</v>
      </c>
      <c r="S797" s="120"/>
      <c r="T797" s="123"/>
      <c r="U797" s="124"/>
      <c r="V797" s="124"/>
      <c r="W797" s="124"/>
      <c r="X797" s="124"/>
      <c r="Y797" s="124"/>
      <c r="Z797" s="124"/>
      <c r="AA797" s="124"/>
      <c r="AB797" s="124"/>
      <c r="AC797" s="124"/>
      <c r="AD797" s="124"/>
      <c r="AE797" s="124"/>
      <c r="AF797" s="124"/>
      <c r="AG797" s="124"/>
      <c r="AH797" s="124"/>
    </row>
    <row r="798" spans="1:34" x14ac:dyDescent="0.3">
      <c r="A798" s="180" t="s">
        <v>1779</v>
      </c>
      <c r="B798" s="180" t="s">
        <v>1874</v>
      </c>
      <c r="C798" s="180">
        <v>105875</v>
      </c>
      <c r="D798" s="183">
        <v>44477</v>
      </c>
      <c r="E798" s="184">
        <v>68.733000000000004</v>
      </c>
      <c r="F798" s="184">
        <v>0.37819999999999998</v>
      </c>
      <c r="G798" s="184">
        <v>0.68259999999999998</v>
      </c>
      <c r="H798" s="184">
        <v>2.0973999999999999</v>
      </c>
      <c r="I798" s="184">
        <v>0.51770000000000005</v>
      </c>
      <c r="J798" s="184">
        <v>1.6354</v>
      </c>
      <c r="K798" s="184">
        <v>10.995699999999999</v>
      </c>
      <c r="L798" s="184">
        <v>23.329899999999999</v>
      </c>
      <c r="M798" s="184">
        <v>30.203299999999999</v>
      </c>
      <c r="N798" s="184">
        <v>64.594499999999996</v>
      </c>
      <c r="O798" s="184">
        <v>26.8186</v>
      </c>
      <c r="P798" s="184">
        <v>16.962700000000002</v>
      </c>
      <c r="Q798" s="184">
        <v>14.379300000000001</v>
      </c>
      <c r="R798" s="184">
        <v>31.3734</v>
      </c>
      <c r="S798" s="120"/>
      <c r="T798" s="123"/>
      <c r="U798" s="124"/>
      <c r="V798" s="124"/>
      <c r="W798" s="124"/>
      <c r="X798" s="124"/>
      <c r="Y798" s="124"/>
      <c r="Z798" s="124"/>
      <c r="AA798" s="124"/>
      <c r="AB798" s="124"/>
      <c r="AC798" s="124"/>
      <c r="AD798" s="124"/>
      <c r="AE798" s="124"/>
      <c r="AF798" s="124"/>
      <c r="AG798" s="124"/>
      <c r="AH798" s="124"/>
    </row>
    <row r="799" spans="1:34" x14ac:dyDescent="0.3">
      <c r="A799" s="180" t="s">
        <v>1779</v>
      </c>
      <c r="B799" s="180" t="s">
        <v>1981</v>
      </c>
      <c r="C799" s="180">
        <v>100080</v>
      </c>
      <c r="D799" s="183">
        <v>44477</v>
      </c>
      <c r="E799" s="184">
        <v>857.22944685291498</v>
      </c>
      <c r="F799" s="184">
        <v>0.37769999999999998</v>
      </c>
      <c r="G799" s="184">
        <v>0.68120000000000003</v>
      </c>
      <c r="H799" s="184">
        <v>2.0977000000000001</v>
      </c>
      <c r="I799" s="184">
        <v>0.51759999999999995</v>
      </c>
      <c r="J799" s="184">
        <v>1.6354</v>
      </c>
      <c r="K799" s="184">
        <v>10.9941</v>
      </c>
      <c r="L799" s="184">
        <v>23.328499999999998</v>
      </c>
      <c r="M799" s="184">
        <v>30.206499999999998</v>
      </c>
      <c r="N799" s="184">
        <v>64.595600000000005</v>
      </c>
      <c r="O799" s="184">
        <v>25.656400000000001</v>
      </c>
      <c r="P799" s="184">
        <v>16.3186</v>
      </c>
      <c r="Q799" s="184">
        <v>19.958200000000001</v>
      </c>
      <c r="R799" s="184">
        <v>30.432600000000001</v>
      </c>
      <c r="S799" s="120"/>
      <c r="T799" s="123"/>
      <c r="U799" s="124"/>
      <c r="V799" s="124"/>
      <c r="W799" s="124"/>
      <c r="X799" s="124"/>
      <c r="Y799" s="124"/>
      <c r="Z799" s="124"/>
      <c r="AA799" s="124"/>
      <c r="AB799" s="124"/>
      <c r="AC799" s="124"/>
      <c r="AD799" s="124"/>
      <c r="AE799" s="124"/>
      <c r="AF799" s="124"/>
      <c r="AG799" s="124"/>
      <c r="AH799" s="124"/>
    </row>
    <row r="800" spans="1:34" x14ac:dyDescent="0.3">
      <c r="A800" s="180" t="s">
        <v>1779</v>
      </c>
      <c r="B800" s="180" t="s">
        <v>1788</v>
      </c>
      <c r="C800" s="180">
        <v>140353</v>
      </c>
      <c r="D800" s="183">
        <v>44477</v>
      </c>
      <c r="E800" s="184">
        <v>25.35</v>
      </c>
      <c r="F800" s="184">
        <v>0.52339999999999998</v>
      </c>
      <c r="G800" s="184">
        <v>0.65910000000000002</v>
      </c>
      <c r="H800" s="184">
        <v>2.4117999999999999</v>
      </c>
      <c r="I800" s="184">
        <v>0.996</v>
      </c>
      <c r="J800" s="184">
        <v>3.1956000000000002</v>
      </c>
      <c r="K800" s="184">
        <v>12.486700000000001</v>
      </c>
      <c r="L800" s="184">
        <v>24.179500000000001</v>
      </c>
      <c r="M800" s="184">
        <v>32.100099999999998</v>
      </c>
      <c r="N800" s="184">
        <v>63.022500000000001</v>
      </c>
      <c r="O800" s="184">
        <v>23.196100000000001</v>
      </c>
      <c r="P800" s="184">
        <v>17.924900000000001</v>
      </c>
      <c r="Q800" s="184">
        <v>14.936</v>
      </c>
      <c r="R800" s="184">
        <v>30.841000000000001</v>
      </c>
      <c r="S800" s="120"/>
      <c r="T800" s="123"/>
      <c r="U800" s="124"/>
      <c r="V800" s="124"/>
      <c r="W800" s="124"/>
      <c r="X800" s="124"/>
      <c r="Y800" s="124"/>
      <c r="Z800" s="124"/>
      <c r="AA800" s="124"/>
      <c r="AB800" s="124"/>
      <c r="AC800" s="124"/>
      <c r="AD800" s="124"/>
      <c r="AE800" s="124"/>
      <c r="AF800" s="124"/>
      <c r="AG800" s="124"/>
      <c r="AH800" s="124"/>
    </row>
    <row r="801" spans="1:34" x14ac:dyDescent="0.3">
      <c r="A801" s="180" t="s">
        <v>1779</v>
      </c>
      <c r="B801" s="180" t="s">
        <v>1789</v>
      </c>
      <c r="C801" s="180">
        <v>140355</v>
      </c>
      <c r="D801" s="183">
        <v>44477</v>
      </c>
      <c r="E801" s="184">
        <v>23.297999999999998</v>
      </c>
      <c r="F801" s="184">
        <v>0.51770000000000005</v>
      </c>
      <c r="G801" s="184">
        <v>0.64370000000000005</v>
      </c>
      <c r="H801" s="184">
        <v>2.3773</v>
      </c>
      <c r="I801" s="184">
        <v>0.92700000000000005</v>
      </c>
      <c r="J801" s="184">
        <v>3.0474999999999999</v>
      </c>
      <c r="K801" s="184">
        <v>11.993499999999999</v>
      </c>
      <c r="L801" s="184">
        <v>23.094000000000001</v>
      </c>
      <c r="M801" s="184">
        <v>30.367599999999999</v>
      </c>
      <c r="N801" s="184">
        <v>60.189799999999998</v>
      </c>
      <c r="O801" s="184">
        <v>21.040600000000001</v>
      </c>
      <c r="P801" s="184">
        <v>16.3491</v>
      </c>
      <c r="Q801" s="184">
        <v>13.4932</v>
      </c>
      <c r="R801" s="184">
        <v>28.537099999999999</v>
      </c>
      <c r="S801" s="120"/>
      <c r="T801" s="123"/>
      <c r="U801" s="124"/>
      <c r="V801" s="124"/>
      <c r="W801" s="124"/>
      <c r="X801" s="124"/>
      <c r="Y801" s="124"/>
      <c r="Z801" s="124"/>
      <c r="AA801" s="124"/>
      <c r="AB801" s="124"/>
      <c r="AC801" s="124"/>
      <c r="AD801" s="124"/>
      <c r="AE801" s="124"/>
      <c r="AF801" s="124"/>
      <c r="AG801" s="124"/>
      <c r="AH801" s="124"/>
    </row>
    <row r="802" spans="1:34" x14ac:dyDescent="0.3">
      <c r="A802" s="180" t="s">
        <v>1779</v>
      </c>
      <c r="B802" s="180" t="s">
        <v>1794</v>
      </c>
      <c r="C802" s="180">
        <v>100520</v>
      </c>
      <c r="D802" s="183">
        <v>44477</v>
      </c>
      <c r="E802" s="184">
        <v>969.99810000000002</v>
      </c>
      <c r="F802" s="184">
        <v>0.22839999999999999</v>
      </c>
      <c r="G802" s="184">
        <v>0.61529999999999996</v>
      </c>
      <c r="H802" s="184">
        <v>2.4638</v>
      </c>
      <c r="I802" s="184">
        <v>2.0488</v>
      </c>
      <c r="J802" s="184">
        <v>5.5949</v>
      </c>
      <c r="K802" s="184">
        <v>14.9634</v>
      </c>
      <c r="L802" s="184">
        <v>25.2135</v>
      </c>
      <c r="M802" s="184">
        <v>34.985999999999997</v>
      </c>
      <c r="N802" s="184">
        <v>73.608900000000006</v>
      </c>
      <c r="O802" s="184">
        <v>21.5184</v>
      </c>
      <c r="P802" s="184">
        <v>14.4397</v>
      </c>
      <c r="Q802" s="184">
        <v>18.430800000000001</v>
      </c>
      <c r="R802" s="184">
        <v>33.169600000000003</v>
      </c>
      <c r="S802" s="120"/>
      <c r="T802" s="123"/>
      <c r="U802" s="124"/>
      <c r="V802" s="124"/>
      <c r="W802" s="124"/>
      <c r="X802" s="124"/>
      <c r="Y802" s="124"/>
      <c r="Z802" s="124"/>
      <c r="AA802" s="124"/>
      <c r="AB802" s="124"/>
      <c r="AC802" s="124"/>
      <c r="AD802" s="124"/>
      <c r="AE802" s="124"/>
      <c r="AF802" s="124"/>
      <c r="AG802" s="124"/>
      <c r="AH802" s="124"/>
    </row>
    <row r="803" spans="1:34" x14ac:dyDescent="0.3">
      <c r="A803" s="180" t="s">
        <v>1779</v>
      </c>
      <c r="B803" s="180" t="s">
        <v>1795</v>
      </c>
      <c r="C803" s="180">
        <v>118535</v>
      </c>
      <c r="D803" s="183">
        <v>44477</v>
      </c>
      <c r="E803" s="184">
        <v>1049.2374</v>
      </c>
      <c r="F803" s="184">
        <v>0.23039999999999999</v>
      </c>
      <c r="G803" s="184">
        <v>0.62119999999999997</v>
      </c>
      <c r="H803" s="184">
        <v>2.4775999999999998</v>
      </c>
      <c r="I803" s="184">
        <v>2.0762999999999998</v>
      </c>
      <c r="J803" s="184">
        <v>5.6557000000000004</v>
      </c>
      <c r="K803" s="184">
        <v>15.1698</v>
      </c>
      <c r="L803" s="184">
        <v>25.6599</v>
      </c>
      <c r="M803" s="184">
        <v>35.721699999999998</v>
      </c>
      <c r="N803" s="184">
        <v>74.879499999999993</v>
      </c>
      <c r="O803" s="184">
        <v>22.4849</v>
      </c>
      <c r="P803" s="184">
        <v>15.478</v>
      </c>
      <c r="Q803" s="184">
        <v>17.566400000000002</v>
      </c>
      <c r="R803" s="184">
        <v>34.175899999999999</v>
      </c>
      <c r="S803" s="120"/>
      <c r="T803" s="123"/>
      <c r="U803" s="124"/>
      <c r="V803" s="124"/>
      <c r="W803" s="124"/>
      <c r="X803" s="124"/>
      <c r="Y803" s="124"/>
      <c r="Z803" s="124"/>
      <c r="AA803" s="124"/>
      <c r="AB803" s="124"/>
      <c r="AC803" s="124"/>
      <c r="AD803" s="124"/>
      <c r="AE803" s="124"/>
      <c r="AF803" s="124"/>
      <c r="AG803" s="124"/>
      <c r="AH803" s="124"/>
    </row>
    <row r="804" spans="1:34" x14ac:dyDescent="0.3">
      <c r="A804" s="180" t="s">
        <v>1779</v>
      </c>
      <c r="B804" s="180" t="s">
        <v>1796</v>
      </c>
      <c r="C804" s="180">
        <v>101762</v>
      </c>
      <c r="D804" s="183">
        <v>44477</v>
      </c>
      <c r="E804" s="184">
        <v>994.81299999999999</v>
      </c>
      <c r="F804" s="184">
        <v>0.18890000000000001</v>
      </c>
      <c r="G804" s="184">
        <v>-0.31340000000000001</v>
      </c>
      <c r="H804" s="184">
        <v>1.5689</v>
      </c>
      <c r="I804" s="184">
        <v>2.9691000000000001</v>
      </c>
      <c r="J804" s="184">
        <v>6.0941000000000001</v>
      </c>
      <c r="K804" s="184">
        <v>12.420999999999999</v>
      </c>
      <c r="L804" s="184">
        <v>23.6478</v>
      </c>
      <c r="M804" s="184">
        <v>33.403199999999998</v>
      </c>
      <c r="N804" s="184">
        <v>74.245800000000003</v>
      </c>
      <c r="O804" s="184">
        <v>19.125399999999999</v>
      </c>
      <c r="P804" s="184">
        <v>14.2248</v>
      </c>
      <c r="Q804" s="184">
        <v>18.735499999999998</v>
      </c>
      <c r="R804" s="184">
        <v>26.817299999999999</v>
      </c>
      <c r="S804" s="120"/>
      <c r="T804" s="123"/>
      <c r="U804" s="124"/>
      <c r="V804" s="124"/>
      <c r="W804" s="124"/>
      <c r="X804" s="124"/>
      <c r="Y804" s="124"/>
      <c r="Z804" s="124"/>
      <c r="AA804" s="124"/>
      <c r="AB804" s="124"/>
      <c r="AC804" s="124"/>
      <c r="AD804" s="124"/>
      <c r="AE804" s="124"/>
      <c r="AF804" s="124"/>
      <c r="AG804" s="124"/>
      <c r="AH804" s="124"/>
    </row>
    <row r="805" spans="1:34" x14ac:dyDescent="0.3">
      <c r="A805" s="180" t="s">
        <v>1779</v>
      </c>
      <c r="B805" s="180" t="s">
        <v>1797</v>
      </c>
      <c r="C805" s="180">
        <v>118955</v>
      </c>
      <c r="D805" s="183">
        <v>44477</v>
      </c>
      <c r="E805" s="184">
        <v>1060.837</v>
      </c>
      <c r="F805" s="184">
        <v>0.19059999999999999</v>
      </c>
      <c r="G805" s="184">
        <v>-0.3085</v>
      </c>
      <c r="H805" s="184">
        <v>1.5807</v>
      </c>
      <c r="I805" s="184">
        <v>2.9927999999999999</v>
      </c>
      <c r="J805" s="184">
        <v>6.1459000000000001</v>
      </c>
      <c r="K805" s="184">
        <v>12.5891</v>
      </c>
      <c r="L805" s="184">
        <v>24.022099999999998</v>
      </c>
      <c r="M805" s="184">
        <v>34.000700000000002</v>
      </c>
      <c r="N805" s="184">
        <v>75.264700000000005</v>
      </c>
      <c r="O805" s="184">
        <v>19.8385</v>
      </c>
      <c r="P805" s="184">
        <v>15.0473</v>
      </c>
      <c r="Q805" s="184">
        <v>15.772500000000001</v>
      </c>
      <c r="R805" s="184">
        <v>27.552099999999999</v>
      </c>
      <c r="S805" s="120"/>
      <c r="T805" s="123"/>
      <c r="U805" s="124"/>
      <c r="V805" s="124"/>
      <c r="W805" s="124"/>
      <c r="X805" s="124"/>
      <c r="Y805" s="124"/>
      <c r="Z805" s="124"/>
      <c r="AA805" s="124"/>
      <c r="AB805" s="124"/>
      <c r="AC805" s="124"/>
      <c r="AD805" s="124"/>
      <c r="AE805" s="124"/>
      <c r="AF805" s="124"/>
      <c r="AG805" s="124"/>
      <c r="AH805" s="124"/>
    </row>
    <row r="806" spans="1:34" x14ac:dyDescent="0.3">
      <c r="A806" s="180" t="s">
        <v>1779</v>
      </c>
      <c r="B806" s="180" t="s">
        <v>1790</v>
      </c>
      <c r="C806" s="180">
        <v>102252</v>
      </c>
      <c r="D806" s="183">
        <v>44477</v>
      </c>
      <c r="E806" s="184">
        <v>134.4615</v>
      </c>
      <c r="F806" s="184">
        <v>0.51390000000000002</v>
      </c>
      <c r="G806" s="184">
        <v>1.0058</v>
      </c>
      <c r="H806" s="184">
        <v>2.9908000000000001</v>
      </c>
      <c r="I806" s="184">
        <v>1.6412</v>
      </c>
      <c r="J806" s="184">
        <v>3.2976000000000001</v>
      </c>
      <c r="K806" s="184">
        <v>12.8619</v>
      </c>
      <c r="L806" s="184">
        <v>24.528099999999998</v>
      </c>
      <c r="M806" s="184">
        <v>28.6555</v>
      </c>
      <c r="N806" s="184">
        <v>55.773499999999999</v>
      </c>
      <c r="O806" s="184">
        <v>19.913</v>
      </c>
      <c r="P806" s="184">
        <v>12.8086</v>
      </c>
      <c r="Q806" s="184">
        <v>15.879200000000001</v>
      </c>
      <c r="R806" s="184">
        <v>29.904</v>
      </c>
      <c r="S806" s="120"/>
      <c r="T806" s="123"/>
      <c r="U806" s="124"/>
      <c r="V806" s="124"/>
      <c r="W806" s="124"/>
      <c r="X806" s="124"/>
      <c r="Y806" s="124"/>
      <c r="Z806" s="124"/>
      <c r="AA806" s="124"/>
      <c r="AB806" s="124"/>
      <c r="AC806" s="124"/>
      <c r="AD806" s="124"/>
      <c r="AE806" s="124"/>
      <c r="AF806" s="124"/>
      <c r="AG806" s="124"/>
      <c r="AH806" s="124"/>
    </row>
    <row r="807" spans="1:34" x14ac:dyDescent="0.3">
      <c r="A807" s="180" t="s">
        <v>1779</v>
      </c>
      <c r="B807" s="180" t="s">
        <v>1791</v>
      </c>
      <c r="C807" s="180">
        <v>120046</v>
      </c>
      <c r="D807" s="183">
        <v>44477</v>
      </c>
      <c r="E807" s="184">
        <v>144.9435</v>
      </c>
      <c r="F807" s="184">
        <v>0.5171</v>
      </c>
      <c r="G807" s="184">
        <v>1.0153000000000001</v>
      </c>
      <c r="H807" s="184">
        <v>3.0135999999999998</v>
      </c>
      <c r="I807" s="184">
        <v>1.6861999999999999</v>
      </c>
      <c r="J807" s="184">
        <v>3.3965999999999998</v>
      </c>
      <c r="K807" s="184">
        <v>13.1938</v>
      </c>
      <c r="L807" s="184">
        <v>25.254300000000001</v>
      </c>
      <c r="M807" s="184">
        <v>29.7819</v>
      </c>
      <c r="N807" s="184">
        <v>57.590600000000002</v>
      </c>
      <c r="O807" s="184">
        <v>21.212900000000001</v>
      </c>
      <c r="P807" s="184">
        <v>13.8748</v>
      </c>
      <c r="Q807" s="184">
        <v>16.394100000000002</v>
      </c>
      <c r="R807" s="184">
        <v>31.418500000000002</v>
      </c>
      <c r="S807" s="120"/>
      <c r="T807" s="123"/>
      <c r="U807" s="124"/>
      <c r="V807" s="124"/>
      <c r="W807" s="124"/>
      <c r="X807" s="124"/>
      <c r="Y807" s="124"/>
      <c r="Z807" s="124"/>
      <c r="AA807" s="124"/>
      <c r="AB807" s="124"/>
      <c r="AC807" s="124"/>
      <c r="AD807" s="124"/>
      <c r="AE807" s="124"/>
      <c r="AF807" s="124"/>
      <c r="AG807" s="124"/>
      <c r="AH807" s="124"/>
    </row>
    <row r="808" spans="1:34" x14ac:dyDescent="0.3">
      <c r="A808" s="180" t="s">
        <v>1779</v>
      </c>
      <c r="B808" s="180" t="s">
        <v>1798</v>
      </c>
      <c r="C808" s="180">
        <v>128235</v>
      </c>
      <c r="D808" s="183">
        <v>44477</v>
      </c>
      <c r="E808" s="184">
        <v>35.17</v>
      </c>
      <c r="F808" s="184">
        <v>0.54320000000000002</v>
      </c>
      <c r="G808" s="184">
        <v>1.4714</v>
      </c>
      <c r="H808" s="184">
        <v>2.8363</v>
      </c>
      <c r="I808" s="184">
        <v>1.6474</v>
      </c>
      <c r="J808" s="184">
        <v>3.7157</v>
      </c>
      <c r="K808" s="184">
        <v>16.1493</v>
      </c>
      <c r="L808" s="184">
        <v>28.404499999999999</v>
      </c>
      <c r="M808" s="184">
        <v>32.317500000000003</v>
      </c>
      <c r="N808" s="184">
        <v>59.212299999999999</v>
      </c>
      <c r="O808" s="184">
        <v>22.163799999999998</v>
      </c>
      <c r="P808" s="184">
        <v>13.718999999999999</v>
      </c>
      <c r="Q808" s="184">
        <v>18.1587</v>
      </c>
      <c r="R808" s="184">
        <v>29.784500000000001</v>
      </c>
      <c r="S808" s="120"/>
      <c r="T808" s="123"/>
      <c r="U808" s="124"/>
      <c r="V808" s="124"/>
      <c r="W808" s="124"/>
      <c r="X808" s="124"/>
      <c r="Y808" s="124"/>
      <c r="Z808" s="124"/>
      <c r="AA808" s="124"/>
      <c r="AB808" s="124"/>
      <c r="AC808" s="124"/>
      <c r="AD808" s="124"/>
      <c r="AE808" s="124"/>
      <c r="AF808" s="124"/>
      <c r="AG808" s="124"/>
      <c r="AH808" s="124"/>
    </row>
    <row r="809" spans="1:34" x14ac:dyDescent="0.3">
      <c r="A809" s="180" t="s">
        <v>1779</v>
      </c>
      <c r="B809" s="180" t="s">
        <v>1799</v>
      </c>
      <c r="C809" s="180">
        <v>128236</v>
      </c>
      <c r="D809" s="183">
        <v>44477</v>
      </c>
      <c r="E809" s="184">
        <v>38.78</v>
      </c>
      <c r="F809" s="184">
        <v>0.51839999999999997</v>
      </c>
      <c r="G809" s="184">
        <v>1.4387000000000001</v>
      </c>
      <c r="H809" s="184">
        <v>2.8374000000000001</v>
      </c>
      <c r="I809" s="184">
        <v>1.6779999999999999</v>
      </c>
      <c r="J809" s="184">
        <v>3.8008999999999999</v>
      </c>
      <c r="K809" s="184">
        <v>16.526399999999999</v>
      </c>
      <c r="L809" s="184">
        <v>29.2667</v>
      </c>
      <c r="M809" s="184">
        <v>33.585900000000002</v>
      </c>
      <c r="N809" s="184">
        <v>61.247399999999999</v>
      </c>
      <c r="O809" s="184">
        <v>23.8736</v>
      </c>
      <c r="P809" s="184">
        <v>15.6128</v>
      </c>
      <c r="Q809" s="184">
        <v>19.700500000000002</v>
      </c>
      <c r="R809" s="184">
        <v>31.478400000000001</v>
      </c>
      <c r="S809" s="120"/>
      <c r="T809" s="123"/>
      <c r="U809" s="124"/>
      <c r="V809" s="124"/>
      <c r="W809" s="124"/>
      <c r="X809" s="124"/>
      <c r="Y809" s="124"/>
      <c r="Z809" s="124"/>
      <c r="AA809" s="124"/>
      <c r="AB809" s="124"/>
      <c r="AC809" s="124"/>
      <c r="AD809" s="124"/>
      <c r="AE809" s="124"/>
      <c r="AF809" s="124"/>
      <c r="AG809" s="124"/>
      <c r="AH809" s="124"/>
    </row>
    <row r="810" spans="1:34" x14ac:dyDescent="0.3">
      <c r="A810" s="180" t="s">
        <v>1779</v>
      </c>
      <c r="B810" s="180" t="s">
        <v>1821</v>
      </c>
      <c r="C810" s="180">
        <v>118424</v>
      </c>
      <c r="D810" s="183">
        <v>44477</v>
      </c>
      <c r="E810" s="184">
        <v>146.91999999999999</v>
      </c>
      <c r="F810" s="184">
        <v>0.56810000000000005</v>
      </c>
      <c r="G810" s="184">
        <v>1.5061</v>
      </c>
      <c r="H810" s="184">
        <v>3.1741999999999999</v>
      </c>
      <c r="I810" s="184">
        <v>1.3871</v>
      </c>
      <c r="J810" s="184">
        <v>3.3702000000000001</v>
      </c>
      <c r="K810" s="184">
        <v>12.686</v>
      </c>
      <c r="L810" s="184">
        <v>22.270299999999999</v>
      </c>
      <c r="M810" s="184">
        <v>26.655200000000001</v>
      </c>
      <c r="N810" s="184">
        <v>55.619100000000003</v>
      </c>
      <c r="O810" s="184">
        <v>18.527699999999999</v>
      </c>
      <c r="P810" s="184">
        <v>12.581300000000001</v>
      </c>
      <c r="Q810" s="184">
        <v>15.841799999999999</v>
      </c>
      <c r="R810" s="184">
        <v>24.220199999999998</v>
      </c>
      <c r="S810" s="120"/>
      <c r="T810" s="123"/>
      <c r="U810" s="124"/>
      <c r="V810" s="124"/>
      <c r="W810" s="124"/>
      <c r="X810" s="124"/>
      <c r="Y810" s="124"/>
      <c r="Z810" s="124"/>
      <c r="AA810" s="124"/>
      <c r="AB810" s="124"/>
      <c r="AC810" s="124"/>
      <c r="AD810" s="124"/>
      <c r="AE810" s="124"/>
      <c r="AF810" s="124"/>
      <c r="AG810" s="124"/>
      <c r="AH810" s="124"/>
    </row>
    <row r="811" spans="1:34" x14ac:dyDescent="0.3">
      <c r="A811" s="180" t="s">
        <v>1779</v>
      </c>
      <c r="B811" s="180" t="s">
        <v>1822</v>
      </c>
      <c r="C811" s="180">
        <v>108594</v>
      </c>
      <c r="D811" s="183">
        <v>44477</v>
      </c>
      <c r="E811" s="184">
        <v>138.05000000000001</v>
      </c>
      <c r="F811" s="184">
        <v>0.56089999999999995</v>
      </c>
      <c r="G811" s="184">
        <v>1.4923999999999999</v>
      </c>
      <c r="H811" s="184">
        <v>3.1533000000000002</v>
      </c>
      <c r="I811" s="184">
        <v>1.3583000000000001</v>
      </c>
      <c r="J811" s="184">
        <v>3.3075999999999999</v>
      </c>
      <c r="K811" s="184">
        <v>12.482699999999999</v>
      </c>
      <c r="L811" s="184">
        <v>21.8447</v>
      </c>
      <c r="M811" s="184">
        <v>25.981000000000002</v>
      </c>
      <c r="N811" s="184">
        <v>54.522100000000002</v>
      </c>
      <c r="O811" s="184">
        <v>17.712900000000001</v>
      </c>
      <c r="P811" s="184">
        <v>11.7768</v>
      </c>
      <c r="Q811" s="184">
        <v>17.782800000000002</v>
      </c>
      <c r="R811" s="184">
        <v>23.361699999999999</v>
      </c>
      <c r="S811" s="120"/>
      <c r="T811" s="123"/>
      <c r="U811" s="124"/>
      <c r="V811" s="124"/>
      <c r="W811" s="124"/>
      <c r="X811" s="124"/>
      <c r="Y811" s="124"/>
      <c r="Z811" s="124"/>
      <c r="AA811" s="124"/>
      <c r="AB811" s="124"/>
      <c r="AC811" s="124"/>
      <c r="AD811" s="124"/>
      <c r="AE811" s="124"/>
      <c r="AF811" s="124"/>
      <c r="AG811" s="124"/>
      <c r="AH811" s="124"/>
    </row>
    <row r="812" spans="1:34" x14ac:dyDescent="0.3">
      <c r="A812" s="180" t="s">
        <v>1779</v>
      </c>
      <c r="B812" s="180" t="s">
        <v>1800</v>
      </c>
      <c r="C812" s="180">
        <v>109522</v>
      </c>
      <c r="D812" s="183">
        <v>44477</v>
      </c>
      <c r="E812" s="184">
        <v>53.089700000000001</v>
      </c>
      <c r="F812" s="184">
        <v>0.62450000000000006</v>
      </c>
      <c r="G812" s="184">
        <v>0.94230000000000003</v>
      </c>
      <c r="H812" s="184">
        <v>3.0085999999999999</v>
      </c>
      <c r="I812" s="184">
        <v>1.6392</v>
      </c>
      <c r="J812" s="184">
        <v>4.5697000000000001</v>
      </c>
      <c r="K812" s="184">
        <v>16.901599999999998</v>
      </c>
      <c r="L812" s="184">
        <v>23.515499999999999</v>
      </c>
      <c r="M812" s="184">
        <v>29.808399999999999</v>
      </c>
      <c r="N812" s="184">
        <v>67.828000000000003</v>
      </c>
      <c r="O812" s="184">
        <v>24.4788</v>
      </c>
      <c r="P812" s="184">
        <v>16.004999999999999</v>
      </c>
      <c r="Q812" s="184">
        <v>13.6473</v>
      </c>
      <c r="R812" s="184">
        <v>26.977499999999999</v>
      </c>
      <c r="S812" s="120"/>
      <c r="T812" s="123"/>
      <c r="U812" s="124"/>
      <c r="V812" s="124"/>
      <c r="W812" s="124"/>
      <c r="X812" s="124"/>
      <c r="Y812" s="124"/>
      <c r="Z812" s="124"/>
      <c r="AA812" s="124"/>
      <c r="AB812" s="124"/>
      <c r="AC812" s="124"/>
      <c r="AD812" s="124"/>
      <c r="AE812" s="124"/>
      <c r="AF812" s="124"/>
      <c r="AG812" s="124"/>
      <c r="AH812" s="124"/>
    </row>
    <row r="813" spans="1:34" x14ac:dyDescent="0.3">
      <c r="A813" s="180" t="s">
        <v>1779</v>
      </c>
      <c r="B813" s="180" t="s">
        <v>1801</v>
      </c>
      <c r="C813" s="180">
        <v>120492</v>
      </c>
      <c r="D813" s="183">
        <v>44477</v>
      </c>
      <c r="E813" s="184">
        <v>57.8872</v>
      </c>
      <c r="F813" s="184">
        <v>0.62670000000000003</v>
      </c>
      <c r="G813" s="184">
        <v>0.94879999999999998</v>
      </c>
      <c r="H813" s="184">
        <v>3.0240999999999998</v>
      </c>
      <c r="I813" s="184">
        <v>1.6698</v>
      </c>
      <c r="J813" s="184">
        <v>4.6368999999999998</v>
      </c>
      <c r="K813" s="184">
        <v>17.131699999999999</v>
      </c>
      <c r="L813" s="184">
        <v>23.999500000000001</v>
      </c>
      <c r="M813" s="184">
        <v>30.567699999999999</v>
      </c>
      <c r="N813" s="184">
        <v>69.142600000000002</v>
      </c>
      <c r="O813" s="184">
        <v>25.4526</v>
      </c>
      <c r="P813" s="184">
        <v>17.0364</v>
      </c>
      <c r="Q813" s="184">
        <v>17.820799999999998</v>
      </c>
      <c r="R813" s="184">
        <v>27.9709</v>
      </c>
      <c r="S813" s="120"/>
      <c r="T813" s="123"/>
      <c r="U813" s="124"/>
      <c r="V813" s="124"/>
      <c r="W813" s="124"/>
      <c r="X813" s="124"/>
      <c r="Y813" s="124"/>
      <c r="Z813" s="124"/>
      <c r="AA813" s="124"/>
      <c r="AB813" s="124"/>
      <c r="AC813" s="124"/>
      <c r="AD813" s="124"/>
      <c r="AE813" s="124"/>
      <c r="AF813" s="124"/>
      <c r="AG813" s="124"/>
      <c r="AH813" s="124"/>
    </row>
    <row r="814" spans="1:34" x14ac:dyDescent="0.3">
      <c r="A814" s="180" t="s">
        <v>1779</v>
      </c>
      <c r="B814" s="180" t="s">
        <v>1808</v>
      </c>
      <c r="C814" s="180">
        <v>112090</v>
      </c>
      <c r="D814" s="183">
        <v>44477</v>
      </c>
      <c r="E814" s="184">
        <v>53.741</v>
      </c>
      <c r="F814" s="184">
        <v>0.63100000000000001</v>
      </c>
      <c r="G814" s="184">
        <v>0.35670000000000002</v>
      </c>
      <c r="H814" s="184">
        <v>1.8072999999999999</v>
      </c>
      <c r="I814" s="184">
        <v>0.71779999999999999</v>
      </c>
      <c r="J814" s="184">
        <v>1.5206999999999999</v>
      </c>
      <c r="K814" s="184">
        <v>10.0776</v>
      </c>
      <c r="L814" s="184">
        <v>17.246300000000002</v>
      </c>
      <c r="M814" s="184">
        <v>23.4177</v>
      </c>
      <c r="N814" s="184">
        <v>48.895899999999997</v>
      </c>
      <c r="O814" s="184">
        <v>20.1051</v>
      </c>
      <c r="P814" s="184">
        <v>14.8332</v>
      </c>
      <c r="Q814" s="184">
        <v>14.933</v>
      </c>
      <c r="R814" s="184">
        <v>24.908000000000001</v>
      </c>
      <c r="S814" s="120"/>
      <c r="T814" s="123"/>
      <c r="U814" s="124"/>
      <c r="V814" s="124"/>
      <c r="W814" s="124"/>
      <c r="X814" s="124"/>
      <c r="Y814" s="124"/>
      <c r="Z814" s="124"/>
      <c r="AA814" s="124"/>
      <c r="AB814" s="124"/>
      <c r="AC814" s="124"/>
      <c r="AD814" s="124"/>
      <c r="AE814" s="124"/>
      <c r="AF814" s="124"/>
      <c r="AG814" s="124"/>
      <c r="AH814" s="124"/>
    </row>
    <row r="815" spans="1:34" x14ac:dyDescent="0.3">
      <c r="A815" s="180" t="s">
        <v>1779</v>
      </c>
      <c r="B815" s="180" t="s">
        <v>1809</v>
      </c>
      <c r="C815" s="180">
        <v>120166</v>
      </c>
      <c r="D815" s="183">
        <v>44477</v>
      </c>
      <c r="E815" s="184">
        <v>58.534999999999997</v>
      </c>
      <c r="F815" s="184">
        <v>0.63439999999999996</v>
      </c>
      <c r="G815" s="184">
        <v>0.36349999999999999</v>
      </c>
      <c r="H815" s="184">
        <v>1.8266</v>
      </c>
      <c r="I815" s="184">
        <v>0.75390000000000001</v>
      </c>
      <c r="J815" s="184">
        <v>1.5986</v>
      </c>
      <c r="K815" s="184">
        <v>10.3331</v>
      </c>
      <c r="L815" s="184">
        <v>17.8004</v>
      </c>
      <c r="M815" s="184">
        <v>24.3124</v>
      </c>
      <c r="N815" s="184">
        <v>50.328699999999998</v>
      </c>
      <c r="O815" s="184">
        <v>21.284700000000001</v>
      </c>
      <c r="P815" s="184">
        <v>16.022200000000002</v>
      </c>
      <c r="Q815" s="184">
        <v>18.320499999999999</v>
      </c>
      <c r="R815" s="184">
        <v>26.113499999999998</v>
      </c>
      <c r="S815" s="120"/>
      <c r="T815" s="123"/>
      <c r="U815" s="124"/>
      <c r="V815" s="124"/>
      <c r="W815" s="124"/>
      <c r="X815" s="124"/>
      <c r="Y815" s="124"/>
      <c r="Z815" s="124"/>
      <c r="AA815" s="124"/>
      <c r="AB815" s="124"/>
      <c r="AC815" s="124"/>
      <c r="AD815" s="124"/>
      <c r="AE815" s="124"/>
      <c r="AF815" s="124"/>
      <c r="AG815" s="124"/>
      <c r="AH815" s="124"/>
    </row>
    <row r="816" spans="1:34" x14ac:dyDescent="0.3">
      <c r="A816" s="180" t="s">
        <v>1779</v>
      </c>
      <c r="B816" s="180" t="s">
        <v>1823</v>
      </c>
      <c r="C816" s="180">
        <v>119291</v>
      </c>
      <c r="D816" s="183">
        <v>44477</v>
      </c>
      <c r="E816" s="184">
        <v>130.10400000000001</v>
      </c>
      <c r="F816" s="184">
        <v>0.54400000000000004</v>
      </c>
      <c r="G816" s="184">
        <v>0.68799999999999994</v>
      </c>
      <c r="H816" s="184">
        <v>2.6089000000000002</v>
      </c>
      <c r="I816" s="184">
        <v>1.399</v>
      </c>
      <c r="J816" s="184">
        <v>3.8978000000000002</v>
      </c>
      <c r="K816" s="184">
        <v>11.166700000000001</v>
      </c>
      <c r="L816" s="184">
        <v>19.890499999999999</v>
      </c>
      <c r="M816" s="184">
        <v>25.336200000000002</v>
      </c>
      <c r="N816" s="184">
        <v>48.7209</v>
      </c>
      <c r="O816" s="184">
        <v>18.654800000000002</v>
      </c>
      <c r="P816" s="184">
        <v>13.472300000000001</v>
      </c>
      <c r="Q816" s="184">
        <v>15.0488</v>
      </c>
      <c r="R816" s="184">
        <v>26.361899999999999</v>
      </c>
      <c r="S816" s="120"/>
      <c r="T816" s="123"/>
      <c r="U816" s="124"/>
      <c r="V816" s="124"/>
      <c r="W816" s="124"/>
      <c r="X816" s="124"/>
      <c r="Y816" s="124"/>
      <c r="Z816" s="124"/>
      <c r="AA816" s="124"/>
      <c r="AB816" s="124"/>
      <c r="AC816" s="124"/>
      <c r="AD816" s="124"/>
      <c r="AE816" s="124"/>
      <c r="AF816" s="124"/>
      <c r="AG816" s="124"/>
      <c r="AH816" s="124"/>
    </row>
    <row r="817" spans="1:34" x14ac:dyDescent="0.3">
      <c r="A817" s="180" t="s">
        <v>1779</v>
      </c>
      <c r="B817" s="180" t="s">
        <v>1824</v>
      </c>
      <c r="C817" s="180">
        <v>118043</v>
      </c>
      <c r="D817" s="183">
        <v>44477</v>
      </c>
      <c r="E817" s="184">
        <v>122.447</v>
      </c>
      <c r="F817" s="184">
        <v>0.54190000000000005</v>
      </c>
      <c r="G817" s="184">
        <v>0.68159999999999998</v>
      </c>
      <c r="H817" s="184">
        <v>2.5939999999999999</v>
      </c>
      <c r="I817" s="184">
        <v>1.3701000000000001</v>
      </c>
      <c r="J817" s="184">
        <v>3.8338000000000001</v>
      </c>
      <c r="K817" s="184">
        <v>10.9564</v>
      </c>
      <c r="L817" s="184">
        <v>19.439499999999999</v>
      </c>
      <c r="M817" s="184">
        <v>24.6584</v>
      </c>
      <c r="N817" s="184">
        <v>47.665300000000002</v>
      </c>
      <c r="O817" s="184">
        <v>17.8171</v>
      </c>
      <c r="P817" s="184">
        <v>12.6614</v>
      </c>
      <c r="Q817" s="184">
        <v>16.494399999999999</v>
      </c>
      <c r="R817" s="184">
        <v>25.492100000000001</v>
      </c>
      <c r="S817" s="120"/>
      <c r="T817" s="123"/>
      <c r="U817" s="124"/>
      <c r="V817" s="124"/>
      <c r="W817" s="124"/>
      <c r="X817" s="124"/>
      <c r="Y817" s="124"/>
      <c r="Z817" s="124"/>
      <c r="AA817" s="124"/>
      <c r="AB817" s="124"/>
      <c r="AC817" s="124"/>
      <c r="AD817" s="124"/>
      <c r="AE817" s="124"/>
      <c r="AF817" s="124"/>
      <c r="AG817" s="124"/>
      <c r="AH817" s="124"/>
    </row>
    <row r="818" spans="1:34" x14ac:dyDescent="0.3">
      <c r="A818" s="180" t="s">
        <v>1779</v>
      </c>
      <c r="B818" s="180" t="s">
        <v>1825</v>
      </c>
      <c r="C818" s="180">
        <v>100313</v>
      </c>
      <c r="D818" s="183">
        <v>44477</v>
      </c>
      <c r="E818" s="184">
        <v>68.108199999999997</v>
      </c>
      <c r="F818" s="184">
        <v>0.35949999999999999</v>
      </c>
      <c r="G818" s="184">
        <v>0.60799999999999998</v>
      </c>
      <c r="H818" s="184">
        <v>2.2075999999999998</v>
      </c>
      <c r="I818" s="184">
        <v>0.21809999999999999</v>
      </c>
      <c r="J818" s="184">
        <v>1.8019000000000001</v>
      </c>
      <c r="K818" s="184">
        <v>9.6776999999999997</v>
      </c>
      <c r="L818" s="184">
        <v>17.768599999999999</v>
      </c>
      <c r="M818" s="184">
        <v>18.619399999999999</v>
      </c>
      <c r="N818" s="184">
        <v>41.863700000000001</v>
      </c>
      <c r="O818" s="184">
        <v>17.350100000000001</v>
      </c>
      <c r="P818" s="184">
        <v>11.126799999999999</v>
      </c>
      <c r="Q818" s="184">
        <v>9.4555000000000007</v>
      </c>
      <c r="R818" s="184">
        <v>20.654399999999999</v>
      </c>
      <c r="S818" s="120"/>
      <c r="T818" s="123"/>
      <c r="U818" s="124"/>
      <c r="V818" s="124"/>
      <c r="W818" s="124"/>
      <c r="X818" s="124"/>
      <c r="Y818" s="124"/>
      <c r="Z818" s="124"/>
      <c r="AA818" s="124"/>
      <c r="AB818" s="124"/>
      <c r="AC818" s="124"/>
      <c r="AD818" s="124"/>
      <c r="AE818" s="124"/>
      <c r="AF818" s="124"/>
      <c r="AG818" s="124"/>
      <c r="AH818" s="124"/>
    </row>
    <row r="819" spans="1:34" x14ac:dyDescent="0.3">
      <c r="A819" s="180" t="s">
        <v>1779</v>
      </c>
      <c r="B819" s="180" t="s">
        <v>1826</v>
      </c>
      <c r="C819" s="180">
        <v>120264</v>
      </c>
      <c r="D819" s="183">
        <v>44477</v>
      </c>
      <c r="E819" s="184">
        <v>72.5749</v>
      </c>
      <c r="F819" s="184">
        <v>0.36230000000000001</v>
      </c>
      <c r="G819" s="184">
        <v>0.61619999999999997</v>
      </c>
      <c r="H819" s="184">
        <v>2.2269999999999999</v>
      </c>
      <c r="I819" s="184">
        <v>0.25580000000000003</v>
      </c>
      <c r="J819" s="184">
        <v>1.8841000000000001</v>
      </c>
      <c r="K819" s="184">
        <v>9.9497999999999998</v>
      </c>
      <c r="L819" s="184">
        <v>18.351099999999999</v>
      </c>
      <c r="M819" s="184">
        <v>19.4892</v>
      </c>
      <c r="N819" s="184">
        <v>43.179400000000001</v>
      </c>
      <c r="O819" s="184">
        <v>18.303000000000001</v>
      </c>
      <c r="P819" s="184">
        <v>12.0603</v>
      </c>
      <c r="Q819" s="184">
        <v>11.709199999999999</v>
      </c>
      <c r="R819" s="184">
        <v>21.617100000000001</v>
      </c>
      <c r="S819" s="120"/>
      <c r="T819" s="123"/>
      <c r="U819" s="124"/>
      <c r="V819" s="124"/>
      <c r="W819" s="124"/>
      <c r="X819" s="124"/>
      <c r="Y819" s="124"/>
      <c r="Z819" s="124"/>
      <c r="AA819" s="124"/>
      <c r="AB819" s="124"/>
      <c r="AC819" s="124"/>
      <c r="AD819" s="124"/>
      <c r="AE819" s="124"/>
      <c r="AF819" s="124"/>
      <c r="AG819" s="124"/>
      <c r="AH819" s="124"/>
    </row>
    <row r="820" spans="1:34" x14ac:dyDescent="0.3">
      <c r="A820" s="180" t="s">
        <v>1779</v>
      </c>
      <c r="B820" s="180" t="s">
        <v>1819</v>
      </c>
      <c r="C820" s="180">
        <v>129046</v>
      </c>
      <c r="D820" s="183">
        <v>44477</v>
      </c>
      <c r="E820" s="184">
        <v>38.9696</v>
      </c>
      <c r="F820" s="184">
        <v>0.33679999999999999</v>
      </c>
      <c r="G820" s="184">
        <v>0.35770000000000002</v>
      </c>
      <c r="H820" s="184">
        <v>1.8097000000000001</v>
      </c>
      <c r="I820" s="184">
        <v>0.21290000000000001</v>
      </c>
      <c r="J820" s="184">
        <v>0.42570000000000002</v>
      </c>
      <c r="K820" s="184">
        <v>7.8617999999999997</v>
      </c>
      <c r="L820" s="184">
        <v>13.988899999999999</v>
      </c>
      <c r="M820" s="184">
        <v>17.7803</v>
      </c>
      <c r="N820" s="184">
        <v>40.514000000000003</v>
      </c>
      <c r="O820" s="184">
        <v>17.739000000000001</v>
      </c>
      <c r="P820" s="184">
        <v>12.970800000000001</v>
      </c>
      <c r="Q820" s="184">
        <v>20.0246</v>
      </c>
      <c r="R820" s="184">
        <v>20.1097</v>
      </c>
      <c r="S820" s="120"/>
      <c r="T820" s="123"/>
      <c r="U820" s="124"/>
      <c r="V820" s="124"/>
      <c r="W820" s="124"/>
      <c r="X820" s="124"/>
      <c r="Y820" s="124"/>
      <c r="Z820" s="124"/>
      <c r="AA820" s="124"/>
      <c r="AB820" s="124"/>
      <c r="AC820" s="124"/>
      <c r="AD820" s="124"/>
      <c r="AE820" s="124"/>
      <c r="AF820" s="124"/>
      <c r="AG820" s="124"/>
      <c r="AH820" s="124"/>
    </row>
    <row r="821" spans="1:34" x14ac:dyDescent="0.3">
      <c r="A821" s="180" t="s">
        <v>1779</v>
      </c>
      <c r="B821" s="180" t="s">
        <v>1820</v>
      </c>
      <c r="C821" s="180">
        <v>129048</v>
      </c>
      <c r="D821" s="183">
        <v>44477</v>
      </c>
      <c r="E821" s="184">
        <v>36.319899999999997</v>
      </c>
      <c r="F821" s="184">
        <v>0.33429999999999999</v>
      </c>
      <c r="G821" s="184">
        <v>0.35010000000000002</v>
      </c>
      <c r="H821" s="184">
        <v>1.792</v>
      </c>
      <c r="I821" s="184">
        <v>0.1787</v>
      </c>
      <c r="J821" s="184">
        <v>0.3523</v>
      </c>
      <c r="K821" s="184">
        <v>7.6180000000000003</v>
      </c>
      <c r="L821" s="184">
        <v>13.463900000000001</v>
      </c>
      <c r="M821" s="184">
        <v>16.997900000000001</v>
      </c>
      <c r="N821" s="184">
        <v>39.283700000000003</v>
      </c>
      <c r="O821" s="184">
        <v>16.671299999999999</v>
      </c>
      <c r="P821" s="184">
        <v>11.935499999999999</v>
      </c>
      <c r="Q821" s="184">
        <v>18.895800000000001</v>
      </c>
      <c r="R821" s="184">
        <v>19.010200000000001</v>
      </c>
      <c r="S821" s="120"/>
      <c r="T821" s="123"/>
      <c r="U821" s="124"/>
      <c r="V821" s="124"/>
      <c r="W821" s="124"/>
      <c r="X821" s="124"/>
      <c r="Y821" s="124"/>
      <c r="Z821" s="124"/>
      <c r="AA821" s="124"/>
      <c r="AB821" s="124"/>
      <c r="AC821" s="124"/>
      <c r="AD821" s="124"/>
      <c r="AE821" s="124"/>
      <c r="AF821" s="124"/>
      <c r="AG821" s="124"/>
      <c r="AH821" s="124"/>
    </row>
    <row r="822" spans="1:34" x14ac:dyDescent="0.3">
      <c r="A822" s="180" t="s">
        <v>1779</v>
      </c>
      <c r="B822" s="180" t="s">
        <v>2015</v>
      </c>
      <c r="C822" s="180">
        <v>143793</v>
      </c>
      <c r="D822" s="183">
        <v>44477</v>
      </c>
      <c r="E822" s="184">
        <v>17.372599999999998</v>
      </c>
      <c r="F822" s="184">
        <v>0.56850000000000001</v>
      </c>
      <c r="G822" s="184">
        <v>0.82940000000000003</v>
      </c>
      <c r="H822" s="184">
        <v>2.6743000000000001</v>
      </c>
      <c r="I822" s="184">
        <v>1.4220999999999999</v>
      </c>
      <c r="J822" s="184">
        <v>3.9422999999999999</v>
      </c>
      <c r="K822" s="184">
        <v>14.1013</v>
      </c>
      <c r="L822" s="184">
        <v>24.450900000000001</v>
      </c>
      <c r="M822" s="184">
        <v>29.230599999999999</v>
      </c>
      <c r="N822" s="184">
        <v>59.111600000000003</v>
      </c>
      <c r="O822" s="184">
        <v>23.481200000000001</v>
      </c>
      <c r="P822" s="184"/>
      <c r="Q822" s="184">
        <v>18.5108</v>
      </c>
      <c r="R822" s="184">
        <v>27.999199999999998</v>
      </c>
      <c r="S822" s="120"/>
      <c r="T822" s="123"/>
      <c r="U822" s="124"/>
      <c r="V822" s="124"/>
      <c r="W822" s="124"/>
      <c r="X822" s="124"/>
      <c r="Y822" s="124"/>
      <c r="Z822" s="124"/>
      <c r="AA822" s="124"/>
      <c r="AB822" s="124"/>
      <c r="AC822" s="124"/>
      <c r="AD822" s="124"/>
      <c r="AE822" s="124"/>
      <c r="AF822" s="124"/>
      <c r="AG822" s="124"/>
      <c r="AH822" s="124"/>
    </row>
    <row r="823" spans="1:34" x14ac:dyDescent="0.3">
      <c r="A823" s="180" t="s">
        <v>1779</v>
      </c>
      <c r="B823" s="180" t="s">
        <v>2016</v>
      </c>
      <c r="C823" s="180">
        <v>143787</v>
      </c>
      <c r="D823" s="183">
        <v>44477</v>
      </c>
      <c r="E823" s="184">
        <v>16.240100000000002</v>
      </c>
      <c r="F823" s="184">
        <v>0.5635</v>
      </c>
      <c r="G823" s="184">
        <v>0.8145</v>
      </c>
      <c r="H823" s="184">
        <v>2.6379999999999999</v>
      </c>
      <c r="I823" s="184">
        <v>1.3499000000000001</v>
      </c>
      <c r="J823" s="184">
        <v>3.8083999999999998</v>
      </c>
      <c r="K823" s="184">
        <v>13.6013</v>
      </c>
      <c r="L823" s="184">
        <v>23.294499999999999</v>
      </c>
      <c r="M823" s="184">
        <v>27.3813</v>
      </c>
      <c r="N823" s="184">
        <v>56.078299999999999</v>
      </c>
      <c r="O823" s="184">
        <v>21.001000000000001</v>
      </c>
      <c r="P823" s="184"/>
      <c r="Q823" s="184">
        <v>16.079499999999999</v>
      </c>
      <c r="R823" s="184">
        <v>25.529699999999998</v>
      </c>
      <c r="S823" s="120"/>
      <c r="T823" s="123"/>
      <c r="U823" s="124"/>
      <c r="V823" s="124"/>
      <c r="W823" s="124"/>
      <c r="X823" s="124"/>
      <c r="Y823" s="124"/>
      <c r="Z823" s="124"/>
      <c r="AA823" s="124"/>
      <c r="AB823" s="124"/>
      <c r="AC823" s="124"/>
      <c r="AD823" s="124"/>
      <c r="AE823" s="124"/>
      <c r="AF823" s="124"/>
      <c r="AG823" s="124"/>
      <c r="AH823" s="124"/>
    </row>
    <row r="824" spans="1:34" x14ac:dyDescent="0.3">
      <c r="A824" s="180" t="s">
        <v>1779</v>
      </c>
      <c r="B824" s="180" t="s">
        <v>1781</v>
      </c>
      <c r="C824" s="180">
        <v>122639</v>
      </c>
      <c r="D824" s="183">
        <v>44477</v>
      </c>
      <c r="E824" s="184">
        <v>53.271000000000001</v>
      </c>
      <c r="F824" s="184">
        <v>1.2383</v>
      </c>
      <c r="G824" s="184">
        <v>2.1181999999999999</v>
      </c>
      <c r="H824" s="184">
        <v>2.4653</v>
      </c>
      <c r="I824" s="184">
        <v>0.42849999999999999</v>
      </c>
      <c r="J824" s="184">
        <v>3.4083000000000001</v>
      </c>
      <c r="K824" s="184">
        <v>15.3796</v>
      </c>
      <c r="L824" s="184">
        <v>28.572700000000001</v>
      </c>
      <c r="M824" s="184">
        <v>42.235399999999998</v>
      </c>
      <c r="N824" s="184">
        <v>60.578200000000002</v>
      </c>
      <c r="O824" s="184">
        <v>30.3307</v>
      </c>
      <c r="P824" s="184">
        <v>22.7316</v>
      </c>
      <c r="Q824" s="184">
        <v>22.124400000000001</v>
      </c>
      <c r="R824" s="184">
        <v>43.319600000000001</v>
      </c>
      <c r="S824" s="120"/>
      <c r="T824" s="123"/>
      <c r="U824" s="124"/>
      <c r="V824" s="124"/>
      <c r="W824" s="124"/>
      <c r="X824" s="124"/>
      <c r="Y824" s="124"/>
      <c r="Z824" s="124"/>
      <c r="AA824" s="124"/>
      <c r="AB824" s="124"/>
      <c r="AC824" s="124"/>
      <c r="AD824" s="124"/>
      <c r="AE824" s="124"/>
      <c r="AF824" s="124"/>
      <c r="AG824" s="124"/>
      <c r="AH824" s="124"/>
    </row>
    <row r="825" spans="1:34" x14ac:dyDescent="0.3">
      <c r="A825" s="180" t="s">
        <v>1779</v>
      </c>
      <c r="B825" s="180" t="s">
        <v>1780</v>
      </c>
      <c r="C825" s="180">
        <v>122640</v>
      </c>
      <c r="D825" s="183">
        <v>44477</v>
      </c>
      <c r="E825" s="184">
        <v>50.419600000000003</v>
      </c>
      <c r="F825" s="184">
        <v>1.2358</v>
      </c>
      <c r="G825" s="184">
        <v>2.1111</v>
      </c>
      <c r="H825" s="184">
        <v>2.4468000000000001</v>
      </c>
      <c r="I825" s="184">
        <v>0.3911</v>
      </c>
      <c r="J825" s="184">
        <v>3.3246000000000002</v>
      </c>
      <c r="K825" s="184">
        <v>15.096399999999999</v>
      </c>
      <c r="L825" s="184">
        <v>27.891300000000001</v>
      </c>
      <c r="M825" s="184">
        <v>41.162999999999997</v>
      </c>
      <c r="N825" s="184">
        <v>58.960599999999999</v>
      </c>
      <c r="O825" s="184">
        <v>29.1739</v>
      </c>
      <c r="P825" s="184">
        <v>21.802299999999999</v>
      </c>
      <c r="Q825" s="184">
        <v>21.3245</v>
      </c>
      <c r="R825" s="184">
        <v>41.953699999999998</v>
      </c>
      <c r="S825" s="120"/>
      <c r="T825" s="123"/>
      <c r="U825" s="124"/>
      <c r="V825" s="124"/>
      <c r="W825" s="124"/>
      <c r="X825" s="124"/>
      <c r="Y825" s="124"/>
      <c r="Z825" s="124"/>
      <c r="AA825" s="124"/>
      <c r="AB825" s="124"/>
      <c r="AC825" s="124"/>
      <c r="AD825" s="124"/>
      <c r="AE825" s="124"/>
      <c r="AF825" s="124"/>
      <c r="AG825" s="124"/>
      <c r="AH825" s="124"/>
    </row>
    <row r="826" spans="1:34" x14ac:dyDescent="0.3">
      <c r="A826" s="180" t="s">
        <v>1779</v>
      </c>
      <c r="B826" s="180" t="s">
        <v>1810</v>
      </c>
      <c r="C826" s="180">
        <v>133839</v>
      </c>
      <c r="D826" s="183">
        <v>44477</v>
      </c>
      <c r="E826" s="184">
        <v>30.04</v>
      </c>
      <c r="F826" s="184">
        <v>0.87309999999999999</v>
      </c>
      <c r="G826" s="184">
        <v>1.1788000000000001</v>
      </c>
      <c r="H826" s="184">
        <v>2.6307</v>
      </c>
      <c r="I826" s="184">
        <v>1.6581999999999999</v>
      </c>
      <c r="J826" s="184">
        <v>3.1238999999999999</v>
      </c>
      <c r="K826" s="184">
        <v>14.8757</v>
      </c>
      <c r="L826" s="184">
        <v>29.986999999999998</v>
      </c>
      <c r="M826" s="184">
        <v>40.111899999999999</v>
      </c>
      <c r="N826" s="184">
        <v>77.122600000000006</v>
      </c>
      <c r="O826" s="184">
        <v>34.631599999999999</v>
      </c>
      <c r="P826" s="184">
        <v>21.7441</v>
      </c>
      <c r="Q826" s="184">
        <v>18.126899999999999</v>
      </c>
      <c r="R826" s="184">
        <v>47.918999999999997</v>
      </c>
      <c r="S826" s="120"/>
      <c r="T826" s="123"/>
      <c r="U826" s="124"/>
      <c r="V826" s="124"/>
      <c r="W826" s="124"/>
      <c r="X826" s="124"/>
      <c r="Y826" s="124"/>
      <c r="Z826" s="124"/>
      <c r="AA826" s="124"/>
      <c r="AB826" s="124"/>
      <c r="AC826" s="124"/>
      <c r="AD826" s="124"/>
      <c r="AE826" s="124"/>
      <c r="AF826" s="124"/>
      <c r="AG826" s="124"/>
      <c r="AH826" s="124"/>
    </row>
    <row r="827" spans="1:34" x14ac:dyDescent="0.3">
      <c r="A827" s="180" t="s">
        <v>1779</v>
      </c>
      <c r="B827" s="180" t="s">
        <v>1811</v>
      </c>
      <c r="C827" s="180">
        <v>133836</v>
      </c>
      <c r="D827" s="183">
        <v>44477</v>
      </c>
      <c r="E827" s="184">
        <v>27.18</v>
      </c>
      <c r="F827" s="184">
        <v>0.85340000000000005</v>
      </c>
      <c r="G827" s="184">
        <v>1.1536999999999999</v>
      </c>
      <c r="H827" s="184">
        <v>2.6048</v>
      </c>
      <c r="I827" s="184">
        <v>1.5694999999999999</v>
      </c>
      <c r="J827" s="184">
        <v>2.9544999999999999</v>
      </c>
      <c r="K827" s="184">
        <v>14.297700000000001</v>
      </c>
      <c r="L827" s="184">
        <v>28.632300000000001</v>
      </c>
      <c r="M827" s="184">
        <v>37.969499999999996</v>
      </c>
      <c r="N827" s="184">
        <v>73.563199999999995</v>
      </c>
      <c r="O827" s="184">
        <v>32.0319</v>
      </c>
      <c r="P827" s="184">
        <v>19.527000000000001</v>
      </c>
      <c r="Q827" s="184">
        <v>16.3505</v>
      </c>
      <c r="R827" s="184">
        <v>45.0627</v>
      </c>
      <c r="S827" s="120"/>
      <c r="T827" s="123"/>
      <c r="U827" s="124"/>
      <c r="V827" s="124"/>
      <c r="W827" s="124"/>
      <c r="X827" s="124"/>
      <c r="Y827" s="124"/>
      <c r="Z827" s="124"/>
      <c r="AA827" s="124"/>
      <c r="AB827" s="124"/>
      <c r="AC827" s="124"/>
      <c r="AD827" s="124"/>
      <c r="AE827" s="124"/>
      <c r="AF827" s="124"/>
      <c r="AG827" s="124"/>
      <c r="AH827" s="124"/>
    </row>
    <row r="828" spans="1:34" x14ac:dyDescent="0.3">
      <c r="A828" s="180" t="s">
        <v>1779</v>
      </c>
      <c r="B828" s="180" t="s">
        <v>1812</v>
      </c>
      <c r="C828" s="180">
        <v>119718</v>
      </c>
      <c r="D828" s="183">
        <v>44477</v>
      </c>
      <c r="E828" s="184">
        <v>83.691800000000001</v>
      </c>
      <c r="F828" s="184">
        <v>0.1714</v>
      </c>
      <c r="G828" s="184">
        <v>0.48830000000000001</v>
      </c>
      <c r="H828" s="184">
        <v>2.0364</v>
      </c>
      <c r="I828" s="184">
        <v>0.88700000000000001</v>
      </c>
      <c r="J828" s="184">
        <v>3.4018000000000002</v>
      </c>
      <c r="K828" s="184">
        <v>11.697900000000001</v>
      </c>
      <c r="L828" s="184">
        <v>22.422799999999999</v>
      </c>
      <c r="M828" s="184">
        <v>29.101800000000001</v>
      </c>
      <c r="N828" s="184">
        <v>62.964300000000001</v>
      </c>
      <c r="O828" s="184">
        <v>23.245000000000001</v>
      </c>
      <c r="P828" s="184">
        <v>16.160799999999998</v>
      </c>
      <c r="Q828" s="184">
        <v>18.418399999999998</v>
      </c>
      <c r="R828" s="184">
        <v>27.674700000000001</v>
      </c>
      <c r="S828" s="120"/>
      <c r="T828" s="123"/>
      <c r="U828" s="124"/>
      <c r="V828" s="124"/>
      <c r="W828" s="124"/>
      <c r="X828" s="124"/>
      <c r="Y828" s="124"/>
      <c r="Z828" s="124"/>
      <c r="AA828" s="124"/>
      <c r="AB828" s="124"/>
      <c r="AC828" s="124"/>
      <c r="AD828" s="124"/>
      <c r="AE828" s="124"/>
      <c r="AF828" s="124"/>
      <c r="AG828" s="124"/>
      <c r="AH828" s="124"/>
    </row>
    <row r="829" spans="1:34" x14ac:dyDescent="0.3">
      <c r="A829" s="180" t="s">
        <v>1779</v>
      </c>
      <c r="B829" s="180" t="s">
        <v>1813</v>
      </c>
      <c r="C829" s="180">
        <v>103215</v>
      </c>
      <c r="D829" s="183">
        <v>44477</v>
      </c>
      <c r="E829" s="184">
        <v>77.4285</v>
      </c>
      <c r="F829" s="184">
        <v>0.16869999999999999</v>
      </c>
      <c r="G829" s="184">
        <v>0.48039999999999999</v>
      </c>
      <c r="H829" s="184">
        <v>2.0177</v>
      </c>
      <c r="I829" s="184">
        <v>0.85009999999999997</v>
      </c>
      <c r="J829" s="184">
        <v>3.3209</v>
      </c>
      <c r="K829" s="184">
        <v>11.4368</v>
      </c>
      <c r="L829" s="184">
        <v>21.828499999999998</v>
      </c>
      <c r="M829" s="184">
        <v>28.155100000000001</v>
      </c>
      <c r="N829" s="184">
        <v>61.410899999999998</v>
      </c>
      <c r="O829" s="184">
        <v>22.0885</v>
      </c>
      <c r="P829" s="184">
        <v>14.9747</v>
      </c>
      <c r="Q829" s="184">
        <v>13.582100000000001</v>
      </c>
      <c r="R829" s="184">
        <v>26.452200000000001</v>
      </c>
      <c r="S829" s="120"/>
      <c r="T829" s="123"/>
      <c r="U829" s="124"/>
      <c r="V829" s="124"/>
      <c r="W829" s="124"/>
      <c r="X829" s="124"/>
      <c r="Y829" s="124"/>
      <c r="Z829" s="124"/>
      <c r="AA829" s="124"/>
      <c r="AB829" s="124"/>
      <c r="AC829" s="124"/>
      <c r="AD829" s="124"/>
      <c r="AE829" s="124"/>
      <c r="AF829" s="124"/>
      <c r="AG829" s="124"/>
      <c r="AH829" s="124"/>
    </row>
    <row r="830" spans="1:34" x14ac:dyDescent="0.3">
      <c r="A830" s="180" t="s">
        <v>1779</v>
      </c>
      <c r="B830" s="180" t="s">
        <v>1814</v>
      </c>
      <c r="C830" s="180">
        <v>144905</v>
      </c>
      <c r="D830" s="183">
        <v>44477</v>
      </c>
      <c r="E830" s="184">
        <v>15.783799999999999</v>
      </c>
      <c r="F830" s="184">
        <v>0.49980000000000002</v>
      </c>
      <c r="G830" s="184">
        <v>0.74419999999999997</v>
      </c>
      <c r="H830" s="184">
        <v>2.2658</v>
      </c>
      <c r="I830" s="184">
        <v>0.67479999999999996</v>
      </c>
      <c r="J830" s="184">
        <v>2.9441000000000002</v>
      </c>
      <c r="K830" s="184">
        <v>12.2308</v>
      </c>
      <c r="L830" s="184">
        <v>18.818999999999999</v>
      </c>
      <c r="M830" s="184">
        <v>21.185500000000001</v>
      </c>
      <c r="N830" s="184">
        <v>44.253599999999999</v>
      </c>
      <c r="O830" s="184">
        <v>17.022600000000001</v>
      </c>
      <c r="P830" s="184"/>
      <c r="Q830" s="184">
        <v>16.255500000000001</v>
      </c>
      <c r="R830" s="184">
        <v>23.536000000000001</v>
      </c>
      <c r="S830" s="120"/>
      <c r="T830" s="123"/>
      <c r="U830" s="124"/>
      <c r="V830" s="124"/>
      <c r="W830" s="124"/>
      <c r="X830" s="124"/>
      <c r="Y830" s="124"/>
      <c r="Z830" s="124"/>
      <c r="AA830" s="124"/>
      <c r="AB830" s="124"/>
      <c r="AC830" s="124"/>
      <c r="AD830" s="124"/>
      <c r="AE830" s="124"/>
      <c r="AF830" s="124"/>
      <c r="AG830" s="124"/>
      <c r="AH830" s="124"/>
    </row>
    <row r="831" spans="1:34" x14ac:dyDescent="0.3">
      <c r="A831" s="180" t="s">
        <v>1779</v>
      </c>
      <c r="B831" s="180" t="s">
        <v>1815</v>
      </c>
      <c r="C831" s="180">
        <v>144902</v>
      </c>
      <c r="D831" s="183">
        <v>44477</v>
      </c>
      <c r="E831" s="184">
        <v>14.940099999999999</v>
      </c>
      <c r="F831" s="184">
        <v>0.49509999999999998</v>
      </c>
      <c r="G831" s="184">
        <v>0.7288</v>
      </c>
      <c r="H831" s="184">
        <v>2.23</v>
      </c>
      <c r="I831" s="184">
        <v>0.60399999999999998</v>
      </c>
      <c r="J831" s="184">
        <v>2.7885</v>
      </c>
      <c r="K831" s="184">
        <v>11.7159</v>
      </c>
      <c r="L831" s="184">
        <v>17.734100000000002</v>
      </c>
      <c r="M831" s="184">
        <v>19.5428</v>
      </c>
      <c r="N831" s="184">
        <v>41.656599999999997</v>
      </c>
      <c r="O831" s="184">
        <v>14.9163</v>
      </c>
      <c r="P831" s="184"/>
      <c r="Q831" s="184">
        <v>14.1668</v>
      </c>
      <c r="R831" s="184">
        <v>21.312799999999999</v>
      </c>
      <c r="S831" s="120"/>
      <c r="T831" s="123"/>
      <c r="U831" s="124"/>
      <c r="V831" s="124"/>
      <c r="W831" s="124"/>
      <c r="X831" s="124"/>
      <c r="Y831" s="124"/>
      <c r="Z831" s="124"/>
      <c r="AA831" s="124"/>
      <c r="AB831" s="124"/>
      <c r="AC831" s="124"/>
      <c r="AD831" s="124"/>
      <c r="AE831" s="124"/>
      <c r="AF831" s="124"/>
      <c r="AG831" s="124"/>
      <c r="AH831" s="124"/>
    </row>
    <row r="832" spans="1:34" x14ac:dyDescent="0.3">
      <c r="A832" s="180" t="s">
        <v>1779</v>
      </c>
      <c r="B832" s="180" t="s">
        <v>1792</v>
      </c>
      <c r="C832" s="180">
        <v>144546</v>
      </c>
      <c r="D832" s="183">
        <v>44477</v>
      </c>
      <c r="E832" s="184">
        <v>17.548999999999999</v>
      </c>
      <c r="F832" s="184">
        <v>0.83020000000000005</v>
      </c>
      <c r="G832" s="184">
        <v>1.1691</v>
      </c>
      <c r="H832" s="184">
        <v>2.6882000000000001</v>
      </c>
      <c r="I832" s="184">
        <v>1.4798</v>
      </c>
      <c r="J832" s="184">
        <v>3.5815999999999999</v>
      </c>
      <c r="K832" s="184">
        <v>14.3689</v>
      </c>
      <c r="L832" s="184">
        <v>23.757100000000001</v>
      </c>
      <c r="M832" s="184">
        <v>26.314499999999999</v>
      </c>
      <c r="N832" s="184">
        <v>48.427300000000002</v>
      </c>
      <c r="O832" s="184">
        <v>21.986499999999999</v>
      </c>
      <c r="P832" s="184"/>
      <c r="Q832" s="184">
        <v>19.959800000000001</v>
      </c>
      <c r="R832" s="184">
        <v>28.119399999999999</v>
      </c>
      <c r="S832" s="120"/>
      <c r="T832" s="123"/>
      <c r="U832" s="124"/>
      <c r="V832" s="124"/>
      <c r="W832" s="124"/>
      <c r="X832" s="124"/>
      <c r="Y832" s="124"/>
      <c r="Z832" s="124"/>
      <c r="AA832" s="124"/>
      <c r="AB832" s="124"/>
      <c r="AC832" s="124"/>
      <c r="AD832" s="124"/>
      <c r="AE832" s="124"/>
      <c r="AF832" s="124"/>
      <c r="AG832" s="124"/>
      <c r="AH832" s="124"/>
    </row>
    <row r="833" spans="1:34" x14ac:dyDescent="0.3">
      <c r="A833" s="180" t="s">
        <v>1779</v>
      </c>
      <c r="B833" s="180" t="s">
        <v>1793</v>
      </c>
      <c r="C833" s="180">
        <v>144548</v>
      </c>
      <c r="D833" s="183">
        <v>44477</v>
      </c>
      <c r="E833" s="184">
        <v>16.610800000000001</v>
      </c>
      <c r="F833" s="184">
        <v>0.82669999999999999</v>
      </c>
      <c r="G833" s="184">
        <v>1.1577</v>
      </c>
      <c r="H833" s="184">
        <v>2.6606000000000001</v>
      </c>
      <c r="I833" s="184">
        <v>1.4251</v>
      </c>
      <c r="J833" s="184">
        <v>3.4618000000000002</v>
      </c>
      <c r="K833" s="184">
        <v>13.964600000000001</v>
      </c>
      <c r="L833" s="184">
        <v>22.893699999999999</v>
      </c>
      <c r="M833" s="184">
        <v>25.023</v>
      </c>
      <c r="N833" s="184">
        <v>46.209000000000003</v>
      </c>
      <c r="O833" s="184">
        <v>19.825900000000001</v>
      </c>
      <c r="P833" s="184"/>
      <c r="Q833" s="184">
        <v>17.8459</v>
      </c>
      <c r="R833" s="184">
        <v>26.005400000000002</v>
      </c>
      <c r="S833" s="120"/>
      <c r="T833" s="123"/>
      <c r="U833" s="124"/>
      <c r="V833" s="124"/>
      <c r="W833" s="124"/>
      <c r="X833" s="124"/>
      <c r="Y833" s="124"/>
      <c r="Z833" s="124"/>
      <c r="AA833" s="124"/>
      <c r="AB833" s="124"/>
      <c r="AC833" s="124"/>
      <c r="AD833" s="124"/>
      <c r="AE833" s="124"/>
      <c r="AF833" s="124"/>
      <c r="AG833" s="124"/>
      <c r="AH833" s="124"/>
    </row>
    <row r="834" spans="1:34" x14ac:dyDescent="0.3">
      <c r="A834" s="180" t="s">
        <v>1779</v>
      </c>
      <c r="B834" s="180" t="s">
        <v>1816</v>
      </c>
      <c r="C834" s="180">
        <v>118883</v>
      </c>
      <c r="D834" s="183">
        <v>44477</v>
      </c>
      <c r="E834" s="184">
        <v>157.77000000000001</v>
      </c>
      <c r="F834" s="184">
        <v>0.85660000000000003</v>
      </c>
      <c r="G834" s="184">
        <v>0.90820000000000001</v>
      </c>
      <c r="H834" s="184">
        <v>2.488</v>
      </c>
      <c r="I834" s="184">
        <v>1.1930000000000001</v>
      </c>
      <c r="J834" s="184">
        <v>2.5878999999999999</v>
      </c>
      <c r="K834" s="184">
        <v>11.105600000000001</v>
      </c>
      <c r="L834" s="184">
        <v>17.791499999999999</v>
      </c>
      <c r="M834" s="184">
        <v>22.835599999999999</v>
      </c>
      <c r="N834" s="184">
        <v>43.714700000000001</v>
      </c>
      <c r="O834" s="184">
        <v>13.986499999999999</v>
      </c>
      <c r="P834" s="184">
        <v>9.5261999999999993</v>
      </c>
      <c r="Q834" s="184">
        <v>10.8285</v>
      </c>
      <c r="R834" s="184">
        <v>20.596499999999999</v>
      </c>
      <c r="S834" s="120"/>
      <c r="T834" s="123"/>
      <c r="U834" s="124"/>
      <c r="V834" s="124"/>
      <c r="W834" s="124"/>
      <c r="X834" s="124"/>
      <c r="Y834" s="124"/>
      <c r="Z834" s="124"/>
      <c r="AA834" s="124"/>
      <c r="AB834" s="124"/>
      <c r="AC834" s="124"/>
      <c r="AD834" s="124"/>
      <c r="AE834" s="124"/>
      <c r="AF834" s="124"/>
      <c r="AG834" s="124"/>
      <c r="AH834" s="124"/>
    </row>
    <row r="835" spans="1:34" x14ac:dyDescent="0.3">
      <c r="A835" s="180" t="s">
        <v>1779</v>
      </c>
      <c r="B835" s="180" t="s">
        <v>1817</v>
      </c>
      <c r="C835" s="180">
        <v>100476</v>
      </c>
      <c r="D835" s="183">
        <v>44477</v>
      </c>
      <c r="E835" s="184">
        <v>151.93</v>
      </c>
      <c r="F835" s="184">
        <v>0.84970000000000001</v>
      </c>
      <c r="G835" s="184">
        <v>0.90990000000000004</v>
      </c>
      <c r="H835" s="184">
        <v>2.4891999999999999</v>
      </c>
      <c r="I835" s="184">
        <v>1.1921999999999999</v>
      </c>
      <c r="J835" s="184">
        <v>2.5792000000000002</v>
      </c>
      <c r="K835" s="184">
        <v>11.0762</v>
      </c>
      <c r="L835" s="184">
        <v>17.756900000000002</v>
      </c>
      <c r="M835" s="184">
        <v>22.781600000000001</v>
      </c>
      <c r="N835" s="184">
        <v>43.6419</v>
      </c>
      <c r="O835" s="184">
        <v>13.863899999999999</v>
      </c>
      <c r="P835" s="184">
        <v>9.3964999999999996</v>
      </c>
      <c r="Q835" s="184">
        <v>10.317399999999999</v>
      </c>
      <c r="R835" s="184">
        <v>20.474900000000002</v>
      </c>
      <c r="S835" s="120"/>
      <c r="T835" s="123"/>
      <c r="U835" s="124"/>
      <c r="V835" s="124"/>
      <c r="W835" s="124"/>
      <c r="X835" s="124"/>
      <c r="Y835" s="124"/>
      <c r="Z835" s="124"/>
      <c r="AA835" s="124"/>
      <c r="AB835" s="124"/>
      <c r="AC835" s="124"/>
      <c r="AD835" s="124"/>
      <c r="AE835" s="124"/>
      <c r="AF835" s="124"/>
      <c r="AG835" s="124"/>
      <c r="AH835" s="124"/>
    </row>
    <row r="836" spans="1:34" x14ac:dyDescent="0.3">
      <c r="A836" s="180" t="s">
        <v>1779</v>
      </c>
      <c r="B836" s="180" t="s">
        <v>1802</v>
      </c>
      <c r="C836" s="180">
        <v>119292</v>
      </c>
      <c r="D836" s="183">
        <v>44477</v>
      </c>
      <c r="E836" s="184">
        <v>36.92</v>
      </c>
      <c r="F836" s="184">
        <v>0.68179999999999996</v>
      </c>
      <c r="G836" s="184">
        <v>0.98470000000000002</v>
      </c>
      <c r="H836" s="184">
        <v>2.9272</v>
      </c>
      <c r="I836" s="184">
        <v>1.3171999999999999</v>
      </c>
      <c r="J836" s="184">
        <v>3.2437999999999998</v>
      </c>
      <c r="K836" s="184">
        <v>14.1267</v>
      </c>
      <c r="L836" s="184">
        <v>27.795100000000001</v>
      </c>
      <c r="M836" s="184">
        <v>34.793700000000001</v>
      </c>
      <c r="N836" s="184">
        <v>62.571599999999997</v>
      </c>
      <c r="O836" s="184">
        <v>25.784300000000002</v>
      </c>
      <c r="P836" s="184">
        <v>16.717500000000001</v>
      </c>
      <c r="Q836" s="184">
        <v>14.9323</v>
      </c>
      <c r="R836" s="184">
        <v>35.383099999999999</v>
      </c>
      <c r="S836" s="120"/>
      <c r="T836" s="123"/>
      <c r="U836" s="124"/>
      <c r="V836" s="124"/>
      <c r="W836" s="124"/>
      <c r="X836" s="124"/>
      <c r="Y836" s="124"/>
      <c r="Z836" s="124"/>
      <c r="AA836" s="124"/>
      <c r="AB836" s="124"/>
      <c r="AC836" s="124"/>
      <c r="AD836" s="124"/>
      <c r="AE836" s="124"/>
      <c r="AF836" s="124"/>
      <c r="AG836" s="124"/>
      <c r="AH836" s="124"/>
    </row>
    <row r="837" spans="1:34" x14ac:dyDescent="0.3">
      <c r="A837" s="180" t="s">
        <v>1779</v>
      </c>
      <c r="B837" s="180" t="s">
        <v>1803</v>
      </c>
      <c r="C837" s="180">
        <v>115270</v>
      </c>
      <c r="D837" s="183">
        <v>44477</v>
      </c>
      <c r="E837" s="184">
        <v>34.619999999999997</v>
      </c>
      <c r="F837" s="184">
        <v>0.66879999999999995</v>
      </c>
      <c r="G837" s="184">
        <v>0.96240000000000003</v>
      </c>
      <c r="H837" s="184">
        <v>2.9131999999999998</v>
      </c>
      <c r="I837" s="184">
        <v>1.2873000000000001</v>
      </c>
      <c r="J837" s="184">
        <v>3.1585000000000001</v>
      </c>
      <c r="K837" s="184">
        <v>13.844099999999999</v>
      </c>
      <c r="L837" s="184">
        <v>27.232600000000001</v>
      </c>
      <c r="M837" s="184">
        <v>33.978299999999997</v>
      </c>
      <c r="N837" s="184">
        <v>61.2483</v>
      </c>
      <c r="O837" s="184">
        <v>24.916899999999998</v>
      </c>
      <c r="P837" s="184">
        <v>15.9293</v>
      </c>
      <c r="Q837" s="184">
        <v>12.765000000000001</v>
      </c>
      <c r="R837" s="184">
        <v>34.311999999999998</v>
      </c>
      <c r="S837" s="120"/>
      <c r="T837" s="123"/>
      <c r="U837" s="124"/>
      <c r="V837" s="124"/>
      <c r="W837" s="124"/>
      <c r="X837" s="124"/>
      <c r="Y837" s="124"/>
      <c r="Z837" s="124"/>
      <c r="AA837" s="124"/>
      <c r="AB837" s="124"/>
      <c r="AC837" s="124"/>
      <c r="AD837" s="124"/>
      <c r="AE837" s="124"/>
      <c r="AF837" s="124"/>
      <c r="AG837" s="124"/>
      <c r="AH837" s="124"/>
    </row>
    <row r="838" spans="1:34" x14ac:dyDescent="0.3">
      <c r="A838" s="180" t="s">
        <v>1779</v>
      </c>
      <c r="B838" s="180" t="s">
        <v>1875</v>
      </c>
      <c r="C838" s="180">
        <v>120662</v>
      </c>
      <c r="D838" s="183">
        <v>44477</v>
      </c>
      <c r="E838" s="184">
        <v>281.10579999999999</v>
      </c>
      <c r="F838" s="184">
        <v>0.67410000000000003</v>
      </c>
      <c r="G838" s="184">
        <v>0.87219999999999998</v>
      </c>
      <c r="H838" s="184">
        <v>2.3626999999999998</v>
      </c>
      <c r="I838" s="184">
        <v>-1.54E-2</v>
      </c>
      <c r="J838" s="184">
        <v>3.2692000000000001</v>
      </c>
      <c r="K838" s="184">
        <v>14.8607</v>
      </c>
      <c r="L838" s="184">
        <v>24.5945</v>
      </c>
      <c r="M838" s="184">
        <v>30.192299999999999</v>
      </c>
      <c r="N838" s="184">
        <v>67.330799999999996</v>
      </c>
      <c r="O838" s="184">
        <v>28.845500000000001</v>
      </c>
      <c r="P838" s="184">
        <v>20.070599999999999</v>
      </c>
      <c r="Q838" s="184">
        <v>18.5151</v>
      </c>
      <c r="R838" s="184">
        <v>40.325800000000001</v>
      </c>
      <c r="S838" s="120"/>
      <c r="T838" s="123"/>
      <c r="U838" s="124"/>
      <c r="V838" s="124"/>
      <c r="W838" s="124"/>
      <c r="X838" s="124"/>
      <c r="Y838" s="124"/>
      <c r="Z838" s="124"/>
      <c r="AA838" s="124"/>
      <c r="AB838" s="124"/>
      <c r="AC838" s="124"/>
      <c r="AD838" s="124"/>
      <c r="AE838" s="124"/>
      <c r="AF838" s="124"/>
      <c r="AG838" s="124"/>
      <c r="AH838" s="124"/>
    </row>
    <row r="839" spans="1:34" x14ac:dyDescent="0.3">
      <c r="A839" s="180" t="s">
        <v>1779</v>
      </c>
      <c r="B839" s="180" t="s">
        <v>1982</v>
      </c>
      <c r="C839" s="180">
        <v>120663</v>
      </c>
      <c r="D839" s="183">
        <v>44477</v>
      </c>
      <c r="E839" s="184">
        <v>246.820968719278</v>
      </c>
      <c r="F839" s="184">
        <v>0.67410000000000003</v>
      </c>
      <c r="G839" s="184">
        <v>0.87229999999999996</v>
      </c>
      <c r="H839" s="184">
        <v>2.3626999999999998</v>
      </c>
      <c r="I839" s="184">
        <v>-1.54E-2</v>
      </c>
      <c r="J839" s="184">
        <v>3.2692000000000001</v>
      </c>
      <c r="K839" s="184">
        <v>14.864800000000001</v>
      </c>
      <c r="L839" s="184">
        <v>24.598800000000001</v>
      </c>
      <c r="M839" s="184">
        <v>30.196899999999999</v>
      </c>
      <c r="N839" s="184">
        <v>67.336600000000004</v>
      </c>
      <c r="O839" s="184">
        <v>28.701699999999999</v>
      </c>
      <c r="P839" s="184">
        <v>19.912700000000001</v>
      </c>
      <c r="Q839" s="184">
        <v>18.418600000000001</v>
      </c>
      <c r="R839" s="184">
        <v>40.328400000000002</v>
      </c>
      <c r="S839" s="120"/>
      <c r="T839" s="123"/>
      <c r="U839" s="124"/>
      <c r="V839" s="124"/>
      <c r="W839" s="124"/>
      <c r="X839" s="124"/>
      <c r="Y839" s="124"/>
      <c r="Z839" s="124"/>
      <c r="AA839" s="124"/>
      <c r="AB839" s="124"/>
      <c r="AC839" s="124"/>
      <c r="AD839" s="124"/>
      <c r="AE839" s="124"/>
      <c r="AF839" s="124"/>
      <c r="AG839" s="124"/>
      <c r="AH839" s="124"/>
    </row>
    <row r="840" spans="1:34" x14ac:dyDescent="0.3">
      <c r="A840" s="180" t="s">
        <v>1779</v>
      </c>
      <c r="B840" s="180" t="s">
        <v>1876</v>
      </c>
      <c r="C840" s="180">
        <v>100669</v>
      </c>
      <c r="D840" s="183">
        <v>44477</v>
      </c>
      <c r="E840" s="184">
        <v>269.67180000000002</v>
      </c>
      <c r="F840" s="184">
        <v>0.67169999999999996</v>
      </c>
      <c r="G840" s="184">
        <v>0.86499999999999999</v>
      </c>
      <c r="H840" s="184">
        <v>2.3473999999999999</v>
      </c>
      <c r="I840" s="184">
        <v>-4.5100000000000001E-2</v>
      </c>
      <c r="J840" s="184">
        <v>3.2029999999999998</v>
      </c>
      <c r="K840" s="184">
        <v>14.627800000000001</v>
      </c>
      <c r="L840" s="184">
        <v>24.122199999999999</v>
      </c>
      <c r="M840" s="184">
        <v>29.4726</v>
      </c>
      <c r="N840" s="184">
        <v>66.133600000000001</v>
      </c>
      <c r="O840" s="184">
        <v>28.042999999999999</v>
      </c>
      <c r="P840" s="184">
        <v>19.386600000000001</v>
      </c>
      <c r="Q840" s="184">
        <v>16.866299999999999</v>
      </c>
      <c r="R840" s="184">
        <v>39.372</v>
      </c>
      <c r="S840" s="120"/>
      <c r="T840" s="123"/>
      <c r="U840" s="124"/>
      <c r="V840" s="124"/>
      <c r="W840" s="124"/>
      <c r="X840" s="124"/>
      <c r="Y840" s="124"/>
      <c r="Z840" s="124"/>
      <c r="AA840" s="124"/>
      <c r="AB840" s="124"/>
      <c r="AC840" s="124"/>
      <c r="AD840" s="124"/>
      <c r="AE840" s="124"/>
      <c r="AF840" s="124"/>
      <c r="AG840" s="124"/>
      <c r="AH840" s="124"/>
    </row>
    <row r="841" spans="1:34" x14ac:dyDescent="0.3">
      <c r="A841" s="180" t="s">
        <v>1779</v>
      </c>
      <c r="B841" s="180" t="s">
        <v>1983</v>
      </c>
      <c r="C841" s="180">
        <v>100668</v>
      </c>
      <c r="D841" s="183">
        <v>44477</v>
      </c>
      <c r="E841" s="184">
        <v>431.78852489577099</v>
      </c>
      <c r="F841" s="184">
        <v>0.67169999999999996</v>
      </c>
      <c r="G841" s="184">
        <v>0.86499999999999999</v>
      </c>
      <c r="H841" s="184">
        <v>2.3473999999999999</v>
      </c>
      <c r="I841" s="184">
        <v>-4.5100000000000001E-2</v>
      </c>
      <c r="J841" s="184">
        <v>3.2025000000000001</v>
      </c>
      <c r="K841" s="184">
        <v>14.6274</v>
      </c>
      <c r="L841" s="184">
        <v>24.121700000000001</v>
      </c>
      <c r="M841" s="184">
        <v>29.471900000000002</v>
      </c>
      <c r="N841" s="184">
        <v>66.1327</v>
      </c>
      <c r="O841" s="184">
        <v>27.894100000000002</v>
      </c>
      <c r="P841" s="184">
        <v>19.224399999999999</v>
      </c>
      <c r="Q841" s="184">
        <v>13.658200000000001</v>
      </c>
      <c r="R841" s="184">
        <v>39.371600000000001</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0.54709074074074071</v>
      </c>
      <c r="G842" s="186">
        <v>0.86668888888888918</v>
      </c>
      <c r="H842" s="186">
        <v>2.4863685185185185</v>
      </c>
      <c r="I842" s="186">
        <v>1.0602925925925926</v>
      </c>
      <c r="J842" s="186">
        <v>3.1748037037037045</v>
      </c>
      <c r="K842" s="186">
        <v>12.933338888888887</v>
      </c>
      <c r="L842" s="186">
        <v>23.416235185185183</v>
      </c>
      <c r="M842" s="186">
        <v>29.365759259259253</v>
      </c>
      <c r="N842" s="186">
        <v>58.928812962962965</v>
      </c>
      <c r="O842" s="186">
        <v>22.842976923076915</v>
      </c>
      <c r="P842" s="186">
        <v>15.808361363636362</v>
      </c>
      <c r="Q842" s="186">
        <v>18.848370370370372</v>
      </c>
      <c r="R842" s="186">
        <v>30.016150000000007</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0.54360000000000008</v>
      </c>
      <c r="G843" s="186">
        <v>0.86499999999999999</v>
      </c>
      <c r="H843" s="186">
        <v>2.4714499999999999</v>
      </c>
      <c r="I843" s="186">
        <v>0.96150000000000002</v>
      </c>
      <c r="J843" s="186">
        <v>3.2692000000000001</v>
      </c>
      <c r="K843" s="186">
        <v>12.637550000000001</v>
      </c>
      <c r="L843" s="186">
        <v>24.0108</v>
      </c>
      <c r="M843" s="186">
        <v>29.558999999999997</v>
      </c>
      <c r="N843" s="186">
        <v>60.384</v>
      </c>
      <c r="O843" s="186">
        <v>22.504899999999999</v>
      </c>
      <c r="P843" s="186">
        <v>15.8596</v>
      </c>
      <c r="Q843" s="186">
        <v>17.530450000000002</v>
      </c>
      <c r="R843" s="186">
        <v>29.093049999999998</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32"/>
      <c r="B844" s="129"/>
      <c r="C844" s="129"/>
      <c r="D844" s="129"/>
      <c r="E844" s="129"/>
      <c r="F844" s="133"/>
      <c r="G844" s="133"/>
      <c r="H844" s="133"/>
      <c r="I844" s="133"/>
      <c r="J844" s="133"/>
      <c r="K844" s="133"/>
      <c r="L844" s="133"/>
      <c r="M844" s="133"/>
      <c r="N844" s="133"/>
      <c r="O844" s="133"/>
      <c r="P844" s="133"/>
      <c r="Q844" s="133"/>
      <c r="R844" s="133"/>
      <c r="S844" s="119"/>
      <c r="T844" s="119"/>
      <c r="U844" s="119"/>
      <c r="V844" s="119"/>
      <c r="W844" s="119"/>
      <c r="X844" s="119"/>
      <c r="Y844" s="119"/>
      <c r="Z844" s="119"/>
      <c r="AA844" s="119"/>
      <c r="AB844" s="119"/>
      <c r="AC844" s="119"/>
      <c r="AD844" s="119"/>
      <c r="AE844" s="119"/>
      <c r="AF844" s="119"/>
      <c r="AG844" s="119"/>
      <c r="AH844" s="119"/>
    </row>
    <row r="845" spans="1:34" x14ac:dyDescent="0.3">
      <c r="A845" s="182" t="s">
        <v>801</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802</v>
      </c>
      <c r="B846" s="180" t="s">
        <v>803</v>
      </c>
      <c r="C846" s="180">
        <v>122644</v>
      </c>
      <c r="D846" s="183">
        <v>44477</v>
      </c>
      <c r="E846" s="184">
        <v>272.93040000000002</v>
      </c>
      <c r="F846" s="184">
        <v>9.8588000000000005</v>
      </c>
      <c r="G846" s="184">
        <v>2.1356999999999999</v>
      </c>
      <c r="H846" s="184">
        <v>1.1083000000000001</v>
      </c>
      <c r="I846" s="184">
        <v>0.88490000000000002</v>
      </c>
      <c r="J846" s="184">
        <v>1.1761999999999999</v>
      </c>
      <c r="K846" s="184">
        <v>4.5667999999999997</v>
      </c>
      <c r="L846" s="184">
        <v>4.9482999999999997</v>
      </c>
      <c r="M846" s="184">
        <v>3.6972</v>
      </c>
      <c r="N846" s="184">
        <v>4.6356000000000002</v>
      </c>
      <c r="O846" s="184">
        <v>7.4622000000000002</v>
      </c>
      <c r="P846" s="184">
        <v>7.2233999999999998</v>
      </c>
      <c r="Q846" s="184">
        <v>8.3286999999999995</v>
      </c>
      <c r="R846" s="184">
        <v>6.6585000000000001</v>
      </c>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804</v>
      </c>
      <c r="C847" s="180">
        <v>122646</v>
      </c>
      <c r="D847" s="183">
        <v>44477</v>
      </c>
      <c r="E847" s="184">
        <v>278.16879999999998</v>
      </c>
      <c r="F847" s="184">
        <v>10.067</v>
      </c>
      <c r="G847" s="184">
        <v>2.3273000000000001</v>
      </c>
      <c r="H847" s="184">
        <v>1.3011999999999999</v>
      </c>
      <c r="I847" s="184">
        <v>1.0764</v>
      </c>
      <c r="J847" s="184">
        <v>1.3674999999999999</v>
      </c>
      <c r="K847" s="184">
        <v>4.75</v>
      </c>
      <c r="L847" s="184">
        <v>5.1185</v>
      </c>
      <c r="M847" s="184">
        <v>3.8624999999999998</v>
      </c>
      <c r="N847" s="184">
        <v>4.8066000000000004</v>
      </c>
      <c r="O847" s="184">
        <v>7.6725000000000003</v>
      </c>
      <c r="P847" s="184">
        <v>7.4531999999999998</v>
      </c>
      <c r="Q847" s="184">
        <v>8.4509000000000007</v>
      </c>
      <c r="R847" s="184">
        <v>6.8517000000000001</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1877</v>
      </c>
      <c r="C848" s="180">
        <v>148771</v>
      </c>
      <c r="D848" s="183">
        <v>44477</v>
      </c>
      <c r="E848" s="184">
        <v>10.3833</v>
      </c>
      <c r="F848" s="184">
        <v>-5.9749999999999996</v>
      </c>
      <c r="G848" s="184">
        <v>-0.58579999999999999</v>
      </c>
      <c r="H848" s="184">
        <v>3.6181999999999999</v>
      </c>
      <c r="I848" s="184">
        <v>4.2</v>
      </c>
      <c r="J848" s="184">
        <v>3.2662</v>
      </c>
      <c r="K848" s="184">
        <v>7.6212</v>
      </c>
      <c r="L848" s="184">
        <v>5.7367999999999997</v>
      </c>
      <c r="M848" s="184"/>
      <c r="N848" s="184"/>
      <c r="O848" s="184"/>
      <c r="P848" s="184"/>
      <c r="Q848" s="184">
        <v>6.8917999999999999</v>
      </c>
      <c r="R848" s="184"/>
      <c r="S848" s="120" t="s">
        <v>2001</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1878</v>
      </c>
      <c r="C849" s="180">
        <v>148768</v>
      </c>
      <c r="D849" s="183">
        <v>44477</v>
      </c>
      <c r="E849" s="184">
        <v>10.3667</v>
      </c>
      <c r="F849" s="184">
        <v>-6.3365</v>
      </c>
      <c r="G849" s="184">
        <v>-0.82150000000000001</v>
      </c>
      <c r="H849" s="184">
        <v>3.3721999999999999</v>
      </c>
      <c r="I849" s="184">
        <v>3.9291999999999998</v>
      </c>
      <c r="J849" s="184">
        <v>3.0118999999999998</v>
      </c>
      <c r="K849" s="184">
        <v>7.3436000000000003</v>
      </c>
      <c r="L849" s="184">
        <v>5.4432999999999998</v>
      </c>
      <c r="M849" s="184"/>
      <c r="N849" s="184"/>
      <c r="O849" s="184"/>
      <c r="P849" s="184"/>
      <c r="Q849" s="184">
        <v>6.5933999999999999</v>
      </c>
      <c r="R849" s="184"/>
      <c r="S849" s="120" t="s">
        <v>2001</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805</v>
      </c>
      <c r="C850" s="180">
        <v>101048</v>
      </c>
      <c r="D850" s="183">
        <v>44477</v>
      </c>
      <c r="E850" s="184">
        <v>32.132399999999997</v>
      </c>
      <c r="F850" s="184">
        <v>15.114100000000001</v>
      </c>
      <c r="G850" s="184">
        <v>6.7435999999999998</v>
      </c>
      <c r="H850" s="184">
        <v>4.6776999999999997</v>
      </c>
      <c r="I850" s="184">
        <v>6.3114999999999997</v>
      </c>
      <c r="J850" s="184">
        <v>4.1298000000000004</v>
      </c>
      <c r="K850" s="184">
        <v>5.2354000000000003</v>
      </c>
      <c r="L850" s="184">
        <v>4.6821000000000002</v>
      </c>
      <c r="M850" s="184">
        <v>3.8620000000000001</v>
      </c>
      <c r="N850" s="184">
        <v>4.3985000000000003</v>
      </c>
      <c r="O850" s="184">
        <v>6.0361000000000002</v>
      </c>
      <c r="P850" s="184">
        <v>6.0777999999999999</v>
      </c>
      <c r="Q850" s="184">
        <v>5.8669000000000002</v>
      </c>
      <c r="R850" s="184">
        <v>5.3113999999999999</v>
      </c>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806</v>
      </c>
      <c r="C851" s="180">
        <v>118508</v>
      </c>
      <c r="D851" s="183">
        <v>44477</v>
      </c>
      <c r="E851" s="184">
        <v>34.157499999999999</v>
      </c>
      <c r="F851" s="184">
        <v>15.7149</v>
      </c>
      <c r="G851" s="184">
        <v>7.3776999999999999</v>
      </c>
      <c r="H851" s="184">
        <v>5.3483999999999998</v>
      </c>
      <c r="I851" s="184">
        <v>6.9873000000000003</v>
      </c>
      <c r="J851" s="184">
        <v>4.8132999999999999</v>
      </c>
      <c r="K851" s="184">
        <v>5.9297000000000004</v>
      </c>
      <c r="L851" s="184">
        <v>5.3760000000000003</v>
      </c>
      <c r="M851" s="184">
        <v>4.5292000000000003</v>
      </c>
      <c r="N851" s="184">
        <v>5.0803000000000003</v>
      </c>
      <c r="O851" s="184">
        <v>6.6909999999999998</v>
      </c>
      <c r="P851" s="184">
        <v>6.7130000000000001</v>
      </c>
      <c r="Q851" s="184">
        <v>7.0552999999999999</v>
      </c>
      <c r="R851" s="184">
        <v>6.0159000000000002</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807</v>
      </c>
      <c r="C852" s="180">
        <v>106841</v>
      </c>
      <c r="D852" s="183">
        <v>44477</v>
      </c>
      <c r="E852" s="184">
        <v>39.049599999999998</v>
      </c>
      <c r="F852" s="184">
        <v>11.0329</v>
      </c>
      <c r="G852" s="184">
        <v>5.3613999999999997</v>
      </c>
      <c r="H852" s="184">
        <v>3.1798999999999999</v>
      </c>
      <c r="I852" s="184">
        <v>3.9584999999999999</v>
      </c>
      <c r="J852" s="184">
        <v>3.0642</v>
      </c>
      <c r="K852" s="184">
        <v>5.6855000000000002</v>
      </c>
      <c r="L852" s="184">
        <v>5.6029999999999998</v>
      </c>
      <c r="M852" s="184">
        <v>4.4867999999999997</v>
      </c>
      <c r="N852" s="184">
        <v>5.7358000000000002</v>
      </c>
      <c r="O852" s="184">
        <v>7.7685000000000004</v>
      </c>
      <c r="P852" s="184">
        <v>7.3761999999999999</v>
      </c>
      <c r="Q852" s="184">
        <v>8.0838000000000001</v>
      </c>
      <c r="R852" s="184">
        <v>7.2351999999999999</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808</v>
      </c>
      <c r="C853" s="180">
        <v>118961</v>
      </c>
      <c r="D853" s="183">
        <v>44477</v>
      </c>
      <c r="E853" s="184">
        <v>39.491700000000002</v>
      </c>
      <c r="F853" s="184">
        <v>11.279299999999999</v>
      </c>
      <c r="G853" s="184">
        <v>5.6405000000000003</v>
      </c>
      <c r="H853" s="184">
        <v>3.4483999999999999</v>
      </c>
      <c r="I853" s="184">
        <v>4.2121000000000004</v>
      </c>
      <c r="J853" s="184">
        <v>3.3147000000000002</v>
      </c>
      <c r="K853" s="184">
        <v>5.9394999999999998</v>
      </c>
      <c r="L853" s="184">
        <v>5.8606999999999996</v>
      </c>
      <c r="M853" s="184">
        <v>4.7455999999999996</v>
      </c>
      <c r="N853" s="184">
        <v>6.0008999999999997</v>
      </c>
      <c r="O853" s="184">
        <v>7.9775999999999998</v>
      </c>
      <c r="P853" s="184">
        <v>7.5602</v>
      </c>
      <c r="Q853" s="184">
        <v>8.2943999999999996</v>
      </c>
      <c r="R853" s="184">
        <v>7.4665999999999997</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809</v>
      </c>
      <c r="C854" s="180">
        <v>101802</v>
      </c>
      <c r="D854" s="183">
        <v>44477</v>
      </c>
      <c r="E854" s="184">
        <v>336.00139999999999</v>
      </c>
      <c r="F854" s="184">
        <v>7.008</v>
      </c>
      <c r="G854" s="184">
        <v>2.3069999999999999</v>
      </c>
      <c r="H854" s="184">
        <v>0.90800000000000003</v>
      </c>
      <c r="I854" s="184">
        <v>5.3501000000000003</v>
      </c>
      <c r="J854" s="184">
        <v>4.5162000000000004</v>
      </c>
      <c r="K854" s="184">
        <v>7.6371000000000002</v>
      </c>
      <c r="L854" s="184">
        <v>6.8273000000000001</v>
      </c>
      <c r="M854" s="184">
        <v>4.8291000000000004</v>
      </c>
      <c r="N854" s="184">
        <v>6.1805000000000003</v>
      </c>
      <c r="O854" s="184">
        <v>7.8506999999999998</v>
      </c>
      <c r="P854" s="184">
        <v>7.3246000000000002</v>
      </c>
      <c r="Q854" s="184">
        <v>7.9196</v>
      </c>
      <c r="R854" s="184">
        <v>7.6645000000000003</v>
      </c>
      <c r="S854" s="120" t="s">
        <v>2002</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810</v>
      </c>
      <c r="C855" s="180">
        <v>120425</v>
      </c>
      <c r="D855" s="183">
        <v>44477</v>
      </c>
      <c r="E855" s="184">
        <v>358.00470000000001</v>
      </c>
      <c r="F855" s="184">
        <v>7.7398999999999996</v>
      </c>
      <c r="G855" s="184">
        <v>3.0287999999999999</v>
      </c>
      <c r="H855" s="184">
        <v>1.6303000000000001</v>
      </c>
      <c r="I855" s="184">
        <v>6.0716000000000001</v>
      </c>
      <c r="J855" s="184">
        <v>5.2390999999999996</v>
      </c>
      <c r="K855" s="184">
        <v>8.3718000000000004</v>
      </c>
      <c r="L855" s="184">
        <v>7.5734000000000004</v>
      </c>
      <c r="M855" s="184">
        <v>5.5772000000000004</v>
      </c>
      <c r="N855" s="184">
        <v>6.9477000000000002</v>
      </c>
      <c r="O855" s="184">
        <v>8.6546000000000003</v>
      </c>
      <c r="P855" s="184">
        <v>8.1471</v>
      </c>
      <c r="Q855" s="184">
        <v>8.8171999999999997</v>
      </c>
      <c r="R855" s="184">
        <v>8.4476999999999993</v>
      </c>
      <c r="S855" s="120" t="s">
        <v>2002</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1879</v>
      </c>
      <c r="C856" s="180">
        <v>148711</v>
      </c>
      <c r="D856" s="183">
        <v>44477</v>
      </c>
      <c r="E856" s="184">
        <v>10.275</v>
      </c>
      <c r="F856" s="184">
        <v>5.6845999999999997</v>
      </c>
      <c r="G856" s="184">
        <v>3.1979000000000002</v>
      </c>
      <c r="H856" s="184">
        <v>2.5893999999999999</v>
      </c>
      <c r="I856" s="184">
        <v>1.9805999999999999</v>
      </c>
      <c r="J856" s="184">
        <v>1.9450000000000001</v>
      </c>
      <c r="K856" s="184">
        <v>4.1276999999999999</v>
      </c>
      <c r="L856" s="184">
        <v>4.4227999999999996</v>
      </c>
      <c r="M856" s="184"/>
      <c r="N856" s="184"/>
      <c r="O856" s="184"/>
      <c r="P856" s="184"/>
      <c r="Q856" s="184">
        <v>4.3265000000000002</v>
      </c>
      <c r="R856" s="184"/>
      <c r="S856" s="120" t="s">
        <v>2001</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1880</v>
      </c>
      <c r="C857" s="180">
        <v>148705</v>
      </c>
      <c r="D857" s="183">
        <v>44477</v>
      </c>
      <c r="E857" s="184">
        <v>10.243399999999999</v>
      </c>
      <c r="F857" s="184">
        <v>5.3456999999999999</v>
      </c>
      <c r="G857" s="184">
        <v>2.7324999999999999</v>
      </c>
      <c r="H857" s="184">
        <v>2.0878999999999999</v>
      </c>
      <c r="I857" s="184">
        <v>1.5024999999999999</v>
      </c>
      <c r="J857" s="184">
        <v>1.4626999999999999</v>
      </c>
      <c r="K857" s="184">
        <v>3.6389</v>
      </c>
      <c r="L857" s="184">
        <v>3.9293</v>
      </c>
      <c r="M857" s="184"/>
      <c r="N857" s="184"/>
      <c r="O857" s="184"/>
      <c r="P857" s="184"/>
      <c r="Q857" s="184">
        <v>3.8294000000000001</v>
      </c>
      <c r="R857" s="184"/>
      <c r="S857" s="120" t="s">
        <v>2001</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811</v>
      </c>
      <c r="C858" s="180">
        <v>147269</v>
      </c>
      <c r="D858" s="183">
        <v>44477</v>
      </c>
      <c r="E858" s="184">
        <v>1206.8544999999999</v>
      </c>
      <c r="F858" s="184">
        <v>5.0061</v>
      </c>
      <c r="G858" s="184">
        <v>4.2264999999999997</v>
      </c>
      <c r="H858" s="184">
        <v>0.68840000000000001</v>
      </c>
      <c r="I858" s="184">
        <v>1.6032999999999999</v>
      </c>
      <c r="J858" s="184">
        <v>1.8123</v>
      </c>
      <c r="K858" s="184">
        <v>8.0327999999999999</v>
      </c>
      <c r="L858" s="184">
        <v>7.8047000000000004</v>
      </c>
      <c r="M858" s="184">
        <v>4.6238999999999999</v>
      </c>
      <c r="N858" s="184">
        <v>6.8722000000000003</v>
      </c>
      <c r="O858" s="184"/>
      <c r="P858" s="184"/>
      <c r="Q858" s="184">
        <v>8.1297999999999995</v>
      </c>
      <c r="R858" s="184">
        <v>8.2537000000000003</v>
      </c>
      <c r="S858" s="120" t="s">
        <v>2002</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812</v>
      </c>
      <c r="C859" s="180">
        <v>147266</v>
      </c>
      <c r="D859" s="183">
        <v>44477</v>
      </c>
      <c r="E859" s="184">
        <v>1196.8332</v>
      </c>
      <c r="F859" s="184">
        <v>4.6056999999999997</v>
      </c>
      <c r="G859" s="184">
        <v>3.8266</v>
      </c>
      <c r="H859" s="184">
        <v>0.30930000000000002</v>
      </c>
      <c r="I859" s="184">
        <v>1.2135</v>
      </c>
      <c r="J859" s="184">
        <v>1.4167000000000001</v>
      </c>
      <c r="K859" s="184">
        <v>7.6265000000000001</v>
      </c>
      <c r="L859" s="184">
        <v>7.3902999999999999</v>
      </c>
      <c r="M859" s="184">
        <v>4.2111000000000001</v>
      </c>
      <c r="N859" s="184">
        <v>6.4458000000000002</v>
      </c>
      <c r="O859" s="184"/>
      <c r="P859" s="184"/>
      <c r="Q859" s="184">
        <v>7.7556000000000003</v>
      </c>
      <c r="R859" s="184">
        <v>7.8486000000000002</v>
      </c>
      <c r="S859" s="120" t="s">
        <v>2002</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813</v>
      </c>
      <c r="C860" s="180">
        <v>102673</v>
      </c>
      <c r="D860" s="183">
        <v>44477</v>
      </c>
      <c r="E860" s="184">
        <v>35.6569</v>
      </c>
      <c r="F860" s="184">
        <v>2.2522000000000002</v>
      </c>
      <c r="G860" s="184">
        <v>0.13650000000000001</v>
      </c>
      <c r="H860" s="184">
        <v>0.89219999999999999</v>
      </c>
      <c r="I860" s="184">
        <v>-1.3593</v>
      </c>
      <c r="J860" s="184">
        <v>-0.2286</v>
      </c>
      <c r="K860" s="184">
        <v>4.95</v>
      </c>
      <c r="L860" s="184">
        <v>5.4748000000000001</v>
      </c>
      <c r="M860" s="184">
        <v>3.7523</v>
      </c>
      <c r="N860" s="184">
        <v>5.4497999999999998</v>
      </c>
      <c r="O860" s="184">
        <v>8.5862999999999996</v>
      </c>
      <c r="P860" s="184">
        <v>7.3042999999999996</v>
      </c>
      <c r="Q860" s="184">
        <v>7.7137000000000002</v>
      </c>
      <c r="R860" s="184">
        <v>8.0414999999999992</v>
      </c>
      <c r="S860" s="120" t="s">
        <v>2003</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814</v>
      </c>
      <c r="C861" s="180">
        <v>118656</v>
      </c>
      <c r="D861" s="183">
        <v>44477</v>
      </c>
      <c r="E861" s="184">
        <v>37.089100000000002</v>
      </c>
      <c r="F861" s="184">
        <v>2.4605000000000001</v>
      </c>
      <c r="G861" s="184">
        <v>0.42649999999999999</v>
      </c>
      <c r="H861" s="184">
        <v>1.2093</v>
      </c>
      <c r="I861" s="184">
        <v>-1.0399</v>
      </c>
      <c r="J861" s="184">
        <v>9.8400000000000001E-2</v>
      </c>
      <c r="K861" s="184">
        <v>5.2842000000000002</v>
      </c>
      <c r="L861" s="184">
        <v>5.8139000000000003</v>
      </c>
      <c r="M861" s="184">
        <v>4.0960999999999999</v>
      </c>
      <c r="N861" s="184">
        <v>5.8068</v>
      </c>
      <c r="O861" s="184">
        <v>9.0115999999999996</v>
      </c>
      <c r="P861" s="184">
        <v>7.7499000000000002</v>
      </c>
      <c r="Q861" s="184">
        <v>8.5007000000000001</v>
      </c>
      <c r="R861" s="184">
        <v>8.4330999999999996</v>
      </c>
      <c r="S861" s="120" t="s">
        <v>2003</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1881</v>
      </c>
      <c r="C862" s="180">
        <v>148550</v>
      </c>
      <c r="D862" s="183">
        <v>44477</v>
      </c>
      <c r="E862" s="184">
        <v>10.499700000000001</v>
      </c>
      <c r="F862" s="184">
        <v>19.825600000000001</v>
      </c>
      <c r="G862" s="184">
        <v>9.1610999999999994</v>
      </c>
      <c r="H862" s="184">
        <v>5.6177999999999999</v>
      </c>
      <c r="I862" s="184">
        <v>7.1708999999999996</v>
      </c>
      <c r="J862" s="184">
        <v>5.2134999999999998</v>
      </c>
      <c r="K862" s="184">
        <v>6.6191000000000004</v>
      </c>
      <c r="L862" s="184">
        <v>5.4466000000000001</v>
      </c>
      <c r="M862" s="184">
        <v>3.9649000000000001</v>
      </c>
      <c r="N862" s="184"/>
      <c r="O862" s="184"/>
      <c r="P862" s="184"/>
      <c r="Q862" s="184">
        <v>5.2713999999999999</v>
      </c>
      <c r="R862" s="184"/>
      <c r="S862" s="120" t="s">
        <v>2001</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1882</v>
      </c>
      <c r="C863" s="180">
        <v>148543</v>
      </c>
      <c r="D863" s="183">
        <v>44477</v>
      </c>
      <c r="E863" s="184">
        <v>10.479200000000001</v>
      </c>
      <c r="F863" s="184">
        <v>19.8644</v>
      </c>
      <c r="G863" s="184">
        <v>8.9465000000000003</v>
      </c>
      <c r="H863" s="184">
        <v>5.3795000000000002</v>
      </c>
      <c r="I863" s="184">
        <v>6.9847999999999999</v>
      </c>
      <c r="J863" s="184">
        <v>5.0129999999999999</v>
      </c>
      <c r="K863" s="184">
        <v>6.4093</v>
      </c>
      <c r="L863" s="184">
        <v>5.2367999999999997</v>
      </c>
      <c r="M863" s="184">
        <v>3.7553999999999998</v>
      </c>
      <c r="N863" s="184"/>
      <c r="O863" s="184"/>
      <c r="P863" s="184"/>
      <c r="Q863" s="184">
        <v>5.0551000000000004</v>
      </c>
      <c r="R863" s="184"/>
      <c r="S863" s="120" t="s">
        <v>2001</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815</v>
      </c>
      <c r="C864" s="180">
        <v>145295</v>
      </c>
      <c r="D864" s="183">
        <v>44477</v>
      </c>
      <c r="E864" s="184">
        <v>1243.1298999999999</v>
      </c>
      <c r="F864" s="184">
        <v>15.5329</v>
      </c>
      <c r="G864" s="184">
        <v>6.1689999999999996</v>
      </c>
      <c r="H864" s="184">
        <v>3.4912999999999998</v>
      </c>
      <c r="I864" s="184">
        <v>5.0099</v>
      </c>
      <c r="J864" s="184">
        <v>3.7372000000000001</v>
      </c>
      <c r="K864" s="184">
        <v>5.569</v>
      </c>
      <c r="L864" s="184">
        <v>5.2571000000000003</v>
      </c>
      <c r="M864" s="184">
        <v>4.4934000000000003</v>
      </c>
      <c r="N864" s="184">
        <v>4.8540999999999999</v>
      </c>
      <c r="O864" s="184"/>
      <c r="P864" s="184"/>
      <c r="Q864" s="184">
        <v>7.6765999999999996</v>
      </c>
      <c r="R864" s="184">
        <v>6.7483000000000004</v>
      </c>
      <c r="S864" s="120" t="s">
        <v>2004</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816</v>
      </c>
      <c r="C865" s="180">
        <v>145287</v>
      </c>
      <c r="D865" s="183">
        <v>44477</v>
      </c>
      <c r="E865" s="184">
        <v>1209.3438000000001</v>
      </c>
      <c r="F865" s="184">
        <v>15.0336</v>
      </c>
      <c r="G865" s="184">
        <v>5.6687000000000003</v>
      </c>
      <c r="H865" s="184">
        <v>2.9910000000000001</v>
      </c>
      <c r="I865" s="184">
        <v>4.5088999999999997</v>
      </c>
      <c r="J865" s="184">
        <v>3.2343999999999999</v>
      </c>
      <c r="K865" s="184">
        <v>4.8621999999999996</v>
      </c>
      <c r="L865" s="184">
        <v>4.4545000000000003</v>
      </c>
      <c r="M865" s="184">
        <v>3.6532</v>
      </c>
      <c r="N865" s="184">
        <v>3.9777</v>
      </c>
      <c r="O865" s="184"/>
      <c r="P865" s="184"/>
      <c r="Q865" s="184">
        <v>6.673</v>
      </c>
      <c r="R865" s="184">
        <v>5.7991999999999999</v>
      </c>
      <c r="S865" s="120" t="s">
        <v>2004</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8.5557350000000021</v>
      </c>
      <c r="G866" s="186">
        <v>3.9003249999999996</v>
      </c>
      <c r="H866" s="186">
        <v>2.6924350000000006</v>
      </c>
      <c r="I866" s="186">
        <v>3.5278399999999999</v>
      </c>
      <c r="J866" s="186">
        <v>2.8801849999999996</v>
      </c>
      <c r="K866" s="186">
        <v>6.010015000000001</v>
      </c>
      <c r="L866" s="186">
        <v>5.6200099999999997</v>
      </c>
      <c r="M866" s="186">
        <v>4.2587437499999998</v>
      </c>
      <c r="N866" s="186">
        <v>5.5137357142857137</v>
      </c>
      <c r="O866" s="186">
        <v>7.7711100000000002</v>
      </c>
      <c r="P866" s="186">
        <v>7.2929700000000013</v>
      </c>
      <c r="Q866" s="186">
        <v>7.0616900000000005</v>
      </c>
      <c r="R866" s="186">
        <v>7.1982785714285713</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8.7993500000000004</v>
      </c>
      <c r="G867" s="186">
        <v>3.5122499999999999</v>
      </c>
      <c r="H867" s="186">
        <v>2.7902</v>
      </c>
      <c r="I867" s="186">
        <v>4.07925</v>
      </c>
      <c r="J867" s="186">
        <v>3.1493000000000002</v>
      </c>
      <c r="K867" s="186">
        <v>5.8076000000000008</v>
      </c>
      <c r="L867" s="186">
        <v>5.4449500000000004</v>
      </c>
      <c r="M867" s="186">
        <v>4.1536</v>
      </c>
      <c r="N867" s="186">
        <v>5.5928000000000004</v>
      </c>
      <c r="O867" s="186">
        <v>7.8095999999999997</v>
      </c>
      <c r="P867" s="186">
        <v>7.3504000000000005</v>
      </c>
      <c r="Q867" s="186">
        <v>7.6951499999999999</v>
      </c>
      <c r="R867" s="186">
        <v>7.3508999999999993</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32"/>
      <c r="B868" s="129"/>
      <c r="C868" s="129"/>
      <c r="D868" s="129"/>
      <c r="E868" s="129"/>
      <c r="F868" s="133"/>
      <c r="G868" s="133"/>
      <c r="H868" s="133"/>
      <c r="I868" s="133"/>
      <c r="J868" s="133"/>
      <c r="K868" s="133"/>
      <c r="L868" s="133"/>
      <c r="M868" s="133"/>
      <c r="N868" s="133"/>
      <c r="O868" s="133"/>
      <c r="P868" s="133"/>
      <c r="Q868" s="133"/>
      <c r="R868" s="133"/>
      <c r="S868" s="119"/>
      <c r="T868" s="119"/>
      <c r="U868" s="119"/>
      <c r="V868" s="119"/>
      <c r="W868" s="119"/>
      <c r="X868" s="119"/>
      <c r="Y868" s="119"/>
      <c r="Z868" s="119"/>
      <c r="AA868" s="119"/>
      <c r="AB868" s="119"/>
      <c r="AC868" s="119"/>
      <c r="AD868" s="119"/>
      <c r="AE868" s="119"/>
      <c r="AF868" s="119"/>
      <c r="AG868" s="119"/>
      <c r="AH868" s="119"/>
    </row>
    <row r="869" spans="1:34" x14ac:dyDescent="0.3">
      <c r="A869" s="182" t="s">
        <v>817</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818</v>
      </c>
      <c r="B870" s="180" t="s">
        <v>819</v>
      </c>
      <c r="C870" s="180">
        <v>103309</v>
      </c>
      <c r="D870" s="183">
        <v>44477</v>
      </c>
      <c r="E870" s="184">
        <v>93.942899999999995</v>
      </c>
      <c r="F870" s="184">
        <v>0.3674</v>
      </c>
      <c r="G870" s="184">
        <v>0.1328</v>
      </c>
      <c r="H870" s="184">
        <v>1.8126</v>
      </c>
      <c r="I870" s="184">
        <v>7.6600000000000001E-2</v>
      </c>
      <c r="J870" s="184">
        <v>2.9504000000000001</v>
      </c>
      <c r="K870" s="184">
        <v>13.465299999999999</v>
      </c>
      <c r="L870" s="184">
        <v>22.773299999999999</v>
      </c>
      <c r="M870" s="184">
        <v>25.041799999999999</v>
      </c>
      <c r="N870" s="184">
        <v>53.984099999999998</v>
      </c>
      <c r="O870" s="184">
        <v>20.472300000000001</v>
      </c>
      <c r="P870" s="184">
        <v>14.2575</v>
      </c>
      <c r="Q870" s="184">
        <v>15.061299999999999</v>
      </c>
      <c r="R870" s="184">
        <v>27.993300000000001</v>
      </c>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820</v>
      </c>
      <c r="C871" s="180">
        <v>119564</v>
      </c>
      <c r="D871" s="183">
        <v>44477</v>
      </c>
      <c r="E871" s="184">
        <v>102.0839</v>
      </c>
      <c r="F871" s="184">
        <v>0.36980000000000002</v>
      </c>
      <c r="G871" s="184">
        <v>0.14000000000000001</v>
      </c>
      <c r="H871" s="184">
        <v>1.8297000000000001</v>
      </c>
      <c r="I871" s="184">
        <v>0.1104</v>
      </c>
      <c r="J871" s="184">
        <v>3.0245000000000002</v>
      </c>
      <c r="K871" s="184">
        <v>13.7159</v>
      </c>
      <c r="L871" s="184">
        <v>23.319099999999999</v>
      </c>
      <c r="M871" s="184">
        <v>25.843399999999999</v>
      </c>
      <c r="N871" s="184">
        <v>55.341000000000001</v>
      </c>
      <c r="O871" s="184">
        <v>21.540199999999999</v>
      </c>
      <c r="P871" s="184">
        <v>15.4169</v>
      </c>
      <c r="Q871" s="184">
        <v>16.755600000000001</v>
      </c>
      <c r="R871" s="184">
        <v>29.133600000000001</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821</v>
      </c>
      <c r="C872" s="180">
        <v>120468</v>
      </c>
      <c r="D872" s="183">
        <v>44477</v>
      </c>
      <c r="E872" s="184">
        <v>53.9</v>
      </c>
      <c r="F872" s="184">
        <v>0.55969999999999998</v>
      </c>
      <c r="G872" s="184">
        <v>0.84189999999999998</v>
      </c>
      <c r="H872" s="184">
        <v>3.0592999999999999</v>
      </c>
      <c r="I872" s="184">
        <v>0.1673</v>
      </c>
      <c r="J872" s="184">
        <v>4.0339999999999998</v>
      </c>
      <c r="K872" s="184">
        <v>16.490200000000002</v>
      </c>
      <c r="L872" s="184">
        <v>27.3629</v>
      </c>
      <c r="M872" s="184">
        <v>27.242699999999999</v>
      </c>
      <c r="N872" s="184">
        <v>61.813299999999998</v>
      </c>
      <c r="O872" s="184">
        <v>26.152899999999999</v>
      </c>
      <c r="P872" s="184">
        <v>20.391100000000002</v>
      </c>
      <c r="Q872" s="184">
        <v>19.0671</v>
      </c>
      <c r="R872" s="184">
        <v>31.422699999999999</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822</v>
      </c>
      <c r="C873" s="180">
        <v>117560</v>
      </c>
      <c r="D873" s="183">
        <v>44477</v>
      </c>
      <c r="E873" s="184">
        <v>48.49</v>
      </c>
      <c r="F873" s="184">
        <v>0.55989999999999995</v>
      </c>
      <c r="G873" s="184">
        <v>0.83179999999999998</v>
      </c>
      <c r="H873" s="184">
        <v>3.0606</v>
      </c>
      <c r="I873" s="184">
        <v>0.14460000000000001</v>
      </c>
      <c r="J873" s="184">
        <v>3.9666000000000001</v>
      </c>
      <c r="K873" s="184">
        <v>16.143699999999999</v>
      </c>
      <c r="L873" s="184">
        <v>26.6388</v>
      </c>
      <c r="M873" s="184">
        <v>26.2103</v>
      </c>
      <c r="N873" s="184">
        <v>59.980200000000004</v>
      </c>
      <c r="O873" s="184">
        <v>24.602699999999999</v>
      </c>
      <c r="P873" s="184">
        <v>18.953600000000002</v>
      </c>
      <c r="Q873" s="184">
        <v>18.540700000000001</v>
      </c>
      <c r="R873" s="184">
        <v>29.912099999999999</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823</v>
      </c>
      <c r="C874" s="180">
        <v>141813</v>
      </c>
      <c r="D874" s="183">
        <v>44477</v>
      </c>
      <c r="E874" s="184">
        <v>15.95</v>
      </c>
      <c r="F874" s="184">
        <v>0.24510000000000001</v>
      </c>
      <c r="G874" s="184">
        <v>0.42820000000000003</v>
      </c>
      <c r="H874" s="184">
        <v>2.6581999999999999</v>
      </c>
      <c r="I874" s="184">
        <v>1.0965</v>
      </c>
      <c r="J874" s="184">
        <v>3.3231999999999999</v>
      </c>
      <c r="K874" s="184">
        <v>13.8635</v>
      </c>
      <c r="L874" s="184">
        <v>22.701699999999999</v>
      </c>
      <c r="M874" s="184">
        <v>24.775099999999998</v>
      </c>
      <c r="N874" s="184">
        <v>53.085700000000003</v>
      </c>
      <c r="O874" s="184">
        <v>22.565200000000001</v>
      </c>
      <c r="P874" s="184"/>
      <c r="Q874" s="184">
        <v>12.353400000000001</v>
      </c>
      <c r="R874" s="184">
        <v>27.881699999999999</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824</v>
      </c>
      <c r="C875" s="180">
        <v>141812</v>
      </c>
      <c r="D875" s="183">
        <v>44477</v>
      </c>
      <c r="E875" s="184">
        <v>15.063000000000001</v>
      </c>
      <c r="F875" s="184">
        <v>0.23960000000000001</v>
      </c>
      <c r="G875" s="184">
        <v>0.4133</v>
      </c>
      <c r="H875" s="184">
        <v>2.6230000000000002</v>
      </c>
      <c r="I875" s="184">
        <v>1.0328999999999999</v>
      </c>
      <c r="J875" s="184">
        <v>3.1854</v>
      </c>
      <c r="K875" s="184">
        <v>13.400600000000001</v>
      </c>
      <c r="L875" s="184">
        <v>21.701499999999999</v>
      </c>
      <c r="M875" s="184">
        <v>23.275200000000002</v>
      </c>
      <c r="N875" s="184">
        <v>50.690300000000001</v>
      </c>
      <c r="O875" s="184">
        <v>20.849699999999999</v>
      </c>
      <c r="P875" s="184"/>
      <c r="Q875" s="184">
        <v>10.760899999999999</v>
      </c>
      <c r="R875" s="184">
        <v>25.992699999999999</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825</v>
      </c>
      <c r="C876" s="180">
        <v>119096</v>
      </c>
      <c r="D876" s="183">
        <v>44477</v>
      </c>
      <c r="E876" s="184">
        <v>37.173000000000002</v>
      </c>
      <c r="F876" s="184">
        <v>-0.20669999999999999</v>
      </c>
      <c r="G876" s="184">
        <v>-0.14510000000000001</v>
      </c>
      <c r="H876" s="184">
        <v>0.64980000000000004</v>
      </c>
      <c r="I876" s="184">
        <v>-1.2222999999999999</v>
      </c>
      <c r="J876" s="184">
        <v>-1.1698</v>
      </c>
      <c r="K876" s="184">
        <v>6.2054999999999998</v>
      </c>
      <c r="L876" s="184">
        <v>16.325600000000001</v>
      </c>
      <c r="M876" s="184">
        <v>19.735199999999999</v>
      </c>
      <c r="N876" s="184">
        <v>45.730800000000002</v>
      </c>
      <c r="O876" s="184">
        <v>20.988900000000001</v>
      </c>
      <c r="P876" s="184">
        <v>12.7934</v>
      </c>
      <c r="Q876" s="184">
        <v>14.8033</v>
      </c>
      <c r="R876" s="184">
        <v>24.0397</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826</v>
      </c>
      <c r="C877" s="180">
        <v>112901</v>
      </c>
      <c r="D877" s="183">
        <v>44477</v>
      </c>
      <c r="E877" s="184">
        <v>34.648000000000003</v>
      </c>
      <c r="F877" s="184">
        <v>-0.2074</v>
      </c>
      <c r="G877" s="184">
        <v>-0.1527</v>
      </c>
      <c r="H877" s="184">
        <v>0.63019999999999998</v>
      </c>
      <c r="I877" s="184">
        <v>-1.2624</v>
      </c>
      <c r="J877" s="184">
        <v>-1.254</v>
      </c>
      <c r="K877" s="184">
        <v>5.9279999999999999</v>
      </c>
      <c r="L877" s="184">
        <v>15.7171</v>
      </c>
      <c r="M877" s="184">
        <v>18.7959</v>
      </c>
      <c r="N877" s="184">
        <v>44.198399999999999</v>
      </c>
      <c r="O877" s="184">
        <v>19.708100000000002</v>
      </c>
      <c r="P877" s="184">
        <v>11.738799999999999</v>
      </c>
      <c r="Q877" s="184">
        <v>11.5844</v>
      </c>
      <c r="R877" s="184">
        <v>22.721399999999999</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827</v>
      </c>
      <c r="C878" s="180">
        <v>105817</v>
      </c>
      <c r="D878" s="183">
        <v>44477</v>
      </c>
      <c r="E878" s="184">
        <v>66.052300000000002</v>
      </c>
      <c r="F878" s="184">
        <v>-0.24979999999999999</v>
      </c>
      <c r="G878" s="184">
        <v>-9.35E-2</v>
      </c>
      <c r="H878" s="184">
        <v>1.5412999999999999</v>
      </c>
      <c r="I878" s="184">
        <v>1.5911</v>
      </c>
      <c r="J878" s="184">
        <v>3.3273000000000001</v>
      </c>
      <c r="K878" s="184">
        <v>11.307700000000001</v>
      </c>
      <c r="L878" s="184">
        <v>24.7835</v>
      </c>
      <c r="M878" s="184">
        <v>34.641500000000001</v>
      </c>
      <c r="N878" s="184">
        <v>80.582800000000006</v>
      </c>
      <c r="O878" s="184">
        <v>23.525700000000001</v>
      </c>
      <c r="P878" s="184">
        <v>15.371700000000001</v>
      </c>
      <c r="Q878" s="184">
        <v>14.2044</v>
      </c>
      <c r="R878" s="184">
        <v>31.4724</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828</v>
      </c>
      <c r="C879" s="180">
        <v>118564</v>
      </c>
      <c r="D879" s="183">
        <v>44477</v>
      </c>
      <c r="E879" s="184">
        <v>72.162599999999998</v>
      </c>
      <c r="F879" s="184">
        <v>-0.2477</v>
      </c>
      <c r="G879" s="184">
        <v>-8.72E-2</v>
      </c>
      <c r="H879" s="184">
        <v>1.5559000000000001</v>
      </c>
      <c r="I879" s="184">
        <v>1.6214</v>
      </c>
      <c r="J879" s="184">
        <v>3.3933</v>
      </c>
      <c r="K879" s="184">
        <v>11.524800000000001</v>
      </c>
      <c r="L879" s="184">
        <v>25.276900000000001</v>
      </c>
      <c r="M879" s="184">
        <v>35.464199999999998</v>
      </c>
      <c r="N879" s="184">
        <v>82.066000000000003</v>
      </c>
      <c r="O879" s="184">
        <v>24.629799999999999</v>
      </c>
      <c r="P879" s="184">
        <v>16.517600000000002</v>
      </c>
      <c r="Q879" s="184">
        <v>19.962199999999999</v>
      </c>
      <c r="R879" s="184">
        <v>32.568300000000001</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829</v>
      </c>
      <c r="C880" s="180">
        <v>102760</v>
      </c>
      <c r="D880" s="183">
        <v>44477</v>
      </c>
      <c r="E880" s="184">
        <v>112.238</v>
      </c>
      <c r="F880" s="184">
        <v>0.78749999999999998</v>
      </c>
      <c r="G880" s="184">
        <v>1.0533999999999999</v>
      </c>
      <c r="H880" s="184">
        <v>3.0537999999999998</v>
      </c>
      <c r="I880" s="184">
        <v>5.0445000000000002</v>
      </c>
      <c r="J880" s="184">
        <v>6.8983999999999996</v>
      </c>
      <c r="K880" s="184">
        <v>13.955299999999999</v>
      </c>
      <c r="L880" s="184">
        <v>25.516400000000001</v>
      </c>
      <c r="M880" s="184">
        <v>34.402299999999997</v>
      </c>
      <c r="N880" s="184">
        <v>69.2166</v>
      </c>
      <c r="O880" s="184">
        <v>16.577500000000001</v>
      </c>
      <c r="P880" s="184">
        <v>11.191800000000001</v>
      </c>
      <c r="Q880" s="184">
        <v>15.2193</v>
      </c>
      <c r="R880" s="184">
        <v>23.709800000000001</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830</v>
      </c>
      <c r="C881" s="180">
        <v>118950</v>
      </c>
      <c r="D881" s="183">
        <v>44477</v>
      </c>
      <c r="E881" s="184">
        <v>121.372</v>
      </c>
      <c r="F881" s="184">
        <v>0.79139999999999999</v>
      </c>
      <c r="G881" s="184">
        <v>1.0632999999999999</v>
      </c>
      <c r="H881" s="184">
        <v>3.0769000000000002</v>
      </c>
      <c r="I881" s="184">
        <v>5.0903999999999998</v>
      </c>
      <c r="J881" s="184">
        <v>6.9969999999999999</v>
      </c>
      <c r="K881" s="184">
        <v>14.270099999999999</v>
      </c>
      <c r="L881" s="184">
        <v>26.2057</v>
      </c>
      <c r="M881" s="184">
        <v>35.5627</v>
      </c>
      <c r="N881" s="184">
        <v>71.100700000000003</v>
      </c>
      <c r="O881" s="184">
        <v>17.701499999999999</v>
      </c>
      <c r="P881" s="184">
        <v>12.344200000000001</v>
      </c>
      <c r="Q881" s="184">
        <v>13.555</v>
      </c>
      <c r="R881" s="184">
        <v>24.979199999999999</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1883</v>
      </c>
      <c r="C882" s="180">
        <v>148411</v>
      </c>
      <c r="D882" s="183">
        <v>44477</v>
      </c>
      <c r="E882" s="184">
        <v>16.8217</v>
      </c>
      <c r="F882" s="184">
        <v>0.68230000000000002</v>
      </c>
      <c r="G882" s="184">
        <v>1.2398</v>
      </c>
      <c r="H882" s="184">
        <v>2.5882000000000001</v>
      </c>
      <c r="I882" s="184">
        <v>1.2750999999999999</v>
      </c>
      <c r="J882" s="184">
        <v>3.4392</v>
      </c>
      <c r="K882" s="184">
        <v>15.497999999999999</v>
      </c>
      <c r="L882" s="184">
        <v>24.650400000000001</v>
      </c>
      <c r="M882" s="184">
        <v>28.543399999999998</v>
      </c>
      <c r="N882" s="184">
        <v>60.214300000000001</v>
      </c>
      <c r="O882" s="184"/>
      <c r="P882" s="184"/>
      <c r="Q882" s="184">
        <v>53.497199999999999</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831</v>
      </c>
      <c r="C883" s="180">
        <v>148409</v>
      </c>
      <c r="D883" s="183">
        <v>44477</v>
      </c>
      <c r="E883" s="184">
        <v>16.4908</v>
      </c>
      <c r="F883" s="184">
        <v>0.67769999999999997</v>
      </c>
      <c r="G883" s="184">
        <v>1.2263999999999999</v>
      </c>
      <c r="H883" s="184">
        <v>2.5566</v>
      </c>
      <c r="I883" s="184">
        <v>1.2128000000000001</v>
      </c>
      <c r="J883" s="184">
        <v>3.3012000000000001</v>
      </c>
      <c r="K883" s="184">
        <v>15.0299</v>
      </c>
      <c r="L883" s="184">
        <v>23.646100000000001</v>
      </c>
      <c r="M883" s="184">
        <v>26.9773</v>
      </c>
      <c r="N883" s="184">
        <v>57.603099999999998</v>
      </c>
      <c r="O883" s="184"/>
      <c r="P883" s="184"/>
      <c r="Q883" s="184">
        <v>51.005099999999999</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832</v>
      </c>
      <c r="C884" s="180">
        <v>111957</v>
      </c>
      <c r="D884" s="183">
        <v>44477</v>
      </c>
      <c r="E884" s="184">
        <v>50.17</v>
      </c>
      <c r="F884" s="184">
        <v>0.2999</v>
      </c>
      <c r="G884" s="184">
        <v>0.1797</v>
      </c>
      <c r="H884" s="184">
        <v>2.0129999999999999</v>
      </c>
      <c r="I884" s="184">
        <v>1.2513000000000001</v>
      </c>
      <c r="J884" s="184">
        <v>4.6734999999999998</v>
      </c>
      <c r="K884" s="184">
        <v>14.7005</v>
      </c>
      <c r="L884" s="184">
        <v>25.2684</v>
      </c>
      <c r="M884" s="184">
        <v>31.714400000000001</v>
      </c>
      <c r="N884" s="184">
        <v>63.58</v>
      </c>
      <c r="O884" s="184">
        <v>19.8476</v>
      </c>
      <c r="P884" s="184">
        <v>14.539400000000001</v>
      </c>
      <c r="Q884" s="184">
        <v>13.923299999999999</v>
      </c>
      <c r="R884" s="184">
        <v>33.347900000000003</v>
      </c>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833</v>
      </c>
      <c r="C885" s="180">
        <v>120722</v>
      </c>
      <c r="D885" s="183">
        <v>44477</v>
      </c>
      <c r="E885" s="184">
        <v>54.89</v>
      </c>
      <c r="F885" s="184">
        <v>0.31069999999999998</v>
      </c>
      <c r="G885" s="184">
        <v>0.20080000000000001</v>
      </c>
      <c r="H885" s="184">
        <v>2.0449999999999999</v>
      </c>
      <c r="I885" s="184">
        <v>1.3104</v>
      </c>
      <c r="J885" s="184">
        <v>4.8118999999999996</v>
      </c>
      <c r="K885" s="184">
        <v>15.073399999999999</v>
      </c>
      <c r="L885" s="184">
        <v>26.039000000000001</v>
      </c>
      <c r="M885" s="184">
        <v>32.937800000000003</v>
      </c>
      <c r="N885" s="184">
        <v>65.580699999999993</v>
      </c>
      <c r="O885" s="184">
        <v>21.192900000000002</v>
      </c>
      <c r="P885" s="184">
        <v>15.816800000000001</v>
      </c>
      <c r="Q885" s="184">
        <v>15.674899999999999</v>
      </c>
      <c r="R885" s="184">
        <v>34.884799999999998</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834</v>
      </c>
      <c r="C886" s="180">
        <v>141920</v>
      </c>
      <c r="D886" s="183">
        <v>44477</v>
      </c>
      <c r="E886" s="184">
        <v>16.64</v>
      </c>
      <c r="F886" s="184">
        <v>0.72640000000000005</v>
      </c>
      <c r="G886" s="184">
        <v>1.6494</v>
      </c>
      <c r="H886" s="184">
        <v>3.5470000000000002</v>
      </c>
      <c r="I886" s="184">
        <v>1.5872999999999999</v>
      </c>
      <c r="J886" s="184">
        <v>4.5883000000000003</v>
      </c>
      <c r="K886" s="184">
        <v>16.526599999999998</v>
      </c>
      <c r="L886" s="184">
        <v>25.301200000000001</v>
      </c>
      <c r="M886" s="184">
        <v>27.314499999999999</v>
      </c>
      <c r="N886" s="184">
        <v>53.647300000000001</v>
      </c>
      <c r="O886" s="184">
        <v>20.5228</v>
      </c>
      <c r="P886" s="184"/>
      <c r="Q886" s="184">
        <v>13.974</v>
      </c>
      <c r="R886" s="184">
        <v>28.970700000000001</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835</v>
      </c>
      <c r="C887" s="180">
        <v>141919</v>
      </c>
      <c r="D887" s="183">
        <v>44477</v>
      </c>
      <c r="E887" s="184">
        <v>15.68</v>
      </c>
      <c r="F887" s="184">
        <v>0.70650000000000002</v>
      </c>
      <c r="G887" s="184">
        <v>1.6860999999999999</v>
      </c>
      <c r="H887" s="184">
        <v>3.5667</v>
      </c>
      <c r="I887" s="184">
        <v>1.6202000000000001</v>
      </c>
      <c r="J887" s="184">
        <v>4.5332999999999997</v>
      </c>
      <c r="K887" s="184">
        <v>16.234200000000001</v>
      </c>
      <c r="L887" s="184">
        <v>24.741399999999999</v>
      </c>
      <c r="M887" s="184">
        <v>26.553699999999999</v>
      </c>
      <c r="N887" s="184">
        <v>52.381</v>
      </c>
      <c r="O887" s="184">
        <v>19.1295</v>
      </c>
      <c r="P887" s="184"/>
      <c r="Q887" s="184">
        <v>12.2475</v>
      </c>
      <c r="R887" s="184">
        <v>27.8492</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836</v>
      </c>
      <c r="C888" s="180">
        <v>118421</v>
      </c>
      <c r="D888" s="183">
        <v>44477</v>
      </c>
      <c r="E888" s="184">
        <v>61.13</v>
      </c>
      <c r="F888" s="184">
        <v>0.80800000000000005</v>
      </c>
      <c r="G888" s="184">
        <v>1.0914999999999999</v>
      </c>
      <c r="H888" s="184">
        <v>3.0859999999999999</v>
      </c>
      <c r="I888" s="184">
        <v>1.3933</v>
      </c>
      <c r="J888" s="184">
        <v>2.8086000000000002</v>
      </c>
      <c r="K888" s="184">
        <v>10.3629</v>
      </c>
      <c r="L888" s="184">
        <v>18.953099999999999</v>
      </c>
      <c r="M888" s="184">
        <v>20.145399999999999</v>
      </c>
      <c r="N888" s="184">
        <v>37.2166</v>
      </c>
      <c r="O888" s="184">
        <v>18.424399999999999</v>
      </c>
      <c r="P888" s="184">
        <v>15.684699999999999</v>
      </c>
      <c r="Q888" s="184">
        <v>13.594900000000001</v>
      </c>
      <c r="R888" s="184">
        <v>27.320900000000002</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837</v>
      </c>
      <c r="C889" s="180">
        <v>108592</v>
      </c>
      <c r="D889" s="183">
        <v>44477</v>
      </c>
      <c r="E889" s="184">
        <v>54.55</v>
      </c>
      <c r="F889" s="184">
        <v>0.81320000000000003</v>
      </c>
      <c r="G889" s="184">
        <v>1.0933999999999999</v>
      </c>
      <c r="H889" s="184">
        <v>3.0606</v>
      </c>
      <c r="I889" s="184">
        <v>1.3564000000000001</v>
      </c>
      <c r="J889" s="184">
        <v>2.7113999999999998</v>
      </c>
      <c r="K889" s="184">
        <v>10.002000000000001</v>
      </c>
      <c r="L889" s="184">
        <v>18.150300000000001</v>
      </c>
      <c r="M889" s="184">
        <v>18.949000000000002</v>
      </c>
      <c r="N889" s="184">
        <v>35.3934</v>
      </c>
      <c r="O889" s="184">
        <v>16.834299999999999</v>
      </c>
      <c r="P889" s="184">
        <v>14.0055</v>
      </c>
      <c r="Q889" s="184">
        <v>11.5078</v>
      </c>
      <c r="R889" s="184">
        <v>25.629200000000001</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838</v>
      </c>
      <c r="C890" s="180">
        <v>131580</v>
      </c>
      <c r="D890" s="183">
        <v>44477</v>
      </c>
      <c r="E890" s="184">
        <v>33.278300000000002</v>
      </c>
      <c r="F890" s="184">
        <v>0.53500000000000003</v>
      </c>
      <c r="G890" s="184">
        <v>1.2939000000000001</v>
      </c>
      <c r="H890" s="184">
        <v>2.8371</v>
      </c>
      <c r="I890" s="184">
        <v>0.63139999999999996</v>
      </c>
      <c r="J890" s="184">
        <v>3.1884999999999999</v>
      </c>
      <c r="K890" s="184">
        <v>14.710800000000001</v>
      </c>
      <c r="L890" s="184">
        <v>27.0154</v>
      </c>
      <c r="M890" s="184">
        <v>31.118600000000001</v>
      </c>
      <c r="N890" s="184">
        <v>64.759600000000006</v>
      </c>
      <c r="O890" s="184">
        <v>32.991999999999997</v>
      </c>
      <c r="P890" s="184">
        <v>20.2514</v>
      </c>
      <c r="Q890" s="184">
        <v>18.900300000000001</v>
      </c>
      <c r="R890" s="184">
        <v>37.4176</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839</v>
      </c>
      <c r="C891" s="180">
        <v>131578</v>
      </c>
      <c r="D891" s="183">
        <v>44477</v>
      </c>
      <c r="E891" s="184">
        <v>30.4941</v>
      </c>
      <c r="F891" s="184">
        <v>0.53180000000000005</v>
      </c>
      <c r="G891" s="184">
        <v>1.2847</v>
      </c>
      <c r="H891" s="184">
        <v>2.8153000000000001</v>
      </c>
      <c r="I891" s="184">
        <v>0.58909999999999996</v>
      </c>
      <c r="J891" s="184">
        <v>3.0951</v>
      </c>
      <c r="K891" s="184">
        <v>14.3866</v>
      </c>
      <c r="L891" s="184">
        <v>26.288399999999999</v>
      </c>
      <c r="M891" s="184">
        <v>30.086500000000001</v>
      </c>
      <c r="N891" s="184">
        <v>62.939399999999999</v>
      </c>
      <c r="O891" s="184">
        <v>31.221900000000002</v>
      </c>
      <c r="P891" s="184">
        <v>18.631900000000002</v>
      </c>
      <c r="Q891" s="184">
        <v>17.413900000000002</v>
      </c>
      <c r="R891" s="184">
        <v>35.697800000000001</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1884</v>
      </c>
      <c r="C892" s="180">
        <v>148481</v>
      </c>
      <c r="D892" s="183">
        <v>44477</v>
      </c>
      <c r="E892" s="184">
        <v>16.14</v>
      </c>
      <c r="F892" s="184">
        <v>0.74909999999999999</v>
      </c>
      <c r="G892" s="184">
        <v>1.2546999999999999</v>
      </c>
      <c r="H892" s="184">
        <v>3.3290999999999999</v>
      </c>
      <c r="I892" s="184">
        <v>1.3183</v>
      </c>
      <c r="J892" s="184">
        <v>3.9948000000000001</v>
      </c>
      <c r="K892" s="184">
        <v>16.031600000000001</v>
      </c>
      <c r="L892" s="184">
        <v>27.387499999999999</v>
      </c>
      <c r="M892" s="184">
        <v>32.7303</v>
      </c>
      <c r="N892" s="184">
        <v>59.486199999999997</v>
      </c>
      <c r="O892" s="184"/>
      <c r="P892" s="184"/>
      <c r="Q892" s="184">
        <v>59.551400000000001</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1885</v>
      </c>
      <c r="C893" s="180">
        <v>148483</v>
      </c>
      <c r="D893" s="183">
        <v>44477</v>
      </c>
      <c r="E893" s="184">
        <v>15.85</v>
      </c>
      <c r="F893" s="184">
        <v>0.76290000000000002</v>
      </c>
      <c r="G893" s="184">
        <v>1.278</v>
      </c>
      <c r="H893" s="184">
        <v>3.3246000000000002</v>
      </c>
      <c r="I893" s="184">
        <v>1.278</v>
      </c>
      <c r="J893" s="184">
        <v>3.9344000000000001</v>
      </c>
      <c r="K893" s="184">
        <v>15.609</v>
      </c>
      <c r="L893" s="184">
        <v>26.294799999999999</v>
      </c>
      <c r="M893" s="184">
        <v>30.991700000000002</v>
      </c>
      <c r="N893" s="184">
        <v>56.775500000000001</v>
      </c>
      <c r="O893" s="184"/>
      <c r="P893" s="184"/>
      <c r="Q893" s="184">
        <v>56.753</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840</v>
      </c>
      <c r="C894" s="180">
        <v>107410</v>
      </c>
      <c r="D894" s="183">
        <v>44477</v>
      </c>
      <c r="E894" s="184">
        <v>12.244</v>
      </c>
      <c r="F894" s="184">
        <v>1.2537</v>
      </c>
      <c r="G894" s="184">
        <v>2.3317999999999999</v>
      </c>
      <c r="H894" s="184">
        <v>4.7445000000000004</v>
      </c>
      <c r="I894" s="184">
        <v>3.5495000000000001</v>
      </c>
      <c r="J894" s="184">
        <v>6.2866</v>
      </c>
      <c r="K894" s="184">
        <v>16.380099999999999</v>
      </c>
      <c r="L894" s="184">
        <v>20.4573</v>
      </c>
      <c r="M894" s="184">
        <v>18.4483</v>
      </c>
      <c r="N894" s="184">
        <v>54.346499999999999</v>
      </c>
      <c r="O894" s="184">
        <v>16.315200000000001</v>
      </c>
      <c r="P894" s="184">
        <v>11.397399999999999</v>
      </c>
      <c r="Q894" s="184">
        <v>1.4994000000000001</v>
      </c>
      <c r="R894" s="184">
        <v>16.880199999999999</v>
      </c>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841</v>
      </c>
      <c r="C895" s="180">
        <v>120488</v>
      </c>
      <c r="D895" s="183">
        <v>44477</v>
      </c>
      <c r="E895" s="184">
        <v>13.686500000000001</v>
      </c>
      <c r="F895" s="184">
        <v>1.2569999999999999</v>
      </c>
      <c r="G895" s="184">
        <v>2.3412000000000002</v>
      </c>
      <c r="H895" s="184">
        <v>4.7674000000000003</v>
      </c>
      <c r="I895" s="184">
        <v>3.5937999999999999</v>
      </c>
      <c r="J895" s="184">
        <v>6.3822000000000001</v>
      </c>
      <c r="K895" s="184">
        <v>16.703299999999999</v>
      </c>
      <c r="L895" s="184">
        <v>21.123799999999999</v>
      </c>
      <c r="M895" s="184">
        <v>19.427399999999999</v>
      </c>
      <c r="N895" s="184">
        <v>56.055100000000003</v>
      </c>
      <c r="O895" s="184">
        <v>18.117000000000001</v>
      </c>
      <c r="P895" s="184">
        <v>12.8688</v>
      </c>
      <c r="Q895" s="184">
        <v>15.434200000000001</v>
      </c>
      <c r="R895" s="184">
        <v>18.481200000000001</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842</v>
      </c>
      <c r="C896" s="180">
        <v>147473</v>
      </c>
      <c r="D896" s="183">
        <v>44477</v>
      </c>
      <c r="E896" s="184">
        <v>17.483000000000001</v>
      </c>
      <c r="F896" s="184">
        <v>0.85960000000000003</v>
      </c>
      <c r="G896" s="184">
        <v>1.3801000000000001</v>
      </c>
      <c r="H896" s="184">
        <v>3.4558</v>
      </c>
      <c r="I896" s="184">
        <v>2.3294999999999999</v>
      </c>
      <c r="J896" s="184">
        <v>4.2019000000000002</v>
      </c>
      <c r="K896" s="184">
        <v>14.1784</v>
      </c>
      <c r="L896" s="184">
        <v>23.467500000000001</v>
      </c>
      <c r="M896" s="184">
        <v>33.153100000000002</v>
      </c>
      <c r="N896" s="184">
        <v>59.793399999999998</v>
      </c>
      <c r="O896" s="184"/>
      <c r="P896" s="184"/>
      <c r="Q896" s="184">
        <v>28.427</v>
      </c>
      <c r="R896" s="184">
        <v>31.3001</v>
      </c>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843</v>
      </c>
      <c r="C897" s="180">
        <v>147477</v>
      </c>
      <c r="D897" s="183">
        <v>44477</v>
      </c>
      <c r="E897" s="184">
        <v>16.817</v>
      </c>
      <c r="F897" s="184">
        <v>0.85160000000000002</v>
      </c>
      <c r="G897" s="184">
        <v>1.3622000000000001</v>
      </c>
      <c r="H897" s="184">
        <v>3.4192</v>
      </c>
      <c r="I897" s="184">
        <v>2.2621000000000002</v>
      </c>
      <c r="J897" s="184">
        <v>4.0655999999999999</v>
      </c>
      <c r="K897" s="184">
        <v>13.712899999999999</v>
      </c>
      <c r="L897" s="184">
        <v>22.456900000000001</v>
      </c>
      <c r="M897" s="184">
        <v>31.475300000000001</v>
      </c>
      <c r="N897" s="184">
        <v>57.094799999999999</v>
      </c>
      <c r="O897" s="184"/>
      <c r="P897" s="184"/>
      <c r="Q897" s="184">
        <v>26.212399999999999</v>
      </c>
      <c r="R897" s="184">
        <v>29.0425</v>
      </c>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844</v>
      </c>
      <c r="C898" s="180">
        <v>145376</v>
      </c>
      <c r="D898" s="183">
        <v>44477</v>
      </c>
      <c r="E898" s="184">
        <v>17.164000000000001</v>
      </c>
      <c r="F898" s="184">
        <v>0.38600000000000001</v>
      </c>
      <c r="G898" s="184">
        <v>0.65680000000000005</v>
      </c>
      <c r="H898" s="184">
        <v>2.4226999999999999</v>
      </c>
      <c r="I898" s="184">
        <v>1.042</v>
      </c>
      <c r="J898" s="184">
        <v>2.2458</v>
      </c>
      <c r="K898" s="184">
        <v>8.8188999999999993</v>
      </c>
      <c r="L898" s="184">
        <v>17.064499999999999</v>
      </c>
      <c r="M898" s="184">
        <v>23.34</v>
      </c>
      <c r="N898" s="184">
        <v>42.1096</v>
      </c>
      <c r="O898" s="184"/>
      <c r="P898" s="184"/>
      <c r="Q898" s="184">
        <v>20.277200000000001</v>
      </c>
      <c r="R898" s="184">
        <v>27.058299999999999</v>
      </c>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845</v>
      </c>
      <c r="C899" s="180">
        <v>145378</v>
      </c>
      <c r="D899" s="183">
        <v>44477</v>
      </c>
      <c r="E899" s="184">
        <v>16.603000000000002</v>
      </c>
      <c r="F899" s="184">
        <v>0.38090000000000002</v>
      </c>
      <c r="G899" s="184">
        <v>0.64249999999999996</v>
      </c>
      <c r="H899" s="184">
        <v>2.3992</v>
      </c>
      <c r="I899" s="184">
        <v>0.99760000000000004</v>
      </c>
      <c r="J899" s="184">
        <v>2.1408999999999998</v>
      </c>
      <c r="K899" s="184">
        <v>8.4738000000000007</v>
      </c>
      <c r="L899" s="184">
        <v>16.349</v>
      </c>
      <c r="M899" s="184">
        <v>22.233699999999999</v>
      </c>
      <c r="N899" s="184">
        <v>40.429699999999997</v>
      </c>
      <c r="O899" s="184"/>
      <c r="P899" s="184"/>
      <c r="Q899" s="184">
        <v>18.918900000000001</v>
      </c>
      <c r="R899" s="184">
        <v>25.5792</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1886</v>
      </c>
      <c r="C900" s="180">
        <v>148567</v>
      </c>
      <c r="D900" s="183">
        <v>44477</v>
      </c>
      <c r="E900" s="184">
        <v>15.7317</v>
      </c>
      <c r="F900" s="184">
        <v>0.42580000000000001</v>
      </c>
      <c r="G900" s="184">
        <v>0.15529999999999999</v>
      </c>
      <c r="H900" s="184">
        <v>1.7482</v>
      </c>
      <c r="I900" s="184">
        <v>0.86170000000000002</v>
      </c>
      <c r="J900" s="184">
        <v>3.4653999999999998</v>
      </c>
      <c r="K900" s="184">
        <v>14.638299999999999</v>
      </c>
      <c r="L900" s="184">
        <v>26.742799999999999</v>
      </c>
      <c r="M900" s="184">
        <v>39.140999999999998</v>
      </c>
      <c r="N900" s="184"/>
      <c r="O900" s="184"/>
      <c r="P900" s="184"/>
      <c r="Q900" s="184">
        <v>57.317</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1887</v>
      </c>
      <c r="C901" s="180">
        <v>148571</v>
      </c>
      <c r="D901" s="183">
        <v>44477</v>
      </c>
      <c r="E901" s="184">
        <v>15.435499999999999</v>
      </c>
      <c r="F901" s="184">
        <v>0.41959999999999997</v>
      </c>
      <c r="G901" s="184">
        <v>0.13619999999999999</v>
      </c>
      <c r="H901" s="184">
        <v>1.7039</v>
      </c>
      <c r="I901" s="184">
        <v>0.77500000000000002</v>
      </c>
      <c r="J901" s="184">
        <v>3.2744</v>
      </c>
      <c r="K901" s="184">
        <v>14.0237</v>
      </c>
      <c r="L901" s="184">
        <v>25.418500000000002</v>
      </c>
      <c r="M901" s="184">
        <v>36.936700000000002</v>
      </c>
      <c r="N901" s="184"/>
      <c r="O901" s="184"/>
      <c r="P901" s="184"/>
      <c r="Q901" s="184">
        <v>54.354999999999997</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846</v>
      </c>
      <c r="C902" s="180">
        <v>147206</v>
      </c>
      <c r="D902" s="183">
        <v>44477</v>
      </c>
      <c r="E902" s="184">
        <v>20.858000000000001</v>
      </c>
      <c r="F902" s="184">
        <v>0.54959999999999998</v>
      </c>
      <c r="G902" s="184">
        <v>1.3804000000000001</v>
      </c>
      <c r="H902" s="184">
        <v>3.5135999999999998</v>
      </c>
      <c r="I902" s="184">
        <v>1.9752000000000001</v>
      </c>
      <c r="J902" s="184">
        <v>3.6524999999999999</v>
      </c>
      <c r="K902" s="184">
        <v>15.0596</v>
      </c>
      <c r="L902" s="184">
        <v>26.958400000000001</v>
      </c>
      <c r="M902" s="184">
        <v>36.845599999999997</v>
      </c>
      <c r="N902" s="184">
        <v>66.384799999999998</v>
      </c>
      <c r="O902" s="184"/>
      <c r="P902" s="184"/>
      <c r="Q902" s="184">
        <v>35.746099999999998</v>
      </c>
      <c r="R902" s="184">
        <v>39.1098</v>
      </c>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847</v>
      </c>
      <c r="C903" s="180">
        <v>147203</v>
      </c>
      <c r="D903" s="183">
        <v>44477</v>
      </c>
      <c r="E903" s="184">
        <v>20.071999999999999</v>
      </c>
      <c r="F903" s="184">
        <v>0.54600000000000004</v>
      </c>
      <c r="G903" s="184">
        <v>1.3686</v>
      </c>
      <c r="H903" s="184">
        <v>3.4853000000000001</v>
      </c>
      <c r="I903" s="184">
        <v>1.9194</v>
      </c>
      <c r="J903" s="184">
        <v>3.5333000000000001</v>
      </c>
      <c r="K903" s="184">
        <v>14.651300000000001</v>
      </c>
      <c r="L903" s="184">
        <v>26.040800000000001</v>
      </c>
      <c r="M903" s="184">
        <v>35.338099999999997</v>
      </c>
      <c r="N903" s="184">
        <v>63.906599999999997</v>
      </c>
      <c r="O903" s="184"/>
      <c r="P903" s="184"/>
      <c r="Q903" s="184">
        <v>33.595599999999997</v>
      </c>
      <c r="R903" s="184">
        <v>36.953899999999997</v>
      </c>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848</v>
      </c>
      <c r="C904" s="180">
        <v>122389</v>
      </c>
      <c r="D904" s="183">
        <v>44477</v>
      </c>
      <c r="E904" s="184">
        <v>38.198500000000003</v>
      </c>
      <c r="F904" s="184">
        <v>-0.2306</v>
      </c>
      <c r="G904" s="184">
        <v>-0.49080000000000001</v>
      </c>
      <c r="H904" s="184">
        <v>0.62329999999999997</v>
      </c>
      <c r="I904" s="184">
        <v>-0.66369999999999996</v>
      </c>
      <c r="J904" s="184">
        <v>-8.4000000000000005E-2</v>
      </c>
      <c r="K904" s="184">
        <v>8.1907999999999994</v>
      </c>
      <c r="L904" s="184">
        <v>14.5839</v>
      </c>
      <c r="M904" s="184">
        <v>16.4603</v>
      </c>
      <c r="N904" s="184">
        <v>43.448599999999999</v>
      </c>
      <c r="O904" s="184">
        <v>22.460899999999999</v>
      </c>
      <c r="P904" s="184">
        <v>15.5479</v>
      </c>
      <c r="Q904" s="184">
        <v>17.273800000000001</v>
      </c>
      <c r="R904" s="184">
        <v>25.418600000000001</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849</v>
      </c>
      <c r="C905" s="180">
        <v>122387</v>
      </c>
      <c r="D905" s="183">
        <v>44477</v>
      </c>
      <c r="E905" s="184">
        <v>34.1355</v>
      </c>
      <c r="F905" s="184">
        <v>-0.23380000000000001</v>
      </c>
      <c r="G905" s="184">
        <v>-0.50109999999999999</v>
      </c>
      <c r="H905" s="184">
        <v>0.59909999999999997</v>
      </c>
      <c r="I905" s="184">
        <v>-0.71150000000000002</v>
      </c>
      <c r="J905" s="184">
        <v>-0.18709999999999999</v>
      </c>
      <c r="K905" s="184">
        <v>7.8479999999999999</v>
      </c>
      <c r="L905" s="184">
        <v>13.874599999999999</v>
      </c>
      <c r="M905" s="184">
        <v>15.4147</v>
      </c>
      <c r="N905" s="184">
        <v>41.745800000000003</v>
      </c>
      <c r="O905" s="184">
        <v>20.990500000000001</v>
      </c>
      <c r="P905" s="184">
        <v>14.078900000000001</v>
      </c>
      <c r="Q905" s="184">
        <v>15.716200000000001</v>
      </c>
      <c r="R905" s="184">
        <v>23.862100000000002</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850</v>
      </c>
      <c r="C906" s="180">
        <v>104637</v>
      </c>
      <c r="D906" s="183">
        <v>44477</v>
      </c>
      <c r="E906" s="184">
        <v>78.943799999999996</v>
      </c>
      <c r="F906" s="184">
        <v>0.72560000000000002</v>
      </c>
      <c r="G906" s="184">
        <v>1.0001</v>
      </c>
      <c r="H906" s="184">
        <v>2.6815000000000002</v>
      </c>
      <c r="I906" s="184">
        <v>2.5206</v>
      </c>
      <c r="J906" s="184">
        <v>5.1319999999999997</v>
      </c>
      <c r="K906" s="184">
        <v>13.9292</v>
      </c>
      <c r="L906" s="184">
        <v>22.792899999999999</v>
      </c>
      <c r="M906" s="184">
        <v>36.718400000000003</v>
      </c>
      <c r="N906" s="184">
        <v>75.4084</v>
      </c>
      <c r="O906" s="184">
        <v>23.927800000000001</v>
      </c>
      <c r="P906" s="184">
        <v>14.911300000000001</v>
      </c>
      <c r="Q906" s="184">
        <v>14.9879</v>
      </c>
      <c r="R906" s="184">
        <v>34.950899999999997</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851</v>
      </c>
      <c r="C907" s="180">
        <v>118692</v>
      </c>
      <c r="D907" s="183">
        <v>44477</v>
      </c>
      <c r="E907" s="184">
        <v>84.610900000000001</v>
      </c>
      <c r="F907" s="184">
        <v>0.72760000000000002</v>
      </c>
      <c r="G907" s="184">
        <v>1.006</v>
      </c>
      <c r="H907" s="184">
        <v>2.6956000000000002</v>
      </c>
      <c r="I907" s="184">
        <v>2.5480999999999998</v>
      </c>
      <c r="J907" s="184">
        <v>5.1923000000000004</v>
      </c>
      <c r="K907" s="184">
        <v>14.1205</v>
      </c>
      <c r="L907" s="184">
        <v>23.207999999999998</v>
      </c>
      <c r="M907" s="184">
        <v>37.402200000000001</v>
      </c>
      <c r="N907" s="184">
        <v>76.606099999999998</v>
      </c>
      <c r="O907" s="184">
        <v>24.7639</v>
      </c>
      <c r="P907" s="184">
        <v>15.8475</v>
      </c>
      <c r="Q907" s="184">
        <v>19.8444</v>
      </c>
      <c r="R907" s="184">
        <v>35.8596</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852</v>
      </c>
      <c r="C908" s="180">
        <v>103335</v>
      </c>
      <c r="D908" s="183">
        <v>44477</v>
      </c>
      <c r="E908" s="184">
        <v>111.36</v>
      </c>
      <c r="F908" s="184">
        <v>0.58709999999999996</v>
      </c>
      <c r="G908" s="184">
        <v>0.68720000000000003</v>
      </c>
      <c r="H908" s="184">
        <v>2.5697999999999999</v>
      </c>
      <c r="I908" s="184">
        <v>1.3931</v>
      </c>
      <c r="J908" s="184">
        <v>2.8730000000000002</v>
      </c>
      <c r="K908" s="184">
        <v>11.2376</v>
      </c>
      <c r="L908" s="184">
        <v>23.049700000000001</v>
      </c>
      <c r="M908" s="184">
        <v>30.382899999999999</v>
      </c>
      <c r="N908" s="184">
        <v>61.6021</v>
      </c>
      <c r="O908" s="184">
        <v>24.884399999999999</v>
      </c>
      <c r="P908" s="184">
        <v>16.499300000000002</v>
      </c>
      <c r="Q908" s="184">
        <v>16.347899999999999</v>
      </c>
      <c r="R908" s="184">
        <v>33.708399999999997</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853</v>
      </c>
      <c r="C909" s="180">
        <v>119464</v>
      </c>
      <c r="D909" s="183">
        <v>44477</v>
      </c>
      <c r="E909" s="184">
        <v>118.6</v>
      </c>
      <c r="F909" s="184">
        <v>0.59370000000000001</v>
      </c>
      <c r="G909" s="184">
        <v>0.70479999999999998</v>
      </c>
      <c r="H909" s="184">
        <v>2.5952000000000002</v>
      </c>
      <c r="I909" s="184">
        <v>1.4281999999999999</v>
      </c>
      <c r="J909" s="184">
        <v>2.9603000000000002</v>
      </c>
      <c r="K909" s="184">
        <v>11.518599999999999</v>
      </c>
      <c r="L909" s="184">
        <v>23.6447</v>
      </c>
      <c r="M909" s="184">
        <v>31.325399999999998</v>
      </c>
      <c r="N909" s="184">
        <v>63.113700000000001</v>
      </c>
      <c r="O909" s="184">
        <v>25.8596</v>
      </c>
      <c r="P909" s="184">
        <v>17.4101</v>
      </c>
      <c r="Q909" s="184">
        <v>16.522400000000001</v>
      </c>
      <c r="R909" s="184">
        <v>34.853700000000003</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854</v>
      </c>
      <c r="C910" s="180">
        <v>109275</v>
      </c>
      <c r="D910" s="183">
        <v>44477</v>
      </c>
      <c r="E910" s="184">
        <v>53.796100000000003</v>
      </c>
      <c r="F910" s="184">
        <v>0.1234</v>
      </c>
      <c r="G910" s="184">
        <v>-0.50290000000000001</v>
      </c>
      <c r="H910" s="184">
        <v>1.6551</v>
      </c>
      <c r="I910" s="184">
        <v>0.6784</v>
      </c>
      <c r="J910" s="184">
        <v>1.9427000000000001</v>
      </c>
      <c r="K910" s="184">
        <v>8.8016000000000005</v>
      </c>
      <c r="L910" s="184">
        <v>15.116199999999999</v>
      </c>
      <c r="M910" s="184">
        <v>29.456700000000001</v>
      </c>
      <c r="N910" s="184">
        <v>59.759399999999999</v>
      </c>
      <c r="O910" s="184">
        <v>21.750900000000001</v>
      </c>
      <c r="P910" s="184">
        <v>15.528600000000001</v>
      </c>
      <c r="Q910" s="184">
        <v>13.6012</v>
      </c>
      <c r="R910" s="184">
        <v>33.564399999999999</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855</v>
      </c>
      <c r="C911" s="180">
        <v>120834</v>
      </c>
      <c r="D911" s="183">
        <v>44477</v>
      </c>
      <c r="E911" s="184">
        <v>55.986899999999999</v>
      </c>
      <c r="F911" s="184">
        <v>0.13220000000000001</v>
      </c>
      <c r="G911" s="184">
        <v>-0.42399999999999999</v>
      </c>
      <c r="H911" s="184">
        <v>1.7585</v>
      </c>
      <c r="I911" s="184">
        <v>0.81930000000000003</v>
      </c>
      <c r="J911" s="184">
        <v>2.1791</v>
      </c>
      <c r="K911" s="184">
        <v>9.3725000000000005</v>
      </c>
      <c r="L911" s="184">
        <v>16.484300000000001</v>
      </c>
      <c r="M911" s="184">
        <v>31.640999999999998</v>
      </c>
      <c r="N911" s="184">
        <v>63.251399999999997</v>
      </c>
      <c r="O911" s="184">
        <v>23.625299999999999</v>
      </c>
      <c r="P911" s="184">
        <v>16.6982</v>
      </c>
      <c r="Q911" s="184">
        <v>18.559999999999999</v>
      </c>
      <c r="R911" s="184">
        <v>36.0184</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856</v>
      </c>
      <c r="C912" s="180">
        <v>119727</v>
      </c>
      <c r="D912" s="183">
        <v>44477</v>
      </c>
      <c r="E912" s="184">
        <v>264.21890000000002</v>
      </c>
      <c r="F912" s="184">
        <v>-6.3399999999999998E-2</v>
      </c>
      <c r="G912" s="184">
        <v>0.87929999999999997</v>
      </c>
      <c r="H912" s="184">
        <v>2.0750000000000002</v>
      </c>
      <c r="I912" s="184">
        <v>0.91059999999999997</v>
      </c>
      <c r="J912" s="184">
        <v>3.9599000000000002</v>
      </c>
      <c r="K912" s="184">
        <v>14.6282</v>
      </c>
      <c r="L912" s="184">
        <v>28.710799999999999</v>
      </c>
      <c r="M912" s="184">
        <v>36.123699999999999</v>
      </c>
      <c r="N912" s="184">
        <v>69.009</v>
      </c>
      <c r="O912" s="184">
        <v>27.483799999999999</v>
      </c>
      <c r="P912" s="184">
        <v>19.046299999999999</v>
      </c>
      <c r="Q912" s="184">
        <v>18.086099999999998</v>
      </c>
      <c r="R912" s="184">
        <v>32.968499999999999</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857</v>
      </c>
      <c r="C913" s="180">
        <v>102756</v>
      </c>
      <c r="D913" s="183">
        <v>44477</v>
      </c>
      <c r="E913" s="184">
        <v>243.57650000000001</v>
      </c>
      <c r="F913" s="184">
        <v>-6.6299999999999998E-2</v>
      </c>
      <c r="G913" s="184">
        <v>0.87070000000000003</v>
      </c>
      <c r="H913" s="184">
        <v>2.0547</v>
      </c>
      <c r="I913" s="184">
        <v>0.87029999999999996</v>
      </c>
      <c r="J913" s="184">
        <v>3.8708999999999998</v>
      </c>
      <c r="K913" s="184">
        <v>14.331799999999999</v>
      </c>
      <c r="L913" s="184">
        <v>28.0304</v>
      </c>
      <c r="M913" s="184">
        <v>35.039200000000001</v>
      </c>
      <c r="N913" s="184">
        <v>67.211399999999998</v>
      </c>
      <c r="O913" s="184">
        <v>26.189599999999999</v>
      </c>
      <c r="P913" s="184">
        <v>17.873699999999999</v>
      </c>
      <c r="Q913" s="184">
        <v>20.657299999999999</v>
      </c>
      <c r="R913" s="184">
        <v>31.570599999999999</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858</v>
      </c>
      <c r="C914" s="180">
        <v>101537</v>
      </c>
      <c r="D914" s="183">
        <v>44477</v>
      </c>
      <c r="E914" s="184">
        <v>277.10950000000003</v>
      </c>
      <c r="F914" s="184">
        <v>0.55069999999999997</v>
      </c>
      <c r="G914" s="184">
        <v>0.51249999999999996</v>
      </c>
      <c r="H914" s="184">
        <v>2.0510999999999999</v>
      </c>
      <c r="I914" s="184">
        <v>-0.64759999999999995</v>
      </c>
      <c r="J914" s="184">
        <v>1.6411</v>
      </c>
      <c r="K914" s="184">
        <v>12.6373</v>
      </c>
      <c r="L914" s="184">
        <v>20.060199999999998</v>
      </c>
      <c r="M914" s="184">
        <v>23.980799999999999</v>
      </c>
      <c r="N914" s="184">
        <v>49.649500000000003</v>
      </c>
      <c r="O914" s="184">
        <v>19.715</v>
      </c>
      <c r="P914" s="184">
        <v>16.412199999999999</v>
      </c>
      <c r="Q914" s="184">
        <v>18.882200000000001</v>
      </c>
      <c r="R914" s="184">
        <v>25.103000000000002</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859</v>
      </c>
      <c r="C915" s="180">
        <v>119578</v>
      </c>
      <c r="D915" s="183">
        <v>44477</v>
      </c>
      <c r="E915" s="184">
        <v>295.89240000000001</v>
      </c>
      <c r="F915" s="184">
        <v>0.55330000000000001</v>
      </c>
      <c r="G915" s="184">
        <v>0.52059999999999995</v>
      </c>
      <c r="H915" s="184">
        <v>2.0701000000000001</v>
      </c>
      <c r="I915" s="184">
        <v>-0.61050000000000004</v>
      </c>
      <c r="J915" s="184">
        <v>1.7222999999999999</v>
      </c>
      <c r="K915" s="184">
        <v>12.915900000000001</v>
      </c>
      <c r="L915" s="184">
        <v>20.6539</v>
      </c>
      <c r="M915" s="184">
        <v>24.8843</v>
      </c>
      <c r="N915" s="184">
        <v>51.114199999999997</v>
      </c>
      <c r="O915" s="184">
        <v>20.776599999999998</v>
      </c>
      <c r="P915" s="184">
        <v>17.582899999999999</v>
      </c>
      <c r="Q915" s="184">
        <v>14.335000000000001</v>
      </c>
      <c r="R915" s="184">
        <v>26.264099999999999</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860</v>
      </c>
      <c r="C916" s="180">
        <v>147757</v>
      </c>
      <c r="D916" s="183">
        <v>44477</v>
      </c>
      <c r="E916" s="184">
        <v>15.7715</v>
      </c>
      <c r="F916" s="184">
        <v>0.57330000000000003</v>
      </c>
      <c r="G916" s="184">
        <v>8.9499999999999996E-2</v>
      </c>
      <c r="H916" s="184">
        <v>1.6382000000000001</v>
      </c>
      <c r="I916" s="184">
        <v>0.14349999999999999</v>
      </c>
      <c r="J916" s="184">
        <v>1.4114</v>
      </c>
      <c r="K916" s="184">
        <v>13.5931</v>
      </c>
      <c r="L916" s="184">
        <v>23.399899999999999</v>
      </c>
      <c r="M916" s="184">
        <v>32.420099999999998</v>
      </c>
      <c r="N916" s="184">
        <v>62.3384</v>
      </c>
      <c r="O916" s="184"/>
      <c r="P916" s="184"/>
      <c r="Q916" s="184">
        <v>28.031199999999998</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861</v>
      </c>
      <c r="C917" s="180">
        <v>147760</v>
      </c>
      <c r="D917" s="183">
        <v>44477</v>
      </c>
      <c r="E917" s="184">
        <v>15.2301</v>
      </c>
      <c r="F917" s="184">
        <v>0.56850000000000001</v>
      </c>
      <c r="G917" s="184">
        <v>7.5600000000000001E-2</v>
      </c>
      <c r="H917" s="184">
        <v>1.6044</v>
      </c>
      <c r="I917" s="184">
        <v>7.7499999999999999E-2</v>
      </c>
      <c r="J917" s="184">
        <v>1.268</v>
      </c>
      <c r="K917" s="184">
        <v>13.1038</v>
      </c>
      <c r="L917" s="184">
        <v>22.426500000000001</v>
      </c>
      <c r="M917" s="184">
        <v>30.797799999999999</v>
      </c>
      <c r="N917" s="184">
        <v>59.626199999999997</v>
      </c>
      <c r="O917" s="184"/>
      <c r="P917" s="184"/>
      <c r="Q917" s="184">
        <v>25.628599999999999</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862</v>
      </c>
      <c r="C918" s="180">
        <v>147492</v>
      </c>
      <c r="D918" s="183">
        <v>44477</v>
      </c>
      <c r="E918" s="184">
        <v>18.72</v>
      </c>
      <c r="F918" s="184">
        <v>0.59109999999999996</v>
      </c>
      <c r="G918" s="184">
        <v>0.6452</v>
      </c>
      <c r="H918" s="184">
        <v>2.2951000000000001</v>
      </c>
      <c r="I918" s="184">
        <v>-0.16</v>
      </c>
      <c r="J918" s="184">
        <v>2.6879</v>
      </c>
      <c r="K918" s="184">
        <v>13.523300000000001</v>
      </c>
      <c r="L918" s="184">
        <v>23.891500000000001</v>
      </c>
      <c r="M918" s="184">
        <v>31.460699999999999</v>
      </c>
      <c r="N918" s="184">
        <v>57.841500000000003</v>
      </c>
      <c r="O918" s="184"/>
      <c r="P918" s="184"/>
      <c r="Q918" s="184">
        <v>33.358600000000003</v>
      </c>
      <c r="R918" s="184">
        <v>34.769100000000002</v>
      </c>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863</v>
      </c>
      <c r="C919" s="180">
        <v>147490</v>
      </c>
      <c r="D919" s="183">
        <v>44477</v>
      </c>
      <c r="E919" s="184">
        <v>18.36</v>
      </c>
      <c r="F919" s="184">
        <v>0.60270000000000001</v>
      </c>
      <c r="G919" s="184">
        <v>0.65790000000000004</v>
      </c>
      <c r="H919" s="184">
        <v>2.2841</v>
      </c>
      <c r="I919" s="184">
        <v>-0.16309999999999999</v>
      </c>
      <c r="J919" s="184">
        <v>2.6272000000000002</v>
      </c>
      <c r="K919" s="184">
        <v>13.263400000000001</v>
      </c>
      <c r="L919" s="184">
        <v>23.3871</v>
      </c>
      <c r="M919" s="184">
        <v>30.769200000000001</v>
      </c>
      <c r="N919" s="184">
        <v>56.521700000000003</v>
      </c>
      <c r="O919" s="184"/>
      <c r="P919" s="184"/>
      <c r="Q919" s="184">
        <v>32.174900000000001</v>
      </c>
      <c r="R919" s="184">
        <v>33.6</v>
      </c>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0.46554399999999996</v>
      </c>
      <c r="G920" s="186">
        <v>0.70780600000000005</v>
      </c>
      <c r="H920" s="186">
        <v>2.4646219999999999</v>
      </c>
      <c r="I920" s="186">
        <v>1.1210720000000003</v>
      </c>
      <c r="J920" s="186">
        <v>3.244041999999999</v>
      </c>
      <c r="K920" s="186">
        <v>13.08184</v>
      </c>
      <c r="L920" s="186">
        <v>22.829051999999994</v>
      </c>
      <c r="M920" s="186">
        <v>28.793390000000002</v>
      </c>
      <c r="N920" s="186">
        <v>58.244477083333344</v>
      </c>
      <c r="O920" s="186">
        <v>22.245305882352948</v>
      </c>
      <c r="P920" s="186">
        <v>15.653646666666665</v>
      </c>
      <c r="Q920" s="186">
        <v>22.714027999999995</v>
      </c>
      <c r="R920" s="186">
        <v>29.758609523809522</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0.55200000000000005</v>
      </c>
      <c r="G921" s="186">
        <v>0.69599999999999995</v>
      </c>
      <c r="H921" s="186">
        <v>2.5632000000000001</v>
      </c>
      <c r="I921" s="186">
        <v>1.06925</v>
      </c>
      <c r="J921" s="186">
        <v>3.3121999999999998</v>
      </c>
      <c r="K921" s="186">
        <v>13.89635</v>
      </c>
      <c r="L921" s="186">
        <v>23.433700000000002</v>
      </c>
      <c r="M921" s="186">
        <v>30.576050000000002</v>
      </c>
      <c r="N921" s="186">
        <v>59.556199999999997</v>
      </c>
      <c r="O921" s="186">
        <v>21.36655</v>
      </c>
      <c r="P921" s="186">
        <v>15.616299999999999</v>
      </c>
      <c r="Q921" s="186">
        <v>17.75</v>
      </c>
      <c r="R921" s="186">
        <v>29.522849999999998</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32"/>
      <c r="B922" s="129"/>
      <c r="C922" s="129"/>
      <c r="D922" s="129"/>
      <c r="E922" s="129"/>
      <c r="F922" s="133"/>
      <c r="G922" s="133"/>
      <c r="H922" s="133"/>
      <c r="I922" s="133"/>
      <c r="J922" s="133"/>
      <c r="K922" s="133"/>
      <c r="L922" s="133"/>
      <c r="M922" s="133"/>
      <c r="N922" s="133"/>
      <c r="O922" s="133"/>
      <c r="P922" s="133"/>
      <c r="Q922" s="133"/>
      <c r="R922" s="133"/>
      <c r="S922" s="119"/>
      <c r="T922" s="119"/>
      <c r="U922" s="119"/>
      <c r="V922" s="119"/>
      <c r="W922" s="119"/>
      <c r="X922" s="119"/>
      <c r="Y922" s="119"/>
      <c r="Z922" s="119"/>
      <c r="AA922" s="119"/>
      <c r="AB922" s="119"/>
      <c r="AC922" s="119"/>
      <c r="AD922" s="119"/>
      <c r="AE922" s="119"/>
      <c r="AF922" s="119"/>
      <c r="AG922" s="119"/>
      <c r="AH922" s="119"/>
    </row>
    <row r="923" spans="1:34" x14ac:dyDescent="0.3">
      <c r="A923" s="182" t="s">
        <v>864</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865</v>
      </c>
      <c r="B924" s="180" t="s">
        <v>866</v>
      </c>
      <c r="C924" s="180">
        <v>131301</v>
      </c>
      <c r="D924" s="183">
        <v>44477</v>
      </c>
      <c r="E924" s="184">
        <v>17.9329</v>
      </c>
      <c r="F924" s="184">
        <v>-125.5557</v>
      </c>
      <c r="G924" s="184">
        <v>-40.773699999999998</v>
      </c>
      <c r="H924" s="184">
        <v>-22.4663</v>
      </c>
      <c r="I924" s="184">
        <v>-17.932400000000001</v>
      </c>
      <c r="J924" s="184">
        <v>-4.9325999999999999</v>
      </c>
      <c r="K924" s="184">
        <v>-2.141</v>
      </c>
      <c r="L924" s="184">
        <v>0.46379999999999999</v>
      </c>
      <c r="M924" s="184">
        <v>0.65559999999999996</v>
      </c>
      <c r="N924" s="184">
        <v>2.7101999999999999</v>
      </c>
      <c r="O924" s="184">
        <v>9.6944999999999997</v>
      </c>
      <c r="P924" s="184">
        <v>7.0442999999999998</v>
      </c>
      <c r="Q924" s="184">
        <v>8.6521000000000008</v>
      </c>
      <c r="R924" s="184">
        <v>6.7401999999999997</v>
      </c>
      <c r="S924" s="120" t="s">
        <v>2004</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867</v>
      </c>
      <c r="C925" s="180">
        <v>131297</v>
      </c>
      <c r="D925" s="183">
        <v>44477</v>
      </c>
      <c r="E925" s="184">
        <v>17.639500000000002</v>
      </c>
      <c r="F925" s="184">
        <v>-125.99290000000001</v>
      </c>
      <c r="G925" s="184">
        <v>-41.038600000000002</v>
      </c>
      <c r="H925" s="184">
        <v>-22.691800000000001</v>
      </c>
      <c r="I925" s="184">
        <v>-18.1557</v>
      </c>
      <c r="J925" s="184">
        <v>-5.1443000000000003</v>
      </c>
      <c r="K925" s="184">
        <v>-2.3521000000000001</v>
      </c>
      <c r="L925" s="184">
        <v>0.25019999999999998</v>
      </c>
      <c r="M925" s="184">
        <v>0.44340000000000002</v>
      </c>
      <c r="N925" s="184">
        <v>2.4962</v>
      </c>
      <c r="O925" s="184">
        <v>9.4548000000000005</v>
      </c>
      <c r="P925" s="184">
        <v>6.8002000000000002</v>
      </c>
      <c r="Q925" s="184">
        <v>8.3978000000000002</v>
      </c>
      <c r="R925" s="184">
        <v>6.5197000000000003</v>
      </c>
      <c r="S925" s="120" t="s">
        <v>2004</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868</v>
      </c>
      <c r="C926" s="180">
        <v>131051</v>
      </c>
      <c r="D926" s="183">
        <v>44477</v>
      </c>
      <c r="E926" s="184">
        <v>19.594200000000001</v>
      </c>
      <c r="F926" s="184">
        <v>-110.31570000000001</v>
      </c>
      <c r="G926" s="184">
        <v>-34.7348</v>
      </c>
      <c r="H926" s="184">
        <v>-22.2317</v>
      </c>
      <c r="I926" s="184">
        <v>-15.186</v>
      </c>
      <c r="J926" s="184">
        <v>-1.6928000000000001</v>
      </c>
      <c r="K926" s="184">
        <v>6.9344999999999999</v>
      </c>
      <c r="L926" s="184">
        <v>5.6859000000000002</v>
      </c>
      <c r="M926" s="184">
        <v>2.7145000000000001</v>
      </c>
      <c r="N926" s="184">
        <v>4.8536000000000001</v>
      </c>
      <c r="O926" s="184">
        <v>11.5695</v>
      </c>
      <c r="P926" s="184">
        <v>8.5960999999999999</v>
      </c>
      <c r="Q926" s="184">
        <v>9.9715000000000007</v>
      </c>
      <c r="R926" s="184">
        <v>8.4536999999999995</v>
      </c>
      <c r="S926" s="120" t="s">
        <v>2004</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869</v>
      </c>
      <c r="C927" s="180">
        <v>131061</v>
      </c>
      <c r="D927" s="183">
        <v>44477</v>
      </c>
      <c r="E927" s="184">
        <v>19.913799999999998</v>
      </c>
      <c r="F927" s="184">
        <v>-110.1902</v>
      </c>
      <c r="G927" s="184">
        <v>-34.543500000000002</v>
      </c>
      <c r="H927" s="184">
        <v>-22.058199999999999</v>
      </c>
      <c r="I927" s="184">
        <v>-15.0342</v>
      </c>
      <c r="J927" s="184">
        <v>-1.5316000000000001</v>
      </c>
      <c r="K927" s="184">
        <v>7.0976999999999997</v>
      </c>
      <c r="L927" s="184">
        <v>5.8506999999999998</v>
      </c>
      <c r="M927" s="184">
        <v>2.8771</v>
      </c>
      <c r="N927" s="184">
        <v>5.0217000000000001</v>
      </c>
      <c r="O927" s="184">
        <v>11.774699999999999</v>
      </c>
      <c r="P927" s="184">
        <v>8.7933000000000003</v>
      </c>
      <c r="Q927" s="184">
        <v>10.2232</v>
      </c>
      <c r="R927" s="184">
        <v>8.6282999999999994</v>
      </c>
      <c r="S927" s="120" t="s">
        <v>2004</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870</v>
      </c>
      <c r="C928" s="180">
        <v>118387</v>
      </c>
      <c r="D928" s="183">
        <v>44477</v>
      </c>
      <c r="E928" s="184">
        <v>36.8523</v>
      </c>
      <c r="F928" s="184">
        <v>-116.2037</v>
      </c>
      <c r="G928" s="184">
        <v>-39.488999999999997</v>
      </c>
      <c r="H928" s="184">
        <v>-21.277999999999999</v>
      </c>
      <c r="I928" s="184">
        <v>-16.931999999999999</v>
      </c>
      <c r="J928" s="184">
        <v>-4.5782999999999996</v>
      </c>
      <c r="K928" s="184">
        <v>5.7070999999999996</v>
      </c>
      <c r="L928" s="184">
        <v>4.6852</v>
      </c>
      <c r="M928" s="184">
        <v>1.6866000000000001</v>
      </c>
      <c r="N928" s="184">
        <v>4.3022999999999998</v>
      </c>
      <c r="O928" s="184">
        <v>12.048500000000001</v>
      </c>
      <c r="P928" s="184">
        <v>9.7969000000000008</v>
      </c>
      <c r="Q928" s="184">
        <v>10.194599999999999</v>
      </c>
      <c r="R928" s="184">
        <v>8.0984999999999996</v>
      </c>
      <c r="S928" s="120" t="s">
        <v>2004</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871</v>
      </c>
      <c r="C929" s="180">
        <v>108753</v>
      </c>
      <c r="D929" s="183">
        <v>44477</v>
      </c>
      <c r="E929" s="184">
        <v>36.497</v>
      </c>
      <c r="F929" s="184">
        <v>-116.33759999999999</v>
      </c>
      <c r="G929" s="184">
        <v>-39.607199999999999</v>
      </c>
      <c r="H929" s="184">
        <v>-21.413499999999999</v>
      </c>
      <c r="I929" s="184">
        <v>-17.060500000000001</v>
      </c>
      <c r="J929" s="184">
        <v>-4.7088000000000001</v>
      </c>
      <c r="K929" s="184">
        <v>5.5743999999999998</v>
      </c>
      <c r="L929" s="184">
        <v>4.5528000000000004</v>
      </c>
      <c r="M929" s="184">
        <v>1.5549999999999999</v>
      </c>
      <c r="N929" s="184">
        <v>4.1664000000000003</v>
      </c>
      <c r="O929" s="184">
        <v>11.9062</v>
      </c>
      <c r="P929" s="184">
        <v>9.6720000000000006</v>
      </c>
      <c r="Q929" s="184">
        <v>6.8293999999999997</v>
      </c>
      <c r="R929" s="184">
        <v>7.9542000000000002</v>
      </c>
      <c r="S929" s="120" t="s">
        <v>2004</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872</v>
      </c>
      <c r="C930" s="180">
        <v>101002</v>
      </c>
      <c r="D930" s="183">
        <v>44477</v>
      </c>
      <c r="E930" s="184">
        <v>50.7898</v>
      </c>
      <c r="F930" s="184">
        <v>-65.28</v>
      </c>
      <c r="G930" s="184">
        <v>-20.829000000000001</v>
      </c>
      <c r="H930" s="184">
        <v>-11.840999999999999</v>
      </c>
      <c r="I930" s="184">
        <v>-10.246499999999999</v>
      </c>
      <c r="J930" s="184">
        <v>-1.1009</v>
      </c>
      <c r="K930" s="184">
        <v>7.0728999999999997</v>
      </c>
      <c r="L930" s="184">
        <v>5.1371000000000002</v>
      </c>
      <c r="M930" s="184">
        <v>2.0606</v>
      </c>
      <c r="N930" s="184">
        <v>4.2545999999999999</v>
      </c>
      <c r="O930" s="184">
        <v>10.330399999999999</v>
      </c>
      <c r="P930" s="184">
        <v>8.9009</v>
      </c>
      <c r="Q930" s="184">
        <v>8.1264000000000003</v>
      </c>
      <c r="R930" s="184">
        <v>7.1689999999999996</v>
      </c>
      <c r="S930" s="120" t="s">
        <v>2004</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873</v>
      </c>
      <c r="C931" s="180">
        <v>120137</v>
      </c>
      <c r="D931" s="183">
        <v>44477</v>
      </c>
      <c r="E931" s="184">
        <v>52.185299999999998</v>
      </c>
      <c r="F931" s="184">
        <v>-65.001000000000005</v>
      </c>
      <c r="G931" s="184">
        <v>-20.528600000000001</v>
      </c>
      <c r="H931" s="184">
        <v>-11.5251</v>
      </c>
      <c r="I931" s="184">
        <v>-9.9388000000000005</v>
      </c>
      <c r="J931" s="184">
        <v>-0.79220000000000002</v>
      </c>
      <c r="K931" s="184">
        <v>7.3886000000000003</v>
      </c>
      <c r="L931" s="184">
        <v>5.4551999999999996</v>
      </c>
      <c r="M931" s="184">
        <v>2.3748999999999998</v>
      </c>
      <c r="N931" s="184">
        <v>4.5774999999999997</v>
      </c>
      <c r="O931" s="184">
        <v>10.6709</v>
      </c>
      <c r="P931" s="184">
        <v>9.2420000000000009</v>
      </c>
      <c r="Q931" s="184">
        <v>9.9339999999999993</v>
      </c>
      <c r="R931" s="184">
        <v>7.4965000000000002</v>
      </c>
      <c r="S931" s="120" t="s">
        <v>2004</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-104.35959999999999</v>
      </c>
      <c r="G932" s="186">
        <v>-33.943049999999999</v>
      </c>
      <c r="H932" s="186">
        <v>-19.438200000000002</v>
      </c>
      <c r="I932" s="186">
        <v>-15.060762500000001</v>
      </c>
      <c r="J932" s="186">
        <v>-3.0601875000000001</v>
      </c>
      <c r="K932" s="186">
        <v>4.4102625</v>
      </c>
      <c r="L932" s="186">
        <v>4.0101125</v>
      </c>
      <c r="M932" s="186">
        <v>1.7959624999999999</v>
      </c>
      <c r="N932" s="186">
        <v>4.0478125</v>
      </c>
      <c r="O932" s="186">
        <v>10.9311875</v>
      </c>
      <c r="P932" s="186">
        <v>8.6057124999999992</v>
      </c>
      <c r="Q932" s="186">
        <v>9.0411249999999992</v>
      </c>
      <c r="R932" s="186">
        <v>7.6325124999999989</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-113.25970000000001</v>
      </c>
      <c r="G933" s="186">
        <v>-37.111899999999999</v>
      </c>
      <c r="H933" s="186">
        <v>-21.735849999999999</v>
      </c>
      <c r="I933" s="186">
        <v>-16.058999999999997</v>
      </c>
      <c r="J933" s="186">
        <v>-3.1355499999999998</v>
      </c>
      <c r="K933" s="186">
        <v>6.3208000000000002</v>
      </c>
      <c r="L933" s="186">
        <v>4.9111500000000001</v>
      </c>
      <c r="M933" s="186">
        <v>1.8736000000000002</v>
      </c>
      <c r="N933" s="186">
        <v>4.2784499999999994</v>
      </c>
      <c r="O933" s="186">
        <v>11.120200000000001</v>
      </c>
      <c r="P933" s="186">
        <v>8.8471000000000011</v>
      </c>
      <c r="Q933" s="186">
        <v>9.2930500000000009</v>
      </c>
      <c r="R933" s="186">
        <v>7.7253500000000006</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32"/>
      <c r="B934" s="129"/>
      <c r="C934" s="129"/>
      <c r="D934" s="129"/>
      <c r="E934" s="129"/>
      <c r="F934" s="133"/>
      <c r="G934" s="133"/>
      <c r="H934" s="133"/>
      <c r="I934" s="133"/>
      <c r="J934" s="133"/>
      <c r="K934" s="133"/>
      <c r="L934" s="133"/>
      <c r="M934" s="133"/>
      <c r="N934" s="133"/>
      <c r="O934" s="133"/>
      <c r="P934" s="133"/>
      <c r="Q934" s="133"/>
      <c r="R934" s="133"/>
      <c r="S934" s="119"/>
      <c r="T934" s="119"/>
      <c r="U934" s="119"/>
      <c r="V934" s="119"/>
      <c r="W934" s="119"/>
      <c r="X934" s="119"/>
      <c r="Y934" s="119"/>
      <c r="Z934" s="119"/>
      <c r="AA934" s="119"/>
      <c r="AB934" s="119"/>
      <c r="AC934" s="119"/>
      <c r="AD934" s="119"/>
      <c r="AE934" s="119"/>
      <c r="AF934" s="119"/>
      <c r="AG934" s="119"/>
      <c r="AH934" s="119"/>
    </row>
    <row r="935" spans="1:34" x14ac:dyDescent="0.3">
      <c r="A935" s="182" t="s">
        <v>874</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875</v>
      </c>
      <c r="B936" s="180" t="s">
        <v>876</v>
      </c>
      <c r="C936" s="180">
        <v>115127</v>
      </c>
      <c r="D936" s="183">
        <v>44477</v>
      </c>
      <c r="E936" s="184">
        <v>4287.0551999999998</v>
      </c>
      <c r="F936" s="184">
        <v>97.842299999999994</v>
      </c>
      <c r="G936" s="184">
        <v>83.590100000000007</v>
      </c>
      <c r="H936" s="184">
        <v>58.613199999999999</v>
      </c>
      <c r="I936" s="184">
        <v>39.613300000000002</v>
      </c>
      <c r="J936" s="184">
        <v>-6.6695000000000002</v>
      </c>
      <c r="K936" s="184">
        <v>-9.5794999999999995</v>
      </c>
      <c r="L936" s="184">
        <v>3.4424999999999999</v>
      </c>
      <c r="M936" s="184">
        <v>-9.4301999999999992</v>
      </c>
      <c r="N936" s="184">
        <v>-7.1989000000000001</v>
      </c>
      <c r="O936" s="184">
        <v>13.7294</v>
      </c>
      <c r="P936" s="184">
        <v>8.3058999999999994</v>
      </c>
      <c r="Q936" s="184">
        <v>6.4831000000000003</v>
      </c>
      <c r="R936" s="184">
        <v>9.5992999999999995</v>
      </c>
      <c r="S936" s="120" t="s">
        <v>2001</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877</v>
      </c>
      <c r="C937" s="180">
        <v>116796</v>
      </c>
      <c r="D937" s="183">
        <v>44477</v>
      </c>
      <c r="E937" s="184">
        <v>14.4308</v>
      </c>
      <c r="F937" s="184">
        <v>-11.883900000000001</v>
      </c>
      <c r="G937" s="184">
        <v>50.967500000000001</v>
      </c>
      <c r="H937" s="184">
        <v>36.788200000000003</v>
      </c>
      <c r="I937" s="184">
        <v>30.302399999999999</v>
      </c>
      <c r="J937" s="184">
        <v>-4.8201999999999998</v>
      </c>
      <c r="K937" s="184">
        <v>-9.1638000000000002</v>
      </c>
      <c r="L937" s="184">
        <v>2.6156999999999999</v>
      </c>
      <c r="M937" s="184">
        <v>-9.5119000000000007</v>
      </c>
      <c r="N937" s="184">
        <v>-7.4088000000000003</v>
      </c>
      <c r="O937" s="184">
        <v>12.540900000000001</v>
      </c>
      <c r="P937" s="184">
        <v>7.7416999999999998</v>
      </c>
      <c r="Q937" s="184">
        <v>3.9116</v>
      </c>
      <c r="R937" s="184">
        <v>8.9722000000000008</v>
      </c>
      <c r="S937" s="120" t="s">
        <v>2001</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1888</v>
      </c>
      <c r="C938" s="180">
        <v>120546</v>
      </c>
      <c r="D938" s="183">
        <v>44477</v>
      </c>
      <c r="E938" s="184">
        <v>14.803800000000001</v>
      </c>
      <c r="F938" s="184">
        <v>-11.5846</v>
      </c>
      <c r="G938" s="184">
        <v>51.418300000000002</v>
      </c>
      <c r="H938" s="184">
        <v>37.247900000000001</v>
      </c>
      <c r="I938" s="184">
        <v>30.755700000000001</v>
      </c>
      <c r="J938" s="184">
        <v>-4.3647999999999998</v>
      </c>
      <c r="K938" s="184">
        <v>-8.7151999999999994</v>
      </c>
      <c r="L938" s="184">
        <v>3.0684999999999998</v>
      </c>
      <c r="M938" s="184">
        <v>-9.0922999999999998</v>
      </c>
      <c r="N938" s="184">
        <v>-6.9908999999999999</v>
      </c>
      <c r="O938" s="184">
        <v>12.9496</v>
      </c>
      <c r="P938" s="184">
        <v>8.0891000000000002</v>
      </c>
      <c r="Q938" s="184">
        <v>3.8472</v>
      </c>
      <c r="R938" s="184">
        <v>9.4018999999999995</v>
      </c>
      <c r="S938" s="120" t="s">
        <v>2001</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878</v>
      </c>
      <c r="C939" s="180">
        <v>113434</v>
      </c>
      <c r="D939" s="183">
        <v>44477</v>
      </c>
      <c r="E939" s="184">
        <v>40.643300000000004</v>
      </c>
      <c r="F939" s="184">
        <v>97.519400000000005</v>
      </c>
      <c r="G939" s="184">
        <v>83.246799999999993</v>
      </c>
      <c r="H939" s="184">
        <v>58.470399999999998</v>
      </c>
      <c r="I939" s="184">
        <v>39.481200000000001</v>
      </c>
      <c r="J939" s="184">
        <v>-6.7309000000000001</v>
      </c>
      <c r="K939" s="184">
        <v>-9.5856999999999992</v>
      </c>
      <c r="L939" s="184">
        <v>3.3441000000000001</v>
      </c>
      <c r="M939" s="184">
        <v>-9.3706999999999994</v>
      </c>
      <c r="N939" s="184">
        <v>-7.1517999999999997</v>
      </c>
      <c r="O939" s="184">
        <v>13.682499999999999</v>
      </c>
      <c r="P939" s="184">
        <v>7.7388000000000003</v>
      </c>
      <c r="Q939" s="184">
        <v>6.5801999999999996</v>
      </c>
      <c r="R939" s="184">
        <v>9.3104999999999993</v>
      </c>
      <c r="S939" s="120" t="s">
        <v>2001</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1889</v>
      </c>
      <c r="C940" s="180">
        <v>120473</v>
      </c>
      <c r="D940" s="183">
        <v>44477</v>
      </c>
      <c r="E940" s="184">
        <v>15.501899999999999</v>
      </c>
      <c r="F940" s="184">
        <v>17.431999999999999</v>
      </c>
      <c r="G940" s="184">
        <v>43.794699999999999</v>
      </c>
      <c r="H940" s="184">
        <v>45.328899999999997</v>
      </c>
      <c r="I940" s="184">
        <v>27.138300000000001</v>
      </c>
      <c r="J940" s="184">
        <v>-9.6007999999999996</v>
      </c>
      <c r="K940" s="184">
        <v>-10.0769</v>
      </c>
      <c r="L940" s="184">
        <v>0.90990000000000004</v>
      </c>
      <c r="M940" s="184">
        <v>-9.9291999999999998</v>
      </c>
      <c r="N940" s="184">
        <v>-7.3998999999999997</v>
      </c>
      <c r="O940" s="184">
        <v>13.8559</v>
      </c>
      <c r="P940" s="184">
        <v>7.8685</v>
      </c>
      <c r="Q940" s="184">
        <v>3.5230000000000001</v>
      </c>
      <c r="R940" s="184">
        <v>9.8417999999999992</v>
      </c>
      <c r="S940" s="120" t="s">
        <v>2001</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879</v>
      </c>
      <c r="C941" s="180">
        <v>115897</v>
      </c>
      <c r="D941" s="183">
        <v>44477</v>
      </c>
      <c r="E941" s="184">
        <v>14.378399999999999</v>
      </c>
      <c r="F941" s="184">
        <v>17.016100000000002</v>
      </c>
      <c r="G941" s="184">
        <v>43.308599999999998</v>
      </c>
      <c r="H941" s="184">
        <v>44.879800000000003</v>
      </c>
      <c r="I941" s="184">
        <v>26.689299999999999</v>
      </c>
      <c r="J941" s="184">
        <v>-10.0451</v>
      </c>
      <c r="K941" s="184">
        <v>-10.4848</v>
      </c>
      <c r="L941" s="184">
        <v>0.79659999999999997</v>
      </c>
      <c r="M941" s="184">
        <v>-10.092499999999999</v>
      </c>
      <c r="N941" s="184">
        <v>-7.6388999999999996</v>
      </c>
      <c r="O941" s="184">
        <v>13.530099999999999</v>
      </c>
      <c r="P941" s="184">
        <v>7.3647999999999998</v>
      </c>
      <c r="Q941" s="184">
        <v>3.7075</v>
      </c>
      <c r="R941" s="184">
        <v>9.5304000000000002</v>
      </c>
      <c r="S941" s="120" t="s">
        <v>2001</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1890</v>
      </c>
      <c r="C942" s="180">
        <v>119277</v>
      </c>
      <c r="D942" s="183">
        <v>44477</v>
      </c>
      <c r="E942" s="184">
        <v>17.7012</v>
      </c>
      <c r="F942" s="184">
        <v>624.14670000000001</v>
      </c>
      <c r="G942" s="184">
        <v>753.78809999999999</v>
      </c>
      <c r="H942" s="184">
        <v>372.96300000000002</v>
      </c>
      <c r="I942" s="184">
        <v>160.8784</v>
      </c>
      <c r="J942" s="184">
        <v>-9.6148000000000007</v>
      </c>
      <c r="K942" s="184">
        <v>-25.441600000000001</v>
      </c>
      <c r="L942" s="184">
        <v>-15.945499999999999</v>
      </c>
      <c r="M942" s="184">
        <v>-17.351700000000001</v>
      </c>
      <c r="N942" s="184">
        <v>-15.8576</v>
      </c>
      <c r="O942" s="184">
        <v>17.503900000000002</v>
      </c>
      <c r="P942" s="184">
        <v>5.6603000000000003</v>
      </c>
      <c r="Q942" s="184">
        <v>-6.0699999999999997E-2</v>
      </c>
      <c r="R942" s="184">
        <v>10.79</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880</v>
      </c>
      <c r="C943" s="180">
        <v>106597</v>
      </c>
      <c r="D943" s="183">
        <v>44477</v>
      </c>
      <c r="E943" s="184">
        <v>16.976199999999999</v>
      </c>
      <c r="F943" s="184">
        <v>623.23260000000005</v>
      </c>
      <c r="G943" s="184">
        <v>753.05830000000003</v>
      </c>
      <c r="H943" s="184">
        <v>372.221</v>
      </c>
      <c r="I943" s="184">
        <v>160.15790000000001</v>
      </c>
      <c r="J943" s="184">
        <v>-10.212400000000001</v>
      </c>
      <c r="K943" s="184">
        <v>-25.970500000000001</v>
      </c>
      <c r="L943" s="184">
        <v>-16.4849</v>
      </c>
      <c r="M943" s="184">
        <v>-17.896799999999999</v>
      </c>
      <c r="N943" s="184">
        <v>-16.3841</v>
      </c>
      <c r="O943" s="184">
        <v>16.859000000000002</v>
      </c>
      <c r="P943" s="184">
        <v>5.1154000000000002</v>
      </c>
      <c r="Q943" s="184">
        <v>3.8311999999999999</v>
      </c>
      <c r="R943" s="184">
        <v>10.196099999999999</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881</v>
      </c>
      <c r="C944" s="180">
        <v>113049</v>
      </c>
      <c r="D944" s="183">
        <v>44477</v>
      </c>
      <c r="E944" s="184">
        <v>41.758699999999997</v>
      </c>
      <c r="F944" s="184">
        <v>97.456000000000003</v>
      </c>
      <c r="G944" s="184">
        <v>83.193700000000007</v>
      </c>
      <c r="H944" s="184">
        <v>58.295699999999997</v>
      </c>
      <c r="I944" s="184">
        <v>39.350099999999998</v>
      </c>
      <c r="J944" s="184">
        <v>-6.7308000000000003</v>
      </c>
      <c r="K944" s="184">
        <v>-9.6371000000000002</v>
      </c>
      <c r="L944" s="184">
        <v>3.3001999999999998</v>
      </c>
      <c r="M944" s="184">
        <v>-9.5238999999999994</v>
      </c>
      <c r="N944" s="184">
        <v>-7.2911999999999999</v>
      </c>
      <c r="O944" s="184">
        <v>13.374499999999999</v>
      </c>
      <c r="P944" s="184">
        <v>8.3112999999999992</v>
      </c>
      <c r="Q944" s="184">
        <v>7.8292999999999999</v>
      </c>
      <c r="R944" s="184">
        <v>9.2062000000000008</v>
      </c>
      <c r="S944" s="120" t="s">
        <v>2001</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882</v>
      </c>
      <c r="C945" s="180">
        <v>115934</v>
      </c>
      <c r="D945" s="183">
        <v>44477</v>
      </c>
      <c r="E945" s="184">
        <v>14.774100000000001</v>
      </c>
      <c r="F945" s="184">
        <v>17.0547</v>
      </c>
      <c r="G945" s="184">
        <v>55.2605</v>
      </c>
      <c r="H945" s="184">
        <v>34.782699999999998</v>
      </c>
      <c r="I945" s="184">
        <v>24.779900000000001</v>
      </c>
      <c r="J945" s="184">
        <v>-11.2189</v>
      </c>
      <c r="K945" s="184">
        <v>-11.823</v>
      </c>
      <c r="L945" s="184">
        <v>0.58079999999999998</v>
      </c>
      <c r="M945" s="184">
        <v>-10.8543</v>
      </c>
      <c r="N945" s="184">
        <v>-8.0863999999999994</v>
      </c>
      <c r="O945" s="184">
        <v>13.0451</v>
      </c>
      <c r="P945" s="184">
        <v>7.5571999999999999</v>
      </c>
      <c r="Q945" s="184">
        <v>4.0035999999999996</v>
      </c>
      <c r="R945" s="184">
        <v>9.5511999999999997</v>
      </c>
      <c r="S945" s="120" t="s">
        <v>2001</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1891</v>
      </c>
      <c r="C946" s="180">
        <v>119132</v>
      </c>
      <c r="D946" s="183">
        <v>44477</v>
      </c>
      <c r="E946" s="184">
        <v>15.2804</v>
      </c>
      <c r="F946" s="184">
        <v>17.684799999999999</v>
      </c>
      <c r="G946" s="184">
        <v>55.831699999999998</v>
      </c>
      <c r="H946" s="184">
        <v>35.317100000000003</v>
      </c>
      <c r="I946" s="184">
        <v>25.272600000000001</v>
      </c>
      <c r="J946" s="184">
        <v>-10.7723</v>
      </c>
      <c r="K946" s="184">
        <v>-11.4597</v>
      </c>
      <c r="L946" s="184">
        <v>0.97719999999999996</v>
      </c>
      <c r="M946" s="184">
        <v>-10.512499999999999</v>
      </c>
      <c r="N946" s="184">
        <v>-7.7209000000000003</v>
      </c>
      <c r="O946" s="184">
        <v>13.497199999999999</v>
      </c>
      <c r="P946" s="184">
        <v>8.0086999999999993</v>
      </c>
      <c r="Q946" s="184">
        <v>3.8056999999999999</v>
      </c>
      <c r="R946" s="184">
        <v>9.9923000000000002</v>
      </c>
      <c r="S946" s="120" t="s">
        <v>2001</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883</v>
      </c>
      <c r="C947" s="180">
        <v>113076</v>
      </c>
      <c r="D947" s="183">
        <v>44477</v>
      </c>
      <c r="E947" s="184">
        <v>41.670999999999999</v>
      </c>
      <c r="F947" s="184">
        <v>97.661699999999996</v>
      </c>
      <c r="G947" s="184">
        <v>83.399600000000007</v>
      </c>
      <c r="H947" s="184">
        <v>58.547699999999999</v>
      </c>
      <c r="I947" s="184">
        <v>39.588900000000002</v>
      </c>
      <c r="J947" s="184">
        <v>-6.6409000000000002</v>
      </c>
      <c r="K947" s="184">
        <v>-9.5688999999999993</v>
      </c>
      <c r="L947" s="184">
        <v>3.3167</v>
      </c>
      <c r="M947" s="184">
        <v>-9.5448000000000004</v>
      </c>
      <c r="N947" s="184">
        <v>-7.2830000000000004</v>
      </c>
      <c r="O947" s="184">
        <v>13.398999999999999</v>
      </c>
      <c r="P947" s="184">
        <v>7.9542999999999999</v>
      </c>
      <c r="Q947" s="184">
        <v>7.3484999999999996</v>
      </c>
      <c r="R947" s="184">
        <v>9.0653000000000006</v>
      </c>
      <c r="S947" s="120" t="s">
        <v>2001</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884</v>
      </c>
      <c r="C948" s="180">
        <v>115833</v>
      </c>
      <c r="D948" s="183">
        <v>44477</v>
      </c>
      <c r="E948" s="184">
        <v>15.322699999999999</v>
      </c>
      <c r="F948" s="184">
        <v>-9.2878000000000007</v>
      </c>
      <c r="G948" s="184">
        <v>64.016199999999998</v>
      </c>
      <c r="H948" s="184">
        <v>47.387900000000002</v>
      </c>
      <c r="I948" s="184">
        <v>36.122900000000001</v>
      </c>
      <c r="J948" s="184">
        <v>-6.1306000000000003</v>
      </c>
      <c r="K948" s="184">
        <v>-10.5037</v>
      </c>
      <c r="L948" s="184">
        <v>1.2890999999999999</v>
      </c>
      <c r="M948" s="184">
        <v>-10.245200000000001</v>
      </c>
      <c r="N948" s="184">
        <v>-7.8478000000000003</v>
      </c>
      <c r="O948" s="184">
        <v>12.9046</v>
      </c>
      <c r="P948" s="184">
        <v>7.4805000000000001</v>
      </c>
      <c r="Q948" s="184">
        <v>4.3598999999999997</v>
      </c>
      <c r="R948" s="184">
        <v>9.4558</v>
      </c>
      <c r="S948" s="120" t="s">
        <v>2001</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1892</v>
      </c>
      <c r="C949" s="180">
        <v>120685</v>
      </c>
      <c r="D949" s="183">
        <v>44477</v>
      </c>
      <c r="E949" s="184">
        <v>15.7042</v>
      </c>
      <c r="F949" s="184">
        <v>-8.8299000000000003</v>
      </c>
      <c r="G949" s="184">
        <v>64.410200000000003</v>
      </c>
      <c r="H949" s="184">
        <v>47.815399999999997</v>
      </c>
      <c r="I949" s="184">
        <v>36.564300000000003</v>
      </c>
      <c r="J949" s="184">
        <v>-5.6985000000000001</v>
      </c>
      <c r="K949" s="184">
        <v>-10.0776</v>
      </c>
      <c r="L949" s="184">
        <v>1.7306999999999999</v>
      </c>
      <c r="M949" s="184">
        <v>-9.8465000000000007</v>
      </c>
      <c r="N949" s="184">
        <v>-7.4459999999999997</v>
      </c>
      <c r="O949" s="184">
        <v>13.2797</v>
      </c>
      <c r="P949" s="184">
        <v>7.7851999999999997</v>
      </c>
      <c r="Q949" s="184">
        <v>3.8172999999999999</v>
      </c>
      <c r="R949" s="184">
        <v>9.8153000000000006</v>
      </c>
      <c r="S949" s="120" t="s">
        <v>2001</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885</v>
      </c>
      <c r="C950" s="180">
        <v>115939</v>
      </c>
      <c r="D950" s="183">
        <v>44477</v>
      </c>
      <c r="E950" s="184">
        <v>4327.9044999999996</v>
      </c>
      <c r="F950" s="184">
        <v>99.153099999999995</v>
      </c>
      <c r="G950" s="184">
        <v>84.676000000000002</v>
      </c>
      <c r="H950" s="184">
        <v>59.410200000000003</v>
      </c>
      <c r="I950" s="184">
        <v>40.1982</v>
      </c>
      <c r="J950" s="184">
        <v>-6.5858999999999996</v>
      </c>
      <c r="K950" s="184">
        <v>-9.5184999999999995</v>
      </c>
      <c r="L950" s="184">
        <v>3.6082999999999998</v>
      </c>
      <c r="M950" s="184">
        <v>-9.3523999999999994</v>
      </c>
      <c r="N950" s="184">
        <v>-7.1041999999999996</v>
      </c>
      <c r="O950" s="184">
        <v>13.578799999999999</v>
      </c>
      <c r="P950" s="184">
        <v>8.4903999999999993</v>
      </c>
      <c r="Q950" s="184">
        <v>4.1127000000000002</v>
      </c>
      <c r="R950" s="184">
        <v>9.2746999999999993</v>
      </c>
      <c r="S950" s="120" t="s">
        <v>2001</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886</v>
      </c>
      <c r="C951" s="180">
        <v>117714</v>
      </c>
      <c r="D951" s="183">
        <v>44477</v>
      </c>
      <c r="E951" s="184">
        <v>12.7913</v>
      </c>
      <c r="F951" s="184">
        <v>5.1369999999999996</v>
      </c>
      <c r="G951" s="184">
        <v>43.241</v>
      </c>
      <c r="H951" s="184">
        <v>30.5061</v>
      </c>
      <c r="I951" s="184">
        <v>39.079000000000001</v>
      </c>
      <c r="J951" s="184">
        <v>-12.9488</v>
      </c>
      <c r="K951" s="184">
        <v>-12.1732</v>
      </c>
      <c r="L951" s="184">
        <v>2.8917000000000002</v>
      </c>
      <c r="M951" s="184">
        <v>-9.9627999999999997</v>
      </c>
      <c r="N951" s="184">
        <v>-6.0631000000000004</v>
      </c>
      <c r="O951" s="184">
        <v>12.475099999999999</v>
      </c>
      <c r="P951" s="184">
        <v>7.0343999999999998</v>
      </c>
      <c r="Q951" s="184">
        <v>2.7252000000000001</v>
      </c>
      <c r="R951" s="184">
        <v>8.4099000000000004</v>
      </c>
      <c r="S951" s="120" t="s">
        <v>2001</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1893</v>
      </c>
      <c r="C952" s="180">
        <v>118343</v>
      </c>
      <c r="D952" s="183">
        <v>44477</v>
      </c>
      <c r="E952" s="184">
        <v>13.275</v>
      </c>
      <c r="F952" s="184">
        <v>5.7748999999999997</v>
      </c>
      <c r="G952" s="184">
        <v>43.6905</v>
      </c>
      <c r="H952" s="184">
        <v>30.898199999999999</v>
      </c>
      <c r="I952" s="184">
        <v>39.515500000000003</v>
      </c>
      <c r="J952" s="184">
        <v>-12.544600000000001</v>
      </c>
      <c r="K952" s="184">
        <v>-11.7765</v>
      </c>
      <c r="L952" s="184">
        <v>3.3083</v>
      </c>
      <c r="M952" s="184">
        <v>-9.6042000000000005</v>
      </c>
      <c r="N952" s="184">
        <v>-5.6978999999999997</v>
      </c>
      <c r="O952" s="184">
        <v>12.962199999999999</v>
      </c>
      <c r="P952" s="184">
        <v>7.5496999999999996</v>
      </c>
      <c r="Q952" s="184">
        <v>3.2850999999999999</v>
      </c>
      <c r="R952" s="184">
        <v>8.8321000000000005</v>
      </c>
      <c r="S952" s="120" t="s">
        <v>2001</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887</v>
      </c>
      <c r="C953" s="180">
        <v>112368</v>
      </c>
      <c r="D953" s="183">
        <v>44477</v>
      </c>
      <c r="E953" s="184">
        <v>4229.5703000000003</v>
      </c>
      <c r="F953" s="184">
        <v>98.046899999999994</v>
      </c>
      <c r="G953" s="184">
        <v>83.680700000000002</v>
      </c>
      <c r="H953" s="184">
        <v>58.649299999999997</v>
      </c>
      <c r="I953" s="184">
        <v>39.601399999999998</v>
      </c>
      <c r="J953" s="184">
        <v>-6.7366000000000001</v>
      </c>
      <c r="K953" s="184">
        <v>-9.6295999999999999</v>
      </c>
      <c r="L953" s="184">
        <v>3.4296000000000002</v>
      </c>
      <c r="M953" s="184">
        <v>-9.4442000000000004</v>
      </c>
      <c r="N953" s="184">
        <v>-7.1957000000000004</v>
      </c>
      <c r="O953" s="184">
        <v>13.7621</v>
      </c>
      <c r="P953" s="184">
        <v>8.3251000000000008</v>
      </c>
      <c r="Q953" s="184">
        <v>8.2789000000000001</v>
      </c>
      <c r="R953" s="184">
        <v>9.5174000000000003</v>
      </c>
      <c r="S953" s="120" t="s">
        <v>2001</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888</v>
      </c>
      <c r="C954" s="180">
        <v>116077</v>
      </c>
      <c r="D954" s="183">
        <v>44477</v>
      </c>
      <c r="E954" s="184">
        <v>13.9298</v>
      </c>
      <c r="F954" s="184">
        <v>33.570500000000003</v>
      </c>
      <c r="G954" s="184">
        <v>28.101800000000001</v>
      </c>
      <c r="H954" s="184">
        <v>6.2211999999999996</v>
      </c>
      <c r="I954" s="184">
        <v>22.9023</v>
      </c>
      <c r="J954" s="184">
        <v>-16.745699999999999</v>
      </c>
      <c r="K954" s="184">
        <v>-15.0144</v>
      </c>
      <c r="L954" s="184">
        <v>-3.0914000000000001</v>
      </c>
      <c r="M954" s="184">
        <v>-13.311199999999999</v>
      </c>
      <c r="N954" s="184">
        <v>-7.9593999999999996</v>
      </c>
      <c r="O954" s="184">
        <v>13.3674</v>
      </c>
      <c r="P954" s="184">
        <v>7.4699</v>
      </c>
      <c r="Q954" s="184">
        <v>3.4224000000000001</v>
      </c>
      <c r="R954" s="184">
        <v>8.7306000000000008</v>
      </c>
      <c r="S954" s="120" t="s">
        <v>2001</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1894</v>
      </c>
      <c r="C955" s="180">
        <v>120531</v>
      </c>
      <c r="D955" s="183">
        <v>44477</v>
      </c>
      <c r="E955" s="184">
        <v>14.299099999999999</v>
      </c>
      <c r="F955" s="184">
        <v>34.237000000000002</v>
      </c>
      <c r="G955" s="184">
        <v>28.742000000000001</v>
      </c>
      <c r="H955" s="184">
        <v>6.7915000000000001</v>
      </c>
      <c r="I955" s="184">
        <v>23.381900000000002</v>
      </c>
      <c r="J955" s="184">
        <v>-16.3687</v>
      </c>
      <c r="K955" s="184">
        <v>-14.692399999999999</v>
      </c>
      <c r="L955" s="184">
        <v>-2.7593999999999999</v>
      </c>
      <c r="M955" s="184">
        <v>-12.9947</v>
      </c>
      <c r="N955" s="184">
        <v>-7.6296999999999997</v>
      </c>
      <c r="O955" s="184">
        <v>13.786799999999999</v>
      </c>
      <c r="P955" s="184">
        <v>7.827</v>
      </c>
      <c r="Q955" s="184">
        <v>3.5728</v>
      </c>
      <c r="R955" s="184">
        <v>9.1516000000000002</v>
      </c>
      <c r="S955" s="120" t="s">
        <v>2001</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889</v>
      </c>
      <c r="C956" s="180">
        <v>106193</v>
      </c>
      <c r="D956" s="183">
        <v>44477</v>
      </c>
      <c r="E956" s="184">
        <v>40.744199999999999</v>
      </c>
      <c r="F956" s="184">
        <v>97.457400000000007</v>
      </c>
      <c r="G956" s="184">
        <v>83.2209</v>
      </c>
      <c r="H956" s="184">
        <v>58.323999999999998</v>
      </c>
      <c r="I956" s="184">
        <v>39.388599999999997</v>
      </c>
      <c r="J956" s="184">
        <v>-6.7114000000000003</v>
      </c>
      <c r="K956" s="184">
        <v>-9.6060999999999996</v>
      </c>
      <c r="L956" s="184">
        <v>3.3384</v>
      </c>
      <c r="M956" s="184">
        <v>-9.4785000000000004</v>
      </c>
      <c r="N956" s="184">
        <v>-7.2495000000000003</v>
      </c>
      <c r="O956" s="184">
        <v>13.627800000000001</v>
      </c>
      <c r="P956" s="184">
        <v>8.2257999999999996</v>
      </c>
      <c r="Q956" s="184">
        <v>11.3874</v>
      </c>
      <c r="R956" s="184">
        <v>9.3823000000000008</v>
      </c>
      <c r="S956" s="120" t="s">
        <v>2004</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890</v>
      </c>
      <c r="C957" s="180">
        <v>114758</v>
      </c>
      <c r="D957" s="183">
        <v>44477</v>
      </c>
      <c r="E957" s="184">
        <v>19.2607</v>
      </c>
      <c r="F957" s="184">
        <v>-0.1895</v>
      </c>
      <c r="G957" s="184">
        <v>52.401800000000001</v>
      </c>
      <c r="H957" s="184">
        <v>37.327100000000002</v>
      </c>
      <c r="I957" s="184">
        <v>31.162700000000001</v>
      </c>
      <c r="J957" s="184">
        <v>-10.2597</v>
      </c>
      <c r="K957" s="184">
        <v>-10.613099999999999</v>
      </c>
      <c r="L957" s="184">
        <v>1.0105999999999999</v>
      </c>
      <c r="M957" s="184">
        <v>-9.4583999999999993</v>
      </c>
      <c r="N957" s="184">
        <v>-7.2015000000000002</v>
      </c>
      <c r="O957" s="184">
        <v>13.847200000000001</v>
      </c>
      <c r="P957" s="184">
        <v>7.8635000000000002</v>
      </c>
      <c r="Q957" s="184">
        <v>6.4115000000000002</v>
      </c>
      <c r="R957" s="184">
        <v>9.6163000000000007</v>
      </c>
      <c r="S957" s="120" t="s">
        <v>2004</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1895</v>
      </c>
      <c r="C958" s="180">
        <v>119781</v>
      </c>
      <c r="D958" s="183">
        <v>44477</v>
      </c>
      <c r="E958" s="184">
        <v>20.023900000000001</v>
      </c>
      <c r="F958" s="184">
        <v>0.18229999999999999</v>
      </c>
      <c r="G958" s="184">
        <v>52.786099999999998</v>
      </c>
      <c r="H958" s="184">
        <v>37.7697</v>
      </c>
      <c r="I958" s="184">
        <v>31.6008</v>
      </c>
      <c r="J958" s="184">
        <v>-9.8598999999999997</v>
      </c>
      <c r="K958" s="184">
        <v>-10.234</v>
      </c>
      <c r="L958" s="184">
        <v>1.4134</v>
      </c>
      <c r="M958" s="184">
        <v>-9.0836000000000006</v>
      </c>
      <c r="N958" s="184">
        <v>-6.83</v>
      </c>
      <c r="O958" s="184">
        <v>14.327299999999999</v>
      </c>
      <c r="P958" s="184">
        <v>8.3344000000000005</v>
      </c>
      <c r="Q958" s="184">
        <v>3.9238</v>
      </c>
      <c r="R958" s="184">
        <v>10.0496</v>
      </c>
      <c r="S958" s="120" t="s">
        <v>2004</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891</v>
      </c>
      <c r="C959" s="180">
        <v>140088</v>
      </c>
      <c r="D959" s="183">
        <v>44477</v>
      </c>
      <c r="E959" s="184">
        <v>40.709800000000001</v>
      </c>
      <c r="F959" s="184">
        <v>79.521100000000004</v>
      </c>
      <c r="G959" s="184">
        <v>83.625</v>
      </c>
      <c r="H959" s="184">
        <v>63.867100000000001</v>
      </c>
      <c r="I959" s="184">
        <v>40.782499999999999</v>
      </c>
      <c r="J959" s="184">
        <v>-5.7941000000000003</v>
      </c>
      <c r="K959" s="184">
        <v>-11.451700000000001</v>
      </c>
      <c r="L959" s="184">
        <v>1.7551000000000001</v>
      </c>
      <c r="M959" s="184">
        <v>-9.8832000000000004</v>
      </c>
      <c r="N959" s="184">
        <v>-7.4486999999999997</v>
      </c>
      <c r="O959" s="184">
        <v>13.436400000000001</v>
      </c>
      <c r="P959" s="184">
        <v>8.1344999999999992</v>
      </c>
      <c r="Q959" s="184">
        <v>10.516500000000001</v>
      </c>
      <c r="R959" s="184">
        <v>9.1730999999999998</v>
      </c>
      <c r="S959" s="120" t="s">
        <v>2001</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892</v>
      </c>
      <c r="C960" s="180">
        <v>114616</v>
      </c>
      <c r="D960" s="183">
        <v>44477</v>
      </c>
      <c r="E960" s="184">
        <v>18.981000000000002</v>
      </c>
      <c r="F960" s="184">
        <v>-9.4200999999999997</v>
      </c>
      <c r="G960" s="184">
        <v>56.864100000000001</v>
      </c>
      <c r="H960" s="184">
        <v>42.372300000000003</v>
      </c>
      <c r="I960" s="184">
        <v>31.444500000000001</v>
      </c>
      <c r="J960" s="184">
        <v>-10.5167</v>
      </c>
      <c r="K960" s="184">
        <v>-11.7774</v>
      </c>
      <c r="L960" s="184">
        <v>0.89829999999999999</v>
      </c>
      <c r="M960" s="184">
        <v>-10.3748</v>
      </c>
      <c r="N960" s="184">
        <v>-8.1960999999999995</v>
      </c>
      <c r="O960" s="184">
        <v>13.066700000000001</v>
      </c>
      <c r="P960" s="184">
        <v>7.4215999999999998</v>
      </c>
      <c r="Q960" s="184">
        <v>6.2339000000000002</v>
      </c>
      <c r="R960" s="184">
        <v>9.4612999999999996</v>
      </c>
      <c r="S960" s="120" t="s">
        <v>2001</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1896</v>
      </c>
      <c r="C961" s="180">
        <v>118663</v>
      </c>
      <c r="D961" s="183">
        <v>44477</v>
      </c>
      <c r="E961" s="184">
        <v>19.6722</v>
      </c>
      <c r="F961" s="184">
        <v>-9.0891999999999999</v>
      </c>
      <c r="G961" s="184">
        <v>57.166600000000003</v>
      </c>
      <c r="H961" s="184">
        <v>42.676299999999998</v>
      </c>
      <c r="I961" s="184">
        <v>31.7517</v>
      </c>
      <c r="J961" s="184">
        <v>-10.2111</v>
      </c>
      <c r="K961" s="184">
        <v>-11.4915</v>
      </c>
      <c r="L961" s="184">
        <v>1.1974</v>
      </c>
      <c r="M961" s="184">
        <v>-10.09</v>
      </c>
      <c r="N961" s="184">
        <v>-7.9124999999999996</v>
      </c>
      <c r="O961" s="184">
        <v>13.452400000000001</v>
      </c>
      <c r="P961" s="184">
        <v>7.8712</v>
      </c>
      <c r="Q961" s="184">
        <v>3.6263999999999998</v>
      </c>
      <c r="R961" s="184">
        <v>9.8034999999999997</v>
      </c>
      <c r="S961" s="120" t="s">
        <v>2001</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893</v>
      </c>
      <c r="C962" s="180">
        <v>107693</v>
      </c>
      <c r="D962" s="183">
        <v>44477</v>
      </c>
      <c r="E962" s="184">
        <v>2022.5707</v>
      </c>
      <c r="F962" s="184">
        <v>98.1738</v>
      </c>
      <c r="G962" s="184">
        <v>83.757900000000006</v>
      </c>
      <c r="H962" s="184">
        <v>58.6462</v>
      </c>
      <c r="I962" s="184">
        <v>39.5381</v>
      </c>
      <c r="J962" s="184">
        <v>-7.0006000000000004</v>
      </c>
      <c r="K962" s="184">
        <v>-9.9123999999999999</v>
      </c>
      <c r="L962" s="184">
        <v>3.1446000000000001</v>
      </c>
      <c r="M962" s="184">
        <v>-9.7220999999999993</v>
      </c>
      <c r="N962" s="184">
        <v>-7.4743000000000004</v>
      </c>
      <c r="O962" s="184">
        <v>13.376899999999999</v>
      </c>
      <c r="P962" s="184">
        <v>8.0985999999999994</v>
      </c>
      <c r="Q962" s="184">
        <v>9.4169</v>
      </c>
      <c r="R962" s="184">
        <v>9.1143999999999998</v>
      </c>
      <c r="S962" s="120" t="s">
        <v>2001</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894</v>
      </c>
      <c r="C963" s="180">
        <v>115132</v>
      </c>
      <c r="D963" s="183">
        <v>44477</v>
      </c>
      <c r="E963" s="184">
        <v>18.7408</v>
      </c>
      <c r="F963" s="184">
        <v>-2.9211999999999998</v>
      </c>
      <c r="G963" s="184">
        <v>54.058399999999999</v>
      </c>
      <c r="H963" s="184">
        <v>51.531999999999996</v>
      </c>
      <c r="I963" s="184">
        <v>38.898299999999999</v>
      </c>
      <c r="J963" s="184">
        <v>-7.3305999999999996</v>
      </c>
      <c r="K963" s="184">
        <v>-10.6309</v>
      </c>
      <c r="L963" s="184">
        <v>1.6839</v>
      </c>
      <c r="M963" s="184">
        <v>-10.0145</v>
      </c>
      <c r="N963" s="184">
        <v>-7.7538999999999998</v>
      </c>
      <c r="O963" s="184">
        <v>13.3208</v>
      </c>
      <c r="P963" s="184">
        <v>7.7472000000000003</v>
      </c>
      <c r="Q963" s="184">
        <v>6.2274000000000003</v>
      </c>
      <c r="R963" s="184">
        <v>9.5536999999999992</v>
      </c>
      <c r="S963" s="120" t="s">
        <v>2001</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1897</v>
      </c>
      <c r="C964" s="180">
        <v>141064</v>
      </c>
      <c r="D964" s="183">
        <v>44477</v>
      </c>
      <c r="E964" s="184">
        <v>18.642199999999999</v>
      </c>
      <c r="F964" s="184">
        <v>-2.9365999999999999</v>
      </c>
      <c r="G964" s="184">
        <v>53.884700000000002</v>
      </c>
      <c r="H964" s="184">
        <v>51.407899999999998</v>
      </c>
      <c r="I964" s="184">
        <v>38.746899999999997</v>
      </c>
      <c r="J964" s="184">
        <v>-7.4786999999999999</v>
      </c>
      <c r="K964" s="184">
        <v>-10.776300000000001</v>
      </c>
      <c r="L964" s="184">
        <v>1.5342</v>
      </c>
      <c r="M964" s="184">
        <v>-10.1511</v>
      </c>
      <c r="N964" s="184">
        <v>-7.8464999999999998</v>
      </c>
      <c r="O964" s="184">
        <v>13.190799999999999</v>
      </c>
      <c r="P964" s="184">
        <v>7.6277999999999997</v>
      </c>
      <c r="Q964" s="184">
        <v>6.1135999999999999</v>
      </c>
      <c r="R964" s="184">
        <v>9.4335000000000004</v>
      </c>
      <c r="S964" s="120" t="s">
        <v>2001</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1898</v>
      </c>
      <c r="C965" s="180">
        <v>119788</v>
      </c>
      <c r="D965" s="183">
        <v>44477</v>
      </c>
      <c r="E965" s="184">
        <v>14.9255</v>
      </c>
      <c r="F965" s="184">
        <v>14.923500000000001</v>
      </c>
      <c r="G965" s="184">
        <v>44.1785</v>
      </c>
      <c r="H965" s="184">
        <v>42.3688</v>
      </c>
      <c r="I965" s="184">
        <v>36.1997</v>
      </c>
      <c r="J965" s="184">
        <v>-9.1982999999999997</v>
      </c>
      <c r="K965" s="184">
        <v>-10.004200000000001</v>
      </c>
      <c r="L965" s="184">
        <v>1.3887</v>
      </c>
      <c r="M965" s="184">
        <v>-9.9533000000000005</v>
      </c>
      <c r="N965" s="184">
        <v>-7.5941000000000001</v>
      </c>
      <c r="O965" s="184">
        <v>13.750999999999999</v>
      </c>
      <c r="P965" s="184">
        <v>8.5782000000000007</v>
      </c>
      <c r="Q965" s="184">
        <v>3.8025000000000002</v>
      </c>
      <c r="R965" s="184">
        <v>10.11</v>
      </c>
      <c r="S965" s="120" t="s">
        <v>2001</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895</v>
      </c>
      <c r="C966" s="180">
        <v>115676</v>
      </c>
      <c r="D966" s="183">
        <v>44477</v>
      </c>
      <c r="E966" s="184">
        <v>14.4018</v>
      </c>
      <c r="F966" s="184">
        <v>14.4518</v>
      </c>
      <c r="G966" s="184">
        <v>43.7485</v>
      </c>
      <c r="H966" s="184">
        <v>41.971800000000002</v>
      </c>
      <c r="I966" s="184">
        <v>35.766599999999997</v>
      </c>
      <c r="J966" s="184">
        <v>-9.6133000000000006</v>
      </c>
      <c r="K966" s="184">
        <v>-10.413399999999999</v>
      </c>
      <c r="L966" s="184">
        <v>0.96579999999999999</v>
      </c>
      <c r="M966" s="184">
        <v>-10.277100000000001</v>
      </c>
      <c r="N966" s="184">
        <v>-7.9303999999999997</v>
      </c>
      <c r="O966" s="184">
        <v>13.3126</v>
      </c>
      <c r="P966" s="184">
        <v>8.1408000000000005</v>
      </c>
      <c r="Q966" s="184">
        <v>3.6852</v>
      </c>
      <c r="R966" s="184">
        <v>9.68</v>
      </c>
      <c r="S966" s="120" t="s">
        <v>2001</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896</v>
      </c>
      <c r="C967" s="180">
        <v>111954</v>
      </c>
      <c r="D967" s="183">
        <v>44477</v>
      </c>
      <c r="E967" s="184">
        <v>4181.6535999999996</v>
      </c>
      <c r="F967" s="184">
        <v>97.829800000000006</v>
      </c>
      <c r="G967" s="184">
        <v>83.550399999999996</v>
      </c>
      <c r="H967" s="184">
        <v>58.545999999999999</v>
      </c>
      <c r="I967" s="184">
        <v>39.531199999999998</v>
      </c>
      <c r="J967" s="184">
        <v>-6.7047999999999996</v>
      </c>
      <c r="K967" s="184">
        <v>-9.6175999999999995</v>
      </c>
      <c r="L967" s="184">
        <v>3.3645</v>
      </c>
      <c r="M967" s="184">
        <v>-9.4894999999999996</v>
      </c>
      <c r="N967" s="184">
        <v>-7.2484000000000002</v>
      </c>
      <c r="O967" s="184">
        <v>13.6372</v>
      </c>
      <c r="P967" s="184">
        <v>8.1868999999999996</v>
      </c>
      <c r="Q967" s="184">
        <v>8.8379999999999992</v>
      </c>
      <c r="R967" s="184">
        <v>9.4273000000000007</v>
      </c>
      <c r="S967" s="120" t="s">
        <v>2001</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897</v>
      </c>
      <c r="C968" s="180">
        <v>105463</v>
      </c>
      <c r="D968" s="183">
        <v>44477</v>
      </c>
      <c r="E968" s="184">
        <v>40.758299999999998</v>
      </c>
      <c r="F968" s="184">
        <v>99.134299999999996</v>
      </c>
      <c r="G968" s="184">
        <v>84.553799999999995</v>
      </c>
      <c r="H968" s="184">
        <v>59.075499999999998</v>
      </c>
      <c r="I968" s="184">
        <v>39.684600000000003</v>
      </c>
      <c r="J968" s="184">
        <v>-7.4436999999999998</v>
      </c>
      <c r="K968" s="184">
        <v>-10.377000000000001</v>
      </c>
      <c r="L968" s="184">
        <v>2.8359000000000001</v>
      </c>
      <c r="M968" s="184">
        <v>-10.1835</v>
      </c>
      <c r="N968" s="184">
        <v>-7.9085999999999999</v>
      </c>
      <c r="O968" s="184">
        <v>13.2376</v>
      </c>
      <c r="P968" s="184">
        <v>8.1273</v>
      </c>
      <c r="Q968" s="184">
        <v>10.601000000000001</v>
      </c>
      <c r="R968" s="184">
        <v>8.8195999999999994</v>
      </c>
      <c r="S968" s="120" t="s">
        <v>2001</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73.287784848484847</v>
      </c>
      <c r="G969" s="186">
        <v>103.49130303030303</v>
      </c>
      <c r="H969" s="186">
        <v>65.061215151515142</v>
      </c>
      <c r="I969" s="186">
        <v>42.299081818181818</v>
      </c>
      <c r="J969" s="186">
        <v>-8.7667787878787866</v>
      </c>
      <c r="K969" s="186">
        <v>-11.569642424242424</v>
      </c>
      <c r="L969" s="186">
        <v>0.753318181818182</v>
      </c>
      <c r="M969" s="186">
        <v>-10.485806060606059</v>
      </c>
      <c r="N969" s="186">
        <v>-7.9378999999999991</v>
      </c>
      <c r="O969" s="186">
        <v>13.62631818181818</v>
      </c>
      <c r="P969" s="186">
        <v>7.7586666666666666</v>
      </c>
      <c r="Q969" s="186">
        <v>5.4293515151515148</v>
      </c>
      <c r="R969" s="186">
        <v>9.4627030303030288</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17.431999999999999</v>
      </c>
      <c r="G970" s="186">
        <v>56.864100000000001</v>
      </c>
      <c r="H970" s="186">
        <v>47.387900000000002</v>
      </c>
      <c r="I970" s="186">
        <v>38.746899999999997</v>
      </c>
      <c r="J970" s="186">
        <v>-7.4786999999999999</v>
      </c>
      <c r="K970" s="186">
        <v>-10.413399999999999</v>
      </c>
      <c r="L970" s="186">
        <v>1.6839</v>
      </c>
      <c r="M970" s="186">
        <v>-9.9291999999999998</v>
      </c>
      <c r="N970" s="186">
        <v>-7.4486999999999997</v>
      </c>
      <c r="O970" s="186">
        <v>13.436400000000001</v>
      </c>
      <c r="P970" s="186">
        <v>7.8685</v>
      </c>
      <c r="Q970" s="186">
        <v>4.0035999999999996</v>
      </c>
      <c r="R970" s="186">
        <v>9.4558</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32"/>
      <c r="B971" s="129"/>
      <c r="C971" s="129"/>
      <c r="D971" s="129"/>
      <c r="E971" s="129"/>
      <c r="F971" s="133"/>
      <c r="G971" s="133"/>
      <c r="H971" s="133"/>
      <c r="I971" s="133"/>
      <c r="J971" s="133"/>
      <c r="K971" s="133"/>
      <c r="L971" s="133"/>
      <c r="M971" s="133"/>
      <c r="N971" s="133"/>
      <c r="O971" s="133"/>
      <c r="P971" s="133"/>
      <c r="Q971" s="133"/>
      <c r="R971" s="133"/>
      <c r="S971" s="119"/>
      <c r="T971" s="119"/>
      <c r="U971" s="119"/>
      <c r="V971" s="119"/>
      <c r="W971" s="119"/>
      <c r="X971" s="119"/>
      <c r="Y971" s="119"/>
      <c r="Z971" s="119"/>
      <c r="AA971" s="119"/>
      <c r="AB971" s="119"/>
      <c r="AC971" s="119"/>
      <c r="AD971" s="119"/>
      <c r="AE971" s="119"/>
      <c r="AF971" s="119"/>
      <c r="AG971" s="119"/>
      <c r="AH971" s="119"/>
    </row>
    <row r="972" spans="1:34" x14ac:dyDescent="0.3">
      <c r="A972" s="182" t="s">
        <v>898</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899</v>
      </c>
      <c r="B973" s="180" t="s">
        <v>1899</v>
      </c>
      <c r="C973" s="180">
        <v>100033</v>
      </c>
      <c r="D973" s="183">
        <v>44477</v>
      </c>
      <c r="E973" s="184">
        <v>851.08236540811004</v>
      </c>
      <c r="F973" s="184">
        <v>0.86199999999999999</v>
      </c>
      <c r="G973" s="184">
        <v>1.8697999999999999</v>
      </c>
      <c r="H973" s="184">
        <v>4.2371999999999996</v>
      </c>
      <c r="I973" s="184">
        <v>2.1175000000000002</v>
      </c>
      <c r="J973" s="184">
        <v>4.9504000000000001</v>
      </c>
      <c r="K973" s="184">
        <v>16.670000000000002</v>
      </c>
      <c r="L973" s="184">
        <v>26.517499999999998</v>
      </c>
      <c r="M973" s="184">
        <v>35.090400000000002</v>
      </c>
      <c r="N973" s="184">
        <v>69.180400000000006</v>
      </c>
      <c r="O973" s="184">
        <v>24.273</v>
      </c>
      <c r="P973" s="184">
        <v>14.4537</v>
      </c>
      <c r="Q973" s="184">
        <v>18.429400000000001</v>
      </c>
      <c r="R973" s="184">
        <v>35.365000000000002</v>
      </c>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1900</v>
      </c>
      <c r="C974" s="180">
        <v>119436</v>
      </c>
      <c r="D974" s="183">
        <v>44477</v>
      </c>
      <c r="E974" s="184">
        <v>760.61</v>
      </c>
      <c r="F974" s="184">
        <v>0.86460000000000004</v>
      </c>
      <c r="G974" s="184">
        <v>1.8778999999999999</v>
      </c>
      <c r="H974" s="184">
        <v>4.2545999999999999</v>
      </c>
      <c r="I974" s="184">
        <v>2.1528999999999998</v>
      </c>
      <c r="J974" s="184">
        <v>5.0275999999999996</v>
      </c>
      <c r="K974" s="184">
        <v>16.923400000000001</v>
      </c>
      <c r="L974" s="184">
        <v>27.058499999999999</v>
      </c>
      <c r="M974" s="184">
        <v>35.947000000000003</v>
      </c>
      <c r="N974" s="184">
        <v>70.659000000000006</v>
      </c>
      <c r="O974" s="184">
        <v>25.391200000000001</v>
      </c>
      <c r="P974" s="184">
        <v>15.638500000000001</v>
      </c>
      <c r="Q974" s="184">
        <v>19.129100000000001</v>
      </c>
      <c r="R974" s="184">
        <v>36.5931</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1984</v>
      </c>
      <c r="C975" s="180">
        <v>100034</v>
      </c>
      <c r="D975" s="183">
        <v>44477</v>
      </c>
      <c r="E975" s="184">
        <v>842.49264614994604</v>
      </c>
      <c r="F975" s="184">
        <v>0.86319999999999997</v>
      </c>
      <c r="G975" s="184">
        <v>1.8648</v>
      </c>
      <c r="H975" s="184">
        <v>4.2351999999999999</v>
      </c>
      <c r="I975" s="184">
        <v>2.1124999999999998</v>
      </c>
      <c r="J975" s="184">
        <v>4.9516</v>
      </c>
      <c r="K975" s="184">
        <v>16.668399999999998</v>
      </c>
      <c r="L975" s="184">
        <v>26.511199999999999</v>
      </c>
      <c r="M975" s="184">
        <v>35.0792</v>
      </c>
      <c r="N975" s="184">
        <v>69.178899999999999</v>
      </c>
      <c r="O975" s="184">
        <v>23.931799999999999</v>
      </c>
      <c r="P975" s="184">
        <v>14.132400000000001</v>
      </c>
      <c r="Q975" s="184">
        <v>18.1097</v>
      </c>
      <c r="R975" s="184">
        <v>35.360999999999997</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1985</v>
      </c>
      <c r="C976" s="180">
        <v>119433</v>
      </c>
      <c r="D976" s="183">
        <v>44477</v>
      </c>
      <c r="E976" s="184">
        <v>363.60466516260499</v>
      </c>
      <c r="F976" s="184">
        <v>0.86670000000000003</v>
      </c>
      <c r="G976" s="184">
        <v>1.8883000000000001</v>
      </c>
      <c r="H976" s="184">
        <v>4.2657999999999996</v>
      </c>
      <c r="I976" s="184">
        <v>2.1638999999999999</v>
      </c>
      <c r="J976" s="184">
        <v>5.0262000000000002</v>
      </c>
      <c r="K976" s="184">
        <v>16.925000000000001</v>
      </c>
      <c r="L976" s="184">
        <v>27.059100000000001</v>
      </c>
      <c r="M976" s="184">
        <v>35.942900000000002</v>
      </c>
      <c r="N976" s="184">
        <v>70.6524</v>
      </c>
      <c r="O976" s="184">
        <v>25.3919</v>
      </c>
      <c r="P976" s="184">
        <v>15.5017</v>
      </c>
      <c r="Q976" s="184">
        <v>19.0322</v>
      </c>
      <c r="R976" s="184">
        <v>36.590899999999998</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900</v>
      </c>
      <c r="C977" s="180">
        <v>145110</v>
      </c>
      <c r="D977" s="183">
        <v>44477</v>
      </c>
      <c r="E977" s="184">
        <v>22.64</v>
      </c>
      <c r="F977" s="184">
        <v>0.66700000000000004</v>
      </c>
      <c r="G977" s="184">
        <v>1.982</v>
      </c>
      <c r="H977" s="184">
        <v>4.3799000000000001</v>
      </c>
      <c r="I977" s="184">
        <v>2.9091</v>
      </c>
      <c r="J977" s="184">
        <v>5.8933999999999997</v>
      </c>
      <c r="K977" s="184">
        <v>14.170400000000001</v>
      </c>
      <c r="L977" s="184">
        <v>32.552700000000002</v>
      </c>
      <c r="M977" s="184">
        <v>42.929299999999998</v>
      </c>
      <c r="N977" s="184">
        <v>76.323999999999998</v>
      </c>
      <c r="O977" s="184"/>
      <c r="P977" s="184"/>
      <c r="Q977" s="184">
        <v>31.738700000000001</v>
      </c>
      <c r="R977" s="184">
        <v>41.537100000000002</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901</v>
      </c>
      <c r="C978" s="180">
        <v>145112</v>
      </c>
      <c r="D978" s="183">
        <v>44477</v>
      </c>
      <c r="E978" s="184">
        <v>21.52</v>
      </c>
      <c r="F978" s="184">
        <v>0.60780000000000001</v>
      </c>
      <c r="G978" s="184">
        <v>1.9421999999999999</v>
      </c>
      <c r="H978" s="184">
        <v>4.3140999999999998</v>
      </c>
      <c r="I978" s="184">
        <v>2.8189000000000002</v>
      </c>
      <c r="J978" s="184">
        <v>5.6974</v>
      </c>
      <c r="K978" s="184">
        <v>13.682</v>
      </c>
      <c r="L978" s="184">
        <v>31.46</v>
      </c>
      <c r="M978" s="184">
        <v>41.207299999999996</v>
      </c>
      <c r="N978" s="184">
        <v>73.548400000000001</v>
      </c>
      <c r="O978" s="184"/>
      <c r="P978" s="184"/>
      <c r="Q978" s="184">
        <v>29.5032</v>
      </c>
      <c r="R978" s="184">
        <v>39.300600000000003</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1901</v>
      </c>
      <c r="C979" s="180">
        <v>148474</v>
      </c>
      <c r="D979" s="183">
        <v>44477</v>
      </c>
      <c r="E979" s="184">
        <v>17.21</v>
      </c>
      <c r="F979" s="184">
        <v>0.70220000000000005</v>
      </c>
      <c r="G979" s="184">
        <v>1.5939000000000001</v>
      </c>
      <c r="H979" s="184">
        <v>3.9251</v>
      </c>
      <c r="I979" s="184">
        <v>2.9922</v>
      </c>
      <c r="J979" s="184">
        <v>5.2599</v>
      </c>
      <c r="K979" s="184">
        <v>19.763400000000001</v>
      </c>
      <c r="L979" s="184">
        <v>30.280100000000001</v>
      </c>
      <c r="M979" s="184">
        <v>38.011200000000002</v>
      </c>
      <c r="N979" s="184">
        <v>66.602099999999993</v>
      </c>
      <c r="O979" s="184"/>
      <c r="P979" s="184"/>
      <c r="Q979" s="184">
        <v>64.319599999999994</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1902</v>
      </c>
      <c r="C980" s="180">
        <v>148471</v>
      </c>
      <c r="D980" s="183">
        <v>44477</v>
      </c>
      <c r="E980" s="184">
        <v>16.87</v>
      </c>
      <c r="F980" s="184">
        <v>0.71640000000000004</v>
      </c>
      <c r="G980" s="184">
        <v>1.5652999999999999</v>
      </c>
      <c r="H980" s="184">
        <v>3.9432999999999998</v>
      </c>
      <c r="I980" s="184">
        <v>2.9914999999999998</v>
      </c>
      <c r="J980" s="184">
        <v>5.1745999999999999</v>
      </c>
      <c r="K980" s="184">
        <v>19.306899999999999</v>
      </c>
      <c r="L980" s="184">
        <v>29.271999999999998</v>
      </c>
      <c r="M980" s="184">
        <v>36.2682</v>
      </c>
      <c r="N980" s="184">
        <v>63.627499999999998</v>
      </c>
      <c r="O980" s="184"/>
      <c r="P980" s="184"/>
      <c r="Q980" s="184">
        <v>61.3474</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902</v>
      </c>
      <c r="C981" s="180">
        <v>119350</v>
      </c>
      <c r="D981" s="183">
        <v>44477</v>
      </c>
      <c r="E981" s="184">
        <v>62.73</v>
      </c>
      <c r="F981" s="184">
        <v>0.44840000000000002</v>
      </c>
      <c r="G981" s="184">
        <v>0.81969999999999998</v>
      </c>
      <c r="H981" s="184">
        <v>3.2082999999999999</v>
      </c>
      <c r="I981" s="184">
        <v>1.7683</v>
      </c>
      <c r="J981" s="184">
        <v>3.3102999999999998</v>
      </c>
      <c r="K981" s="184">
        <v>12.2182</v>
      </c>
      <c r="L981" s="184">
        <v>27.4482</v>
      </c>
      <c r="M981" s="184">
        <v>31.564599999999999</v>
      </c>
      <c r="N981" s="184">
        <v>59.8217</v>
      </c>
      <c r="O981" s="184">
        <v>24.636600000000001</v>
      </c>
      <c r="P981" s="184">
        <v>14.7685</v>
      </c>
      <c r="Q981" s="184">
        <v>14.977</v>
      </c>
      <c r="R981" s="184">
        <v>32.252200000000002</v>
      </c>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903</v>
      </c>
      <c r="C982" s="180">
        <v>110603</v>
      </c>
      <c r="D982" s="183">
        <v>44477</v>
      </c>
      <c r="E982" s="184">
        <v>56.85</v>
      </c>
      <c r="F982" s="184">
        <v>0.45939999999999998</v>
      </c>
      <c r="G982" s="184">
        <v>0.81569999999999998</v>
      </c>
      <c r="H982" s="184">
        <v>3.1947999999999999</v>
      </c>
      <c r="I982" s="184">
        <v>1.7359</v>
      </c>
      <c r="J982" s="184">
        <v>3.2322000000000002</v>
      </c>
      <c r="K982" s="184">
        <v>11.9756</v>
      </c>
      <c r="L982" s="184">
        <v>26.869</v>
      </c>
      <c r="M982" s="184">
        <v>30.6296</v>
      </c>
      <c r="N982" s="184">
        <v>58.224299999999999</v>
      </c>
      <c r="O982" s="184">
        <v>23.2194</v>
      </c>
      <c r="P982" s="184">
        <v>13.448399999999999</v>
      </c>
      <c r="Q982" s="184">
        <v>14.334899999999999</v>
      </c>
      <c r="R982" s="184">
        <v>30.819600000000001</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904</v>
      </c>
      <c r="C983" s="180">
        <v>118278</v>
      </c>
      <c r="D983" s="183">
        <v>44477</v>
      </c>
      <c r="E983" s="184">
        <v>183.28</v>
      </c>
      <c r="F983" s="184">
        <v>0.28999999999999998</v>
      </c>
      <c r="G983" s="184">
        <v>1.3268</v>
      </c>
      <c r="H983" s="184">
        <v>3.1575000000000002</v>
      </c>
      <c r="I983" s="184">
        <v>1.8788</v>
      </c>
      <c r="J983" s="184">
        <v>3.3378000000000001</v>
      </c>
      <c r="K983" s="184">
        <v>14.178900000000001</v>
      </c>
      <c r="L983" s="184">
        <v>28.060400000000001</v>
      </c>
      <c r="M983" s="184">
        <v>34.685499999999998</v>
      </c>
      <c r="N983" s="184">
        <v>65.609499999999997</v>
      </c>
      <c r="O983" s="184">
        <v>27.764500000000002</v>
      </c>
      <c r="P983" s="184">
        <v>19.706499999999998</v>
      </c>
      <c r="Q983" s="184">
        <v>24.02</v>
      </c>
      <c r="R983" s="184">
        <v>38.868099999999998</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1903</v>
      </c>
      <c r="C984" s="180"/>
      <c r="D984" s="183">
        <v>44477</v>
      </c>
      <c r="E984" s="184">
        <v>166.83</v>
      </c>
      <c r="F984" s="184">
        <v>0.28849999999999998</v>
      </c>
      <c r="G984" s="184">
        <v>1.3117000000000001</v>
      </c>
      <c r="H984" s="184">
        <v>3.1343000000000001</v>
      </c>
      <c r="I984" s="184">
        <v>1.8311999999999999</v>
      </c>
      <c r="J984" s="184">
        <v>3.23</v>
      </c>
      <c r="K984" s="184">
        <v>13.822699999999999</v>
      </c>
      <c r="L984" s="184">
        <v>27.283100000000001</v>
      </c>
      <c r="M984" s="184">
        <v>33.474699999999999</v>
      </c>
      <c r="N984" s="184">
        <v>63.639000000000003</v>
      </c>
      <c r="O984" s="184">
        <v>26.281400000000001</v>
      </c>
      <c r="P984" s="184">
        <v>18.259499999999999</v>
      </c>
      <c r="Q984" s="184">
        <v>18.4894</v>
      </c>
      <c r="R984" s="184">
        <v>37.225900000000003</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905</v>
      </c>
      <c r="C985" s="180">
        <v>102920</v>
      </c>
      <c r="D985" s="183">
        <v>44477</v>
      </c>
      <c r="E985" s="184">
        <v>166.83</v>
      </c>
      <c r="F985" s="184">
        <v>0.28849999999999998</v>
      </c>
      <c r="G985" s="184">
        <v>1.3117000000000001</v>
      </c>
      <c r="H985" s="184">
        <v>3.1343000000000001</v>
      </c>
      <c r="I985" s="184">
        <v>1.8311999999999999</v>
      </c>
      <c r="J985" s="184">
        <v>3.23</v>
      </c>
      <c r="K985" s="184">
        <v>13.822699999999999</v>
      </c>
      <c r="L985" s="184">
        <v>27.283100000000001</v>
      </c>
      <c r="M985" s="184">
        <v>33.474699999999999</v>
      </c>
      <c r="N985" s="184">
        <v>63.639000000000003</v>
      </c>
      <c r="O985" s="184">
        <v>26.281400000000001</v>
      </c>
      <c r="P985" s="184">
        <v>18.259499999999999</v>
      </c>
      <c r="Q985" s="184">
        <v>18.4894</v>
      </c>
      <c r="R985" s="184">
        <v>37.225900000000003</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906</v>
      </c>
      <c r="C986" s="180">
        <v>119218</v>
      </c>
      <c r="D986" s="183">
        <v>44477</v>
      </c>
      <c r="E986" s="184">
        <v>398.06200000000001</v>
      </c>
      <c r="F986" s="184">
        <v>0.1187</v>
      </c>
      <c r="G986" s="184">
        <v>0.1091</v>
      </c>
      <c r="H986" s="184">
        <v>1.6438999999999999</v>
      </c>
      <c r="I986" s="184">
        <v>0.95309999999999995</v>
      </c>
      <c r="J986" s="184">
        <v>2.0905</v>
      </c>
      <c r="K986" s="184">
        <v>10.2475</v>
      </c>
      <c r="L986" s="184">
        <v>23.875599999999999</v>
      </c>
      <c r="M986" s="184">
        <v>32.8827</v>
      </c>
      <c r="N986" s="184">
        <v>66.782700000000006</v>
      </c>
      <c r="O986" s="184">
        <v>24.958400000000001</v>
      </c>
      <c r="P986" s="184">
        <v>16.773700000000002</v>
      </c>
      <c r="Q986" s="184">
        <v>18.376000000000001</v>
      </c>
      <c r="R986" s="184">
        <v>31.8306</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907</v>
      </c>
      <c r="C987" s="180">
        <v>103819</v>
      </c>
      <c r="D987" s="183">
        <v>44477</v>
      </c>
      <c r="E987" s="184">
        <v>369.76799999999997</v>
      </c>
      <c r="F987" s="184">
        <v>0.1162</v>
      </c>
      <c r="G987" s="184">
        <v>0.10150000000000001</v>
      </c>
      <c r="H987" s="184">
        <v>1.6256999999999999</v>
      </c>
      <c r="I987" s="184">
        <v>0.91649999999999998</v>
      </c>
      <c r="J987" s="184">
        <v>2.0131000000000001</v>
      </c>
      <c r="K987" s="184">
        <v>9.9937000000000005</v>
      </c>
      <c r="L987" s="184">
        <v>23.2987</v>
      </c>
      <c r="M987" s="184">
        <v>31.9511</v>
      </c>
      <c r="N987" s="184">
        <v>65.218800000000002</v>
      </c>
      <c r="O987" s="184">
        <v>23.770800000000001</v>
      </c>
      <c r="P987" s="184">
        <v>15.595800000000001</v>
      </c>
      <c r="Q987" s="184">
        <v>18.366900000000001</v>
      </c>
      <c r="R987" s="184">
        <v>30.599399999999999</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908</v>
      </c>
      <c r="C988" s="180">
        <v>140175</v>
      </c>
      <c r="D988" s="183">
        <v>44477</v>
      </c>
      <c r="E988" s="184">
        <v>59.322000000000003</v>
      </c>
      <c r="F988" s="184">
        <v>0.53210000000000002</v>
      </c>
      <c r="G988" s="184">
        <v>0.72840000000000005</v>
      </c>
      <c r="H988" s="184">
        <v>2.5958999999999999</v>
      </c>
      <c r="I988" s="184">
        <v>1.7424999999999999</v>
      </c>
      <c r="J988" s="184">
        <v>3.875</v>
      </c>
      <c r="K988" s="184">
        <v>12.4161</v>
      </c>
      <c r="L988" s="184">
        <v>24.037099999999999</v>
      </c>
      <c r="M988" s="184">
        <v>34.051900000000003</v>
      </c>
      <c r="N988" s="184">
        <v>64.7971</v>
      </c>
      <c r="O988" s="184">
        <v>25.735900000000001</v>
      </c>
      <c r="P988" s="184">
        <v>18.195399999999999</v>
      </c>
      <c r="Q988" s="184">
        <v>17.616299999999999</v>
      </c>
      <c r="R988" s="184">
        <v>33.952399999999997</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909</v>
      </c>
      <c r="C989" s="180">
        <v>140172</v>
      </c>
      <c r="D989" s="183">
        <v>44477</v>
      </c>
      <c r="E989" s="184">
        <v>53.442999999999998</v>
      </c>
      <c r="F989" s="184">
        <v>0.52669999999999995</v>
      </c>
      <c r="G989" s="184">
        <v>0.71419999999999995</v>
      </c>
      <c r="H989" s="184">
        <v>2.5640000000000001</v>
      </c>
      <c r="I989" s="184">
        <v>1.68</v>
      </c>
      <c r="J989" s="184">
        <v>3.7425999999999999</v>
      </c>
      <c r="K989" s="184">
        <v>11.9718</v>
      </c>
      <c r="L989" s="184">
        <v>23.058299999999999</v>
      </c>
      <c r="M989" s="184">
        <v>32.497799999999998</v>
      </c>
      <c r="N989" s="184">
        <v>62.287799999999997</v>
      </c>
      <c r="O989" s="184">
        <v>23.811399999999999</v>
      </c>
      <c r="P989" s="184">
        <v>16.728400000000001</v>
      </c>
      <c r="Q989" s="184">
        <v>12.4085</v>
      </c>
      <c r="R989" s="184">
        <v>31.8872</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910</v>
      </c>
      <c r="C990" s="180">
        <v>102883</v>
      </c>
      <c r="D990" s="183">
        <v>44477</v>
      </c>
      <c r="E990" s="184">
        <v>125.41330000000001</v>
      </c>
      <c r="F990" s="184">
        <v>0.4214</v>
      </c>
      <c r="G990" s="184">
        <v>0.91449999999999998</v>
      </c>
      <c r="H990" s="184">
        <v>2.8308</v>
      </c>
      <c r="I990" s="184">
        <v>2.1032000000000002</v>
      </c>
      <c r="J990" s="184">
        <v>4.8326000000000002</v>
      </c>
      <c r="K990" s="184">
        <v>11.090999999999999</v>
      </c>
      <c r="L990" s="184">
        <v>25.979800000000001</v>
      </c>
      <c r="M990" s="184">
        <v>33.143500000000003</v>
      </c>
      <c r="N990" s="184">
        <v>71.671099999999996</v>
      </c>
      <c r="O990" s="184">
        <v>20.214700000000001</v>
      </c>
      <c r="P990" s="184">
        <v>13.1259</v>
      </c>
      <c r="Q990" s="184">
        <v>16.442299999999999</v>
      </c>
      <c r="R990" s="184">
        <v>29.6693</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911</v>
      </c>
      <c r="C991" s="180">
        <v>118510</v>
      </c>
      <c r="D991" s="183">
        <v>44477</v>
      </c>
      <c r="E991" s="184">
        <v>133.99250000000001</v>
      </c>
      <c r="F991" s="184">
        <v>0.4234</v>
      </c>
      <c r="G991" s="184">
        <v>0.92049999999999998</v>
      </c>
      <c r="H991" s="184">
        <v>2.8449</v>
      </c>
      <c r="I991" s="184">
        <v>2.1311</v>
      </c>
      <c r="J991" s="184">
        <v>4.8940000000000001</v>
      </c>
      <c r="K991" s="184">
        <v>11.2905</v>
      </c>
      <c r="L991" s="184">
        <v>26.428899999999999</v>
      </c>
      <c r="M991" s="184">
        <v>33.8705</v>
      </c>
      <c r="N991" s="184">
        <v>72.974299999999999</v>
      </c>
      <c r="O991" s="184">
        <v>21.186499999999999</v>
      </c>
      <c r="P991" s="184">
        <v>14.036099999999999</v>
      </c>
      <c r="Q991" s="184">
        <v>16.277799999999999</v>
      </c>
      <c r="R991" s="184">
        <v>30.790900000000001</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2029</v>
      </c>
      <c r="C992" s="180">
        <v>130498</v>
      </c>
      <c r="D992" s="183">
        <v>44477</v>
      </c>
      <c r="E992" s="184">
        <v>193.44300000000001</v>
      </c>
      <c r="F992" s="184">
        <v>0.58079999999999998</v>
      </c>
      <c r="G992" s="184">
        <v>1.2244999999999999</v>
      </c>
      <c r="H992" s="184">
        <v>2.8656999999999999</v>
      </c>
      <c r="I992" s="184">
        <v>3.5573000000000001</v>
      </c>
      <c r="J992" s="184">
        <v>6.0332999999999997</v>
      </c>
      <c r="K992" s="184">
        <v>15.256500000000001</v>
      </c>
      <c r="L992" s="184">
        <v>28.033300000000001</v>
      </c>
      <c r="M992" s="184">
        <v>41.159100000000002</v>
      </c>
      <c r="N992" s="184">
        <v>76.849199999999996</v>
      </c>
      <c r="O992" s="184">
        <v>23.394100000000002</v>
      </c>
      <c r="P992" s="184">
        <v>15.6927</v>
      </c>
      <c r="Q992" s="184">
        <v>12.8611</v>
      </c>
      <c r="R992" s="184">
        <v>33.975200000000001</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2030</v>
      </c>
      <c r="C993" s="180">
        <v>130496</v>
      </c>
      <c r="D993" s="183">
        <v>44477</v>
      </c>
      <c r="E993" s="184">
        <v>255.603956550709</v>
      </c>
      <c r="F993" s="184">
        <v>0.57969999999999999</v>
      </c>
      <c r="G993" s="184">
        <v>1.2201</v>
      </c>
      <c r="H993" s="184">
        <v>2.8542999999999998</v>
      </c>
      <c r="I993" s="184">
        <v>3.5343</v>
      </c>
      <c r="J993" s="184">
        <v>5.9805000000000001</v>
      </c>
      <c r="K993" s="184">
        <v>15.0768</v>
      </c>
      <c r="L993" s="184">
        <v>27.642499999999998</v>
      </c>
      <c r="M993" s="184">
        <v>40.502299999999998</v>
      </c>
      <c r="N993" s="184">
        <v>75.837900000000005</v>
      </c>
      <c r="O993" s="184">
        <v>22.983499999999999</v>
      </c>
      <c r="P993" s="184">
        <v>15.411</v>
      </c>
      <c r="Q993" s="184">
        <v>12.433999999999999</v>
      </c>
      <c r="R993" s="184">
        <v>33.405900000000003</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912</v>
      </c>
      <c r="C994" s="180">
        <v>146772</v>
      </c>
      <c r="D994" s="183">
        <v>44477</v>
      </c>
      <c r="E994" s="184">
        <v>17.1632</v>
      </c>
      <c r="F994" s="184">
        <v>0.60850000000000004</v>
      </c>
      <c r="G994" s="184">
        <v>1.1248</v>
      </c>
      <c r="H994" s="184">
        <v>2.9771000000000001</v>
      </c>
      <c r="I994" s="184">
        <v>1.5364</v>
      </c>
      <c r="J994" s="184">
        <v>3.7547000000000001</v>
      </c>
      <c r="K994" s="184">
        <v>14.5152</v>
      </c>
      <c r="L994" s="184">
        <v>26.6433</v>
      </c>
      <c r="M994" s="184">
        <v>33.0749</v>
      </c>
      <c r="N994" s="184">
        <v>65.197599999999994</v>
      </c>
      <c r="O994" s="184"/>
      <c r="P994" s="184"/>
      <c r="Q994" s="184">
        <v>23.757400000000001</v>
      </c>
      <c r="R994" s="184">
        <v>33.055500000000002</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913</v>
      </c>
      <c r="C995" s="180">
        <v>146771</v>
      </c>
      <c r="D995" s="183">
        <v>44477</v>
      </c>
      <c r="E995" s="184">
        <v>16.4604</v>
      </c>
      <c r="F995" s="184">
        <v>0.60389999999999999</v>
      </c>
      <c r="G995" s="184">
        <v>1.1106</v>
      </c>
      <c r="H995" s="184">
        <v>2.9438</v>
      </c>
      <c r="I995" s="184">
        <v>1.4702</v>
      </c>
      <c r="J995" s="184">
        <v>3.6099000000000001</v>
      </c>
      <c r="K995" s="184">
        <v>14.0288</v>
      </c>
      <c r="L995" s="184">
        <v>25.575199999999999</v>
      </c>
      <c r="M995" s="184">
        <v>31.397300000000001</v>
      </c>
      <c r="N995" s="184">
        <v>62.425899999999999</v>
      </c>
      <c r="O995" s="184"/>
      <c r="P995" s="184"/>
      <c r="Q995" s="184">
        <v>21.732399999999998</v>
      </c>
      <c r="R995" s="184">
        <v>30.8568</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914</v>
      </c>
      <c r="C996" s="180">
        <v>100349</v>
      </c>
      <c r="D996" s="183">
        <v>44477</v>
      </c>
      <c r="E996" s="184">
        <v>541.59</v>
      </c>
      <c r="F996" s="184">
        <v>2.4E-2</v>
      </c>
      <c r="G996" s="184">
        <v>-0.1585</v>
      </c>
      <c r="H996" s="184">
        <v>2.1040000000000001</v>
      </c>
      <c r="I996" s="184">
        <v>3.9361000000000002</v>
      </c>
      <c r="J996" s="184">
        <v>9.1760999999999999</v>
      </c>
      <c r="K996" s="184">
        <v>18.245899999999999</v>
      </c>
      <c r="L996" s="184">
        <v>29.591799999999999</v>
      </c>
      <c r="M996" s="184">
        <v>39.786799999999999</v>
      </c>
      <c r="N996" s="184">
        <v>77.879599999999996</v>
      </c>
      <c r="O996" s="184">
        <v>22.244299999999999</v>
      </c>
      <c r="P996" s="184">
        <v>15.0444</v>
      </c>
      <c r="Q996" s="184">
        <v>18.7178</v>
      </c>
      <c r="R996" s="184">
        <v>32.7545</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915</v>
      </c>
      <c r="C997" s="180">
        <v>120596</v>
      </c>
      <c r="D997" s="183">
        <v>44477</v>
      </c>
      <c r="E997" s="184">
        <v>585.70000000000005</v>
      </c>
      <c r="F997" s="184">
        <v>2.5600000000000001E-2</v>
      </c>
      <c r="G997" s="184">
        <v>-0.1517</v>
      </c>
      <c r="H997" s="184">
        <v>2.1202000000000001</v>
      </c>
      <c r="I997" s="184">
        <v>3.9691999999999998</v>
      </c>
      <c r="J997" s="184">
        <v>9.2478999999999996</v>
      </c>
      <c r="K997" s="184">
        <v>18.481200000000001</v>
      </c>
      <c r="L997" s="184">
        <v>30.091999999999999</v>
      </c>
      <c r="M997" s="184">
        <v>40.560099999999998</v>
      </c>
      <c r="N997" s="184">
        <v>79.239199999999997</v>
      </c>
      <c r="O997" s="184">
        <v>23.231000000000002</v>
      </c>
      <c r="P997" s="184">
        <v>16.1723</v>
      </c>
      <c r="Q997" s="184">
        <v>16.4223</v>
      </c>
      <c r="R997" s="184">
        <v>33.771500000000003</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916</v>
      </c>
      <c r="C998" s="180">
        <v>118419</v>
      </c>
      <c r="D998" s="183">
        <v>44477</v>
      </c>
      <c r="E998" s="184">
        <v>78.48</v>
      </c>
      <c r="F998" s="184">
        <v>0.57669999999999999</v>
      </c>
      <c r="G998" s="184">
        <v>1.1600999999999999</v>
      </c>
      <c r="H998" s="184">
        <v>3.1953</v>
      </c>
      <c r="I998" s="184">
        <v>2.3607999999999998</v>
      </c>
      <c r="J998" s="184">
        <v>4.0159000000000002</v>
      </c>
      <c r="K998" s="184">
        <v>11.082800000000001</v>
      </c>
      <c r="L998" s="184">
        <v>22.9709</v>
      </c>
      <c r="M998" s="184">
        <v>31.4133</v>
      </c>
      <c r="N998" s="184">
        <v>60.688000000000002</v>
      </c>
      <c r="O998" s="184">
        <v>21.446300000000001</v>
      </c>
      <c r="P998" s="184">
        <v>15.705500000000001</v>
      </c>
      <c r="Q998" s="184">
        <v>15.129</v>
      </c>
      <c r="R998" s="184">
        <v>30.6921</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917</v>
      </c>
      <c r="C999" s="180">
        <v>108596</v>
      </c>
      <c r="D999" s="183">
        <v>44477</v>
      </c>
      <c r="E999" s="184">
        <v>70.39</v>
      </c>
      <c r="F999" s="184">
        <v>0.57150000000000001</v>
      </c>
      <c r="G999" s="184">
        <v>1.1496</v>
      </c>
      <c r="H999" s="184">
        <v>3.1657999999999999</v>
      </c>
      <c r="I999" s="184">
        <v>2.3109999999999999</v>
      </c>
      <c r="J999" s="184">
        <v>3.9119999999999999</v>
      </c>
      <c r="K999" s="184">
        <v>10.745799999999999</v>
      </c>
      <c r="L999" s="184">
        <v>22.226099999999999</v>
      </c>
      <c r="M999" s="184">
        <v>30.231300000000001</v>
      </c>
      <c r="N999" s="184">
        <v>58.7864</v>
      </c>
      <c r="O999" s="184">
        <v>19.9849</v>
      </c>
      <c r="P999" s="184">
        <v>14.1531</v>
      </c>
      <c r="Q999" s="184">
        <v>12.8224</v>
      </c>
      <c r="R999" s="184">
        <v>29.137499999999999</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918</v>
      </c>
      <c r="C1000" s="180">
        <v>106144</v>
      </c>
      <c r="D1000" s="183">
        <v>44477</v>
      </c>
      <c r="E1000" s="184">
        <v>53.65</v>
      </c>
      <c r="F1000" s="184">
        <v>0.35539999999999999</v>
      </c>
      <c r="G1000" s="184">
        <v>0.6</v>
      </c>
      <c r="H1000" s="184">
        <v>2.6400999999999999</v>
      </c>
      <c r="I1000" s="184">
        <v>0.92169999999999996</v>
      </c>
      <c r="J1000" s="184">
        <v>2.9948000000000001</v>
      </c>
      <c r="K1000" s="184">
        <v>11.1456</v>
      </c>
      <c r="L1000" s="184">
        <v>21.6829</v>
      </c>
      <c r="M1000" s="184">
        <v>25.7913</v>
      </c>
      <c r="N1000" s="184">
        <v>49.359699999999997</v>
      </c>
      <c r="O1000" s="184">
        <v>20.759</v>
      </c>
      <c r="P1000" s="184">
        <v>16.194099999999999</v>
      </c>
      <c r="Q1000" s="184">
        <v>12.5816</v>
      </c>
      <c r="R1000" s="184">
        <v>26.149899999999999</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919</v>
      </c>
      <c r="C1001" s="180">
        <v>120357</v>
      </c>
      <c r="D1001" s="183">
        <v>44477</v>
      </c>
      <c r="E1001" s="184">
        <v>60.66</v>
      </c>
      <c r="F1001" s="184">
        <v>0.36399999999999999</v>
      </c>
      <c r="G1001" s="184">
        <v>0.59699999999999998</v>
      </c>
      <c r="H1001" s="184">
        <v>2.657</v>
      </c>
      <c r="I1001" s="184">
        <v>0.96540000000000004</v>
      </c>
      <c r="J1001" s="184">
        <v>3.1107</v>
      </c>
      <c r="K1001" s="184">
        <v>11.507400000000001</v>
      </c>
      <c r="L1001" s="184">
        <v>22.495999999999999</v>
      </c>
      <c r="M1001" s="184">
        <v>27.063300000000002</v>
      </c>
      <c r="N1001" s="184">
        <v>51.422899999999998</v>
      </c>
      <c r="O1001" s="184">
        <v>22.241499999999998</v>
      </c>
      <c r="P1001" s="184">
        <v>17.823699999999999</v>
      </c>
      <c r="Q1001" s="184">
        <v>18.424800000000001</v>
      </c>
      <c r="R1001" s="184">
        <v>27.731400000000001</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920</v>
      </c>
      <c r="C1002" s="180">
        <v>103234</v>
      </c>
      <c r="D1002" s="183">
        <v>44477</v>
      </c>
      <c r="E1002" s="184">
        <v>197.30600000000001</v>
      </c>
      <c r="F1002" s="184">
        <v>0.40660000000000002</v>
      </c>
      <c r="G1002" s="184">
        <v>0.33310000000000001</v>
      </c>
      <c r="H1002" s="184">
        <v>1.8364</v>
      </c>
      <c r="I1002" s="184">
        <v>0.58679999999999999</v>
      </c>
      <c r="J1002" s="184">
        <v>1.081</v>
      </c>
      <c r="K1002" s="184">
        <v>9.8054000000000006</v>
      </c>
      <c r="L1002" s="184">
        <v>18.130299999999998</v>
      </c>
      <c r="M1002" s="184">
        <v>26.5991</v>
      </c>
      <c r="N1002" s="184">
        <v>53.662700000000001</v>
      </c>
      <c r="O1002" s="184">
        <v>23.740600000000001</v>
      </c>
      <c r="P1002" s="184">
        <v>15.6287</v>
      </c>
      <c r="Q1002" s="184">
        <v>19.064299999999999</v>
      </c>
      <c r="R1002" s="184">
        <v>30.846900000000002</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921</v>
      </c>
      <c r="C1003" s="180">
        <v>120158</v>
      </c>
      <c r="D1003" s="183">
        <v>44477</v>
      </c>
      <c r="E1003" s="184">
        <v>216.87</v>
      </c>
      <c r="F1003" s="184">
        <v>0.4098</v>
      </c>
      <c r="G1003" s="184">
        <v>0.34329999999999999</v>
      </c>
      <c r="H1003" s="184">
        <v>1.8599000000000001</v>
      </c>
      <c r="I1003" s="184">
        <v>0.63390000000000002</v>
      </c>
      <c r="J1003" s="184">
        <v>1.1822999999999999</v>
      </c>
      <c r="K1003" s="184">
        <v>10.1456</v>
      </c>
      <c r="L1003" s="184">
        <v>18.847899999999999</v>
      </c>
      <c r="M1003" s="184">
        <v>27.761500000000002</v>
      </c>
      <c r="N1003" s="184">
        <v>55.5259</v>
      </c>
      <c r="O1003" s="184">
        <v>25.1371</v>
      </c>
      <c r="P1003" s="184">
        <v>17.021699999999999</v>
      </c>
      <c r="Q1003" s="184">
        <v>18.003399999999999</v>
      </c>
      <c r="R1003" s="184">
        <v>32.373399999999997</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922</v>
      </c>
      <c r="C1004" s="180">
        <v>119397</v>
      </c>
      <c r="D1004" s="183">
        <v>44477</v>
      </c>
      <c r="E1004" s="184">
        <v>76.778999999999996</v>
      </c>
      <c r="F1004" s="184">
        <v>0.67920000000000003</v>
      </c>
      <c r="G1004" s="184">
        <v>1.3129</v>
      </c>
      <c r="H1004" s="184">
        <v>3.3879999999999999</v>
      </c>
      <c r="I1004" s="184">
        <v>1.4347000000000001</v>
      </c>
      <c r="J1004" s="184">
        <v>2.7707999999999999</v>
      </c>
      <c r="K1004" s="184">
        <v>13.665800000000001</v>
      </c>
      <c r="L1004" s="184">
        <v>22.620799999999999</v>
      </c>
      <c r="M1004" s="184">
        <v>24.945499999999999</v>
      </c>
      <c r="N1004" s="184">
        <v>47.015799999999999</v>
      </c>
      <c r="O1004" s="184">
        <v>19.270299999999999</v>
      </c>
      <c r="P1004" s="184">
        <v>14.159000000000001</v>
      </c>
      <c r="Q1004" s="184">
        <v>15.5937</v>
      </c>
      <c r="R1004" s="184">
        <v>27.7957</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923</v>
      </c>
      <c r="C1005" s="180">
        <v>118049</v>
      </c>
      <c r="D1005" s="183">
        <v>44477</v>
      </c>
      <c r="E1005" s="184">
        <v>71.765000000000001</v>
      </c>
      <c r="F1005" s="184">
        <v>0.67759999999999998</v>
      </c>
      <c r="G1005" s="184">
        <v>1.3058000000000001</v>
      </c>
      <c r="H1005" s="184">
        <v>3.3704999999999998</v>
      </c>
      <c r="I1005" s="184">
        <v>1.3988</v>
      </c>
      <c r="J1005" s="184">
        <v>2.6930999999999998</v>
      </c>
      <c r="K1005" s="184">
        <v>13.4015</v>
      </c>
      <c r="L1005" s="184">
        <v>22.055499999999999</v>
      </c>
      <c r="M1005" s="184">
        <v>24.111499999999999</v>
      </c>
      <c r="N1005" s="184">
        <v>45.721699999999998</v>
      </c>
      <c r="O1005" s="184">
        <v>18.247299999999999</v>
      </c>
      <c r="P1005" s="184">
        <v>13.2118</v>
      </c>
      <c r="Q1005" s="184">
        <v>13.6602</v>
      </c>
      <c r="R1005" s="184">
        <v>26.702000000000002</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924</v>
      </c>
      <c r="C1006" s="180">
        <v>133710</v>
      </c>
      <c r="D1006" s="183">
        <v>44477</v>
      </c>
      <c r="E1006" s="184">
        <v>27.229099999999999</v>
      </c>
      <c r="F1006" s="184">
        <v>0.49940000000000001</v>
      </c>
      <c r="G1006" s="184">
        <v>1.6803999999999999</v>
      </c>
      <c r="H1006" s="184">
        <v>3.6091000000000002</v>
      </c>
      <c r="I1006" s="184">
        <v>2.5716999999999999</v>
      </c>
      <c r="J1006" s="184">
        <v>4.9999000000000002</v>
      </c>
      <c r="K1006" s="184">
        <v>15.705</v>
      </c>
      <c r="L1006" s="184">
        <v>27.179400000000001</v>
      </c>
      <c r="M1006" s="184">
        <v>33.1907</v>
      </c>
      <c r="N1006" s="184">
        <v>60.998899999999999</v>
      </c>
      <c r="O1006" s="184">
        <v>25.4956</v>
      </c>
      <c r="P1006" s="184">
        <v>17.682200000000002</v>
      </c>
      <c r="Q1006" s="184">
        <v>16.331099999999999</v>
      </c>
      <c r="R1006" s="184">
        <v>30.866599999999998</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925</v>
      </c>
      <c r="C1007" s="180">
        <v>133711</v>
      </c>
      <c r="D1007" s="183">
        <v>44477</v>
      </c>
      <c r="E1007" s="184">
        <v>24.913799999999998</v>
      </c>
      <c r="F1007" s="184">
        <v>0.49490000000000001</v>
      </c>
      <c r="G1007" s="184">
        <v>1.6674</v>
      </c>
      <c r="H1007" s="184">
        <v>3.5783</v>
      </c>
      <c r="I1007" s="184">
        <v>2.5103</v>
      </c>
      <c r="J1007" s="184">
        <v>4.8658000000000001</v>
      </c>
      <c r="K1007" s="184">
        <v>15.239800000000001</v>
      </c>
      <c r="L1007" s="184">
        <v>26.144500000000001</v>
      </c>
      <c r="M1007" s="184">
        <v>31.580300000000001</v>
      </c>
      <c r="N1007" s="184">
        <v>58.446399999999997</v>
      </c>
      <c r="O1007" s="184">
        <v>23.691199999999998</v>
      </c>
      <c r="P1007" s="184">
        <v>15.9</v>
      </c>
      <c r="Q1007" s="184">
        <v>14.7804</v>
      </c>
      <c r="R1007" s="184">
        <v>28.786999999999999</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926</v>
      </c>
      <c r="C1008" s="180">
        <v>147840</v>
      </c>
      <c r="D1008" s="183">
        <v>44477</v>
      </c>
      <c r="E1008" s="184">
        <v>17.7912</v>
      </c>
      <c r="F1008" s="184">
        <v>0.48799999999999999</v>
      </c>
      <c r="G1008" s="184">
        <v>0.66080000000000005</v>
      </c>
      <c r="H1008" s="184">
        <v>3.2025999999999999</v>
      </c>
      <c r="I1008" s="184">
        <v>3.5678999999999998</v>
      </c>
      <c r="J1008" s="184">
        <v>6.7187999999999999</v>
      </c>
      <c r="K1008" s="184">
        <v>16.8721</v>
      </c>
      <c r="L1008" s="184">
        <v>30.471299999999999</v>
      </c>
      <c r="M1008" s="184">
        <v>42.853000000000002</v>
      </c>
      <c r="N1008" s="184">
        <v>74.440600000000003</v>
      </c>
      <c r="O1008" s="184"/>
      <c r="P1008" s="184"/>
      <c r="Q1008" s="184">
        <v>38.335500000000003</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927</v>
      </c>
      <c r="C1009" s="180">
        <v>147843</v>
      </c>
      <c r="D1009" s="183">
        <v>44477</v>
      </c>
      <c r="E1009" s="184">
        <v>17.220300000000002</v>
      </c>
      <c r="F1009" s="184">
        <v>0.48259999999999997</v>
      </c>
      <c r="G1009" s="184">
        <v>0.64410000000000001</v>
      </c>
      <c r="H1009" s="184">
        <v>3.1631</v>
      </c>
      <c r="I1009" s="184">
        <v>3.4885999999999999</v>
      </c>
      <c r="J1009" s="184">
        <v>6.5448000000000004</v>
      </c>
      <c r="K1009" s="184">
        <v>16.303100000000001</v>
      </c>
      <c r="L1009" s="184">
        <v>29.217500000000001</v>
      </c>
      <c r="M1009" s="184">
        <v>40.838299999999997</v>
      </c>
      <c r="N1009" s="184">
        <v>71.192999999999998</v>
      </c>
      <c r="O1009" s="184"/>
      <c r="P1009" s="184"/>
      <c r="Q1009" s="184">
        <v>35.817300000000003</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928</v>
      </c>
      <c r="C1010" s="180">
        <v>118834</v>
      </c>
      <c r="D1010" s="183">
        <v>44477</v>
      </c>
      <c r="E1010" s="184">
        <v>108.873</v>
      </c>
      <c r="F1010" s="184">
        <v>0.25140000000000001</v>
      </c>
      <c r="G1010" s="184">
        <v>1.1464000000000001</v>
      </c>
      <c r="H1010" s="184">
        <v>3.0672000000000001</v>
      </c>
      <c r="I1010" s="184">
        <v>2.3193999999999999</v>
      </c>
      <c r="J1010" s="184">
        <v>3.4678</v>
      </c>
      <c r="K1010" s="184">
        <v>14.082000000000001</v>
      </c>
      <c r="L1010" s="184">
        <v>26.417200000000001</v>
      </c>
      <c r="M1010" s="184">
        <v>37.2926</v>
      </c>
      <c r="N1010" s="184">
        <v>70.377600000000001</v>
      </c>
      <c r="O1010" s="184">
        <v>31.382899999999999</v>
      </c>
      <c r="P1010" s="184">
        <v>21.933499999999999</v>
      </c>
      <c r="Q1010" s="184">
        <v>26.319900000000001</v>
      </c>
      <c r="R1010" s="184">
        <v>40.8887</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929</v>
      </c>
      <c r="C1011" s="180">
        <v>112932</v>
      </c>
      <c r="D1011" s="183">
        <v>44477</v>
      </c>
      <c r="E1011" s="184">
        <v>100.31</v>
      </c>
      <c r="F1011" s="184">
        <v>0.24879999999999999</v>
      </c>
      <c r="G1011" s="184">
        <v>1.1383000000000001</v>
      </c>
      <c r="H1011" s="184">
        <v>3.0489999999999999</v>
      </c>
      <c r="I1011" s="184">
        <v>2.2789000000000001</v>
      </c>
      <c r="J1011" s="184">
        <v>3.3815</v>
      </c>
      <c r="K1011" s="184">
        <v>13.7921</v>
      </c>
      <c r="L1011" s="184">
        <v>25.779</v>
      </c>
      <c r="M1011" s="184">
        <v>36.242600000000003</v>
      </c>
      <c r="N1011" s="184">
        <v>68.608099999999993</v>
      </c>
      <c r="O1011" s="184">
        <v>30.0246</v>
      </c>
      <c r="P1011" s="184">
        <v>20.840699999999998</v>
      </c>
      <c r="Q1011" s="184">
        <v>22.729500000000002</v>
      </c>
      <c r="R1011" s="184">
        <v>39.459699999999998</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930</v>
      </c>
      <c r="C1012" s="180">
        <v>147704</v>
      </c>
      <c r="D1012" s="183">
        <v>44477</v>
      </c>
      <c r="E1012" s="184">
        <v>17.2408</v>
      </c>
      <c r="F1012" s="184">
        <v>-0.3387</v>
      </c>
      <c r="G1012" s="184">
        <v>0.1028</v>
      </c>
      <c r="H1012" s="184">
        <v>0.78859999999999997</v>
      </c>
      <c r="I1012" s="184">
        <v>-0.57669999999999999</v>
      </c>
      <c r="J1012" s="184">
        <v>-0.63109999999999999</v>
      </c>
      <c r="K1012" s="184">
        <v>12.0282</v>
      </c>
      <c r="L1012" s="184">
        <v>25.267399999999999</v>
      </c>
      <c r="M1012" s="184">
        <v>34.925699999999999</v>
      </c>
      <c r="N1012" s="184">
        <v>70.356899999999996</v>
      </c>
      <c r="O1012" s="184"/>
      <c r="P1012" s="184"/>
      <c r="Q1012" s="184">
        <v>31.7011</v>
      </c>
      <c r="R1012" s="184"/>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931</v>
      </c>
      <c r="C1013" s="180">
        <v>147701</v>
      </c>
      <c r="D1013" s="183">
        <v>44477</v>
      </c>
      <c r="E1013" s="184">
        <v>16.653500000000001</v>
      </c>
      <c r="F1013" s="184">
        <v>-0.34350000000000003</v>
      </c>
      <c r="G1013" s="184">
        <v>8.8900000000000007E-2</v>
      </c>
      <c r="H1013" s="184">
        <v>0.75629999999999997</v>
      </c>
      <c r="I1013" s="184">
        <v>-0.64139999999999997</v>
      </c>
      <c r="J1013" s="184">
        <v>-0.77039999999999997</v>
      </c>
      <c r="K1013" s="184">
        <v>11.539400000000001</v>
      </c>
      <c r="L1013" s="184">
        <v>24.164000000000001</v>
      </c>
      <c r="M1013" s="184">
        <v>33.177900000000001</v>
      </c>
      <c r="N1013" s="184">
        <v>67.430800000000005</v>
      </c>
      <c r="O1013" s="184"/>
      <c r="P1013" s="184"/>
      <c r="Q1013" s="184">
        <v>29.413599999999999</v>
      </c>
      <c r="R1013" s="184"/>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2017</v>
      </c>
      <c r="C1014" s="180">
        <v>135677</v>
      </c>
      <c r="D1014" s="183">
        <v>44477</v>
      </c>
      <c r="E1014" s="184">
        <v>27.2621</v>
      </c>
      <c r="F1014" s="184">
        <v>0.47949999999999998</v>
      </c>
      <c r="G1014" s="184">
        <v>0.84860000000000002</v>
      </c>
      <c r="H1014" s="184">
        <v>2.6032999999999999</v>
      </c>
      <c r="I1014" s="184">
        <v>1.8748</v>
      </c>
      <c r="J1014" s="184">
        <v>4.8582999999999998</v>
      </c>
      <c r="K1014" s="184">
        <v>15.964499999999999</v>
      </c>
      <c r="L1014" s="184">
        <v>25.792400000000001</v>
      </c>
      <c r="M1014" s="184">
        <v>37.731900000000003</v>
      </c>
      <c r="N1014" s="184">
        <v>67.741</v>
      </c>
      <c r="O1014" s="184">
        <v>25.5563</v>
      </c>
      <c r="P1014" s="184">
        <v>16.6464</v>
      </c>
      <c r="Q1014" s="184">
        <v>18.732099999999999</v>
      </c>
      <c r="R1014" s="184">
        <v>30.6877</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2018</v>
      </c>
      <c r="C1015" s="180">
        <v>135678</v>
      </c>
      <c r="D1015" s="183">
        <v>44477</v>
      </c>
      <c r="E1015" s="184">
        <v>24.518599999999999</v>
      </c>
      <c r="F1015" s="184">
        <v>0.47370000000000001</v>
      </c>
      <c r="G1015" s="184">
        <v>0.83069999999999999</v>
      </c>
      <c r="H1015" s="184">
        <v>2.5604</v>
      </c>
      <c r="I1015" s="184">
        <v>1.7888999999999999</v>
      </c>
      <c r="J1015" s="184">
        <v>4.7275</v>
      </c>
      <c r="K1015" s="184">
        <v>15.4039</v>
      </c>
      <c r="L1015" s="184">
        <v>24.545200000000001</v>
      </c>
      <c r="M1015" s="184">
        <v>35.640999999999998</v>
      </c>
      <c r="N1015" s="184">
        <v>64.393299999999996</v>
      </c>
      <c r="O1015" s="184">
        <v>23.1295</v>
      </c>
      <c r="P1015" s="184">
        <v>14.551</v>
      </c>
      <c r="Q1015" s="184">
        <v>16.595500000000001</v>
      </c>
      <c r="R1015" s="184">
        <v>28.1739</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932</v>
      </c>
      <c r="C1016" s="180">
        <v>100380</v>
      </c>
      <c r="D1016" s="183">
        <v>44477</v>
      </c>
      <c r="E1016" s="184">
        <v>851.46810000000005</v>
      </c>
      <c r="F1016" s="184">
        <v>0.40010000000000001</v>
      </c>
      <c r="G1016" s="184">
        <v>0.62549999999999994</v>
      </c>
      <c r="H1016" s="184">
        <v>2.7976000000000001</v>
      </c>
      <c r="I1016" s="184">
        <v>2.1621999999999999</v>
      </c>
      <c r="J1016" s="184">
        <v>4.1585999999999999</v>
      </c>
      <c r="K1016" s="184">
        <v>15.514699999999999</v>
      </c>
      <c r="L1016" s="184">
        <v>25.580500000000001</v>
      </c>
      <c r="M1016" s="184">
        <v>32.008800000000001</v>
      </c>
      <c r="N1016" s="184">
        <v>65.104399999999998</v>
      </c>
      <c r="O1016" s="184">
        <v>21.277100000000001</v>
      </c>
      <c r="P1016" s="184">
        <v>12.833399999999999</v>
      </c>
      <c r="Q1016" s="184">
        <v>18.6267</v>
      </c>
      <c r="R1016" s="184">
        <v>31.015499999999999</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933</v>
      </c>
      <c r="C1017" s="180">
        <v>118678</v>
      </c>
      <c r="D1017" s="183">
        <v>44477</v>
      </c>
      <c r="E1017" s="184">
        <v>897.85619999999994</v>
      </c>
      <c r="F1017" s="184">
        <v>0.40139999999999998</v>
      </c>
      <c r="G1017" s="184">
        <v>0.62939999999999996</v>
      </c>
      <c r="H1017" s="184">
        <v>2.8069000000000002</v>
      </c>
      <c r="I1017" s="184">
        <v>2.1808000000000001</v>
      </c>
      <c r="J1017" s="184">
        <v>4.1992000000000003</v>
      </c>
      <c r="K1017" s="184">
        <v>15.6532</v>
      </c>
      <c r="L1017" s="184">
        <v>25.884399999999999</v>
      </c>
      <c r="M1017" s="184">
        <v>32.497900000000001</v>
      </c>
      <c r="N1017" s="184">
        <v>65.947999999999993</v>
      </c>
      <c r="O1017" s="184">
        <v>21.9176</v>
      </c>
      <c r="P1017" s="184">
        <v>13.4993</v>
      </c>
      <c r="Q1017" s="184">
        <v>14.5824</v>
      </c>
      <c r="R1017" s="184">
        <v>31.69</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934</v>
      </c>
      <c r="C1018" s="180">
        <v>111381</v>
      </c>
      <c r="D1018" s="183">
        <v>44477</v>
      </c>
      <c r="E1018" s="184">
        <v>184.76</v>
      </c>
      <c r="F1018" s="184">
        <v>0.88460000000000005</v>
      </c>
      <c r="G1018" s="184">
        <v>1.7961</v>
      </c>
      <c r="H1018" s="184">
        <v>3.8853</v>
      </c>
      <c r="I1018" s="184">
        <v>3.1315</v>
      </c>
      <c r="J1018" s="184">
        <v>4.5968999999999998</v>
      </c>
      <c r="K1018" s="184">
        <v>13.873699999999999</v>
      </c>
      <c r="L1018" s="184">
        <v>26.366199999999999</v>
      </c>
      <c r="M1018" s="184">
        <v>34.3611</v>
      </c>
      <c r="N1018" s="184">
        <v>67.128</v>
      </c>
      <c r="O1018" s="184">
        <v>25.189599999999999</v>
      </c>
      <c r="P1018" s="184">
        <v>16.969100000000001</v>
      </c>
      <c r="Q1018" s="184">
        <v>25.340900000000001</v>
      </c>
      <c r="R1018" s="184">
        <v>36.584299999999999</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935</v>
      </c>
      <c r="C1019" s="180">
        <v>119441</v>
      </c>
      <c r="D1019" s="183">
        <v>44477</v>
      </c>
      <c r="E1019" s="184">
        <v>201.25</v>
      </c>
      <c r="F1019" s="184">
        <v>0.88219999999999998</v>
      </c>
      <c r="G1019" s="184">
        <v>1.8059000000000001</v>
      </c>
      <c r="H1019" s="184">
        <v>3.9085000000000001</v>
      </c>
      <c r="I1019" s="184">
        <v>3.1734</v>
      </c>
      <c r="J1019" s="184">
        <v>4.6923000000000004</v>
      </c>
      <c r="K1019" s="184">
        <v>14.190899999999999</v>
      </c>
      <c r="L1019" s="184">
        <v>27.067799999999998</v>
      </c>
      <c r="M1019" s="184">
        <v>35.476300000000002</v>
      </c>
      <c r="N1019" s="184">
        <v>68.989800000000002</v>
      </c>
      <c r="O1019" s="184">
        <v>26.612100000000002</v>
      </c>
      <c r="P1019" s="184">
        <v>18.283300000000001</v>
      </c>
      <c r="Q1019" s="184">
        <v>22.380199999999999</v>
      </c>
      <c r="R1019" s="184">
        <v>38.110999999999997</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936</v>
      </c>
      <c r="C1020" s="180">
        <v>104513</v>
      </c>
      <c r="D1020" s="183">
        <v>44477</v>
      </c>
      <c r="E1020" s="184">
        <v>65.575100000000006</v>
      </c>
      <c r="F1020" s="184">
        <v>0.21329999999999999</v>
      </c>
      <c r="G1020" s="184">
        <v>0.26390000000000002</v>
      </c>
      <c r="H1020" s="184">
        <v>2.6124000000000001</v>
      </c>
      <c r="I1020" s="184">
        <v>1.6981999999999999</v>
      </c>
      <c r="J1020" s="184">
        <v>4.6574</v>
      </c>
      <c r="K1020" s="184">
        <v>11.8729</v>
      </c>
      <c r="L1020" s="184">
        <v>21.052700000000002</v>
      </c>
      <c r="M1020" s="184">
        <v>28.4678</v>
      </c>
      <c r="N1020" s="184">
        <v>61.929000000000002</v>
      </c>
      <c r="O1020" s="184">
        <v>23.6585</v>
      </c>
      <c r="P1020" s="184">
        <v>15.7097</v>
      </c>
      <c r="Q1020" s="184">
        <v>13.514799999999999</v>
      </c>
      <c r="R1020" s="184">
        <v>36.654200000000003</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937</v>
      </c>
      <c r="C1021" s="180">
        <v>120826</v>
      </c>
      <c r="D1021" s="183">
        <v>44477</v>
      </c>
      <c r="E1021" s="184">
        <v>67.803700000000006</v>
      </c>
      <c r="F1021" s="184">
        <v>0.21820000000000001</v>
      </c>
      <c r="G1021" s="184">
        <v>0.27889999999999998</v>
      </c>
      <c r="H1021" s="184">
        <v>2.6473</v>
      </c>
      <c r="I1021" s="184">
        <v>1.7684</v>
      </c>
      <c r="J1021" s="184">
        <v>4.8619000000000003</v>
      </c>
      <c r="K1021" s="184">
        <v>12.4346</v>
      </c>
      <c r="L1021" s="184">
        <v>22.196999999999999</v>
      </c>
      <c r="M1021" s="184">
        <v>30.262</v>
      </c>
      <c r="N1021" s="184">
        <v>64.242800000000003</v>
      </c>
      <c r="O1021" s="184">
        <v>24.474799999999998</v>
      </c>
      <c r="P1021" s="184">
        <v>16.2318</v>
      </c>
      <c r="Q1021" s="184">
        <v>19.232800000000001</v>
      </c>
      <c r="R1021" s="184">
        <v>37.697899999999997</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1904</v>
      </c>
      <c r="C1022" s="180">
        <v>119721</v>
      </c>
      <c r="D1022" s="183">
        <v>44477</v>
      </c>
      <c r="E1022" s="184">
        <v>383.72120000000001</v>
      </c>
      <c r="F1022" s="184">
        <v>4.6699999999999998E-2</v>
      </c>
      <c r="G1022" s="184">
        <v>1.3126</v>
      </c>
      <c r="H1022" s="184">
        <v>2.7860999999999998</v>
      </c>
      <c r="I1022" s="184">
        <v>2.3597000000000001</v>
      </c>
      <c r="J1022" s="184">
        <v>4.7264999999999997</v>
      </c>
      <c r="K1022" s="184">
        <v>9.0665999999999993</v>
      </c>
      <c r="L1022" s="184">
        <v>25.974599999999999</v>
      </c>
      <c r="M1022" s="184">
        <v>32.247399999999999</v>
      </c>
      <c r="N1022" s="184">
        <v>67.510999999999996</v>
      </c>
      <c r="O1022" s="184">
        <v>23.417899999999999</v>
      </c>
      <c r="P1022" s="184">
        <v>16.037700000000001</v>
      </c>
      <c r="Q1022" s="184">
        <v>18.182600000000001</v>
      </c>
      <c r="R1022" s="184">
        <v>32.516300000000001</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1986</v>
      </c>
      <c r="C1023" s="180">
        <v>119720</v>
      </c>
      <c r="D1023" s="183">
        <v>44477</v>
      </c>
      <c r="E1023" s="184">
        <v>242.93669695215999</v>
      </c>
      <c r="F1023" s="184">
        <v>4.6699999999999998E-2</v>
      </c>
      <c r="G1023" s="184">
        <v>1.3126</v>
      </c>
      <c r="H1023" s="184">
        <v>2.7860999999999998</v>
      </c>
      <c r="I1023" s="184">
        <v>2.3595999999999999</v>
      </c>
      <c r="J1023" s="184">
        <v>4.7263000000000002</v>
      </c>
      <c r="K1023" s="184">
        <v>9.0663999999999998</v>
      </c>
      <c r="L1023" s="184">
        <v>25.974799999999998</v>
      </c>
      <c r="M1023" s="184">
        <v>32.248100000000001</v>
      </c>
      <c r="N1023" s="184">
        <v>67.498900000000006</v>
      </c>
      <c r="O1023" s="184">
        <v>23.420100000000001</v>
      </c>
      <c r="P1023" s="184">
        <v>16.034700000000001</v>
      </c>
      <c r="Q1023" s="184">
        <v>18.1937</v>
      </c>
      <c r="R1023" s="184">
        <v>32.518999999999998</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1905</v>
      </c>
      <c r="C1024" s="180">
        <v>103024</v>
      </c>
      <c r="D1024" s="183">
        <v>44477</v>
      </c>
      <c r="E1024" s="184">
        <v>538.11260465135797</v>
      </c>
      <c r="F1024" s="184">
        <v>4.48E-2</v>
      </c>
      <c r="G1024" s="184">
        <v>1.3066</v>
      </c>
      <c r="H1024" s="184">
        <v>2.7719999999999998</v>
      </c>
      <c r="I1024" s="184">
        <v>2.3302999999999998</v>
      </c>
      <c r="J1024" s="184">
        <v>4.6585000000000001</v>
      </c>
      <c r="K1024" s="184">
        <v>8.8535000000000004</v>
      </c>
      <c r="L1024" s="184">
        <v>25.499099999999999</v>
      </c>
      <c r="M1024" s="184">
        <v>31.509799999999998</v>
      </c>
      <c r="N1024" s="184">
        <v>66.276200000000003</v>
      </c>
      <c r="O1024" s="184">
        <v>22.5914</v>
      </c>
      <c r="P1024" s="184">
        <v>15.242000000000001</v>
      </c>
      <c r="Q1024" s="184">
        <v>14.9376</v>
      </c>
      <c r="R1024" s="184">
        <v>31.5701</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1987</v>
      </c>
      <c r="C1025" s="180">
        <v>101530</v>
      </c>
      <c r="D1025" s="183">
        <v>44477</v>
      </c>
      <c r="E1025" s="184">
        <v>548.55362998910005</v>
      </c>
      <c r="F1025" s="184">
        <v>4.48E-2</v>
      </c>
      <c r="G1025" s="184">
        <v>1.3066</v>
      </c>
      <c r="H1025" s="184">
        <v>2.7719</v>
      </c>
      <c r="I1025" s="184">
        <v>2.3302999999999998</v>
      </c>
      <c r="J1025" s="184">
        <v>4.6585999999999999</v>
      </c>
      <c r="K1025" s="184">
        <v>8.8536000000000001</v>
      </c>
      <c r="L1025" s="184">
        <v>25.500399999999999</v>
      </c>
      <c r="M1025" s="184">
        <v>31.509899999999998</v>
      </c>
      <c r="N1025" s="184">
        <v>66.276300000000006</v>
      </c>
      <c r="O1025" s="184">
        <v>22.595199999999998</v>
      </c>
      <c r="P1025" s="184">
        <v>15.244400000000001</v>
      </c>
      <c r="Q1025" s="184">
        <v>15.014799999999999</v>
      </c>
      <c r="R1025" s="184">
        <v>31.576899999999998</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938</v>
      </c>
      <c r="C1026" s="180">
        <v>105001</v>
      </c>
      <c r="D1026" s="183">
        <v>44477</v>
      </c>
      <c r="E1026" s="184">
        <v>55.667999999999999</v>
      </c>
      <c r="F1026" s="184">
        <v>0.40489999999999998</v>
      </c>
      <c r="G1026" s="184">
        <v>0.68769999999999998</v>
      </c>
      <c r="H1026" s="184">
        <v>2.6392000000000002</v>
      </c>
      <c r="I1026" s="184">
        <v>0.25879999999999997</v>
      </c>
      <c r="J1026" s="184">
        <v>2.3875000000000002</v>
      </c>
      <c r="K1026" s="184">
        <v>15.7394</v>
      </c>
      <c r="L1026" s="184">
        <v>25.4923</v>
      </c>
      <c r="M1026" s="184">
        <v>34.802700000000002</v>
      </c>
      <c r="N1026" s="184">
        <v>62.143700000000003</v>
      </c>
      <c r="O1026" s="184">
        <v>22.144600000000001</v>
      </c>
      <c r="P1026" s="184">
        <v>17.041499999999999</v>
      </c>
      <c r="Q1026" s="184">
        <v>12.458500000000001</v>
      </c>
      <c r="R1026" s="184">
        <v>27.6404</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939</v>
      </c>
      <c r="C1027" s="180">
        <v>119566</v>
      </c>
      <c r="D1027" s="183">
        <v>44477</v>
      </c>
      <c r="E1027" s="184">
        <v>60.026299999999999</v>
      </c>
      <c r="F1027" s="184">
        <v>0.4083</v>
      </c>
      <c r="G1027" s="184">
        <v>0.69820000000000004</v>
      </c>
      <c r="H1027" s="184">
        <v>2.6642000000000001</v>
      </c>
      <c r="I1027" s="184">
        <v>0.308</v>
      </c>
      <c r="J1027" s="184">
        <v>2.4946999999999999</v>
      </c>
      <c r="K1027" s="184">
        <v>16.1111</v>
      </c>
      <c r="L1027" s="184">
        <v>26.2972</v>
      </c>
      <c r="M1027" s="184">
        <v>36.052</v>
      </c>
      <c r="N1027" s="184">
        <v>64.200999999999993</v>
      </c>
      <c r="O1027" s="184">
        <v>23.565200000000001</v>
      </c>
      <c r="P1027" s="184">
        <v>18.319600000000001</v>
      </c>
      <c r="Q1027" s="184">
        <v>16.841999999999999</v>
      </c>
      <c r="R1027" s="184">
        <v>29.2864</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940</v>
      </c>
      <c r="C1028" s="180">
        <v>101824</v>
      </c>
      <c r="D1028" s="183">
        <v>44477</v>
      </c>
      <c r="E1028" s="184">
        <v>332.96179999999998</v>
      </c>
      <c r="F1028" s="184">
        <v>0.25800000000000001</v>
      </c>
      <c r="G1028" s="184">
        <v>0.34499999999999997</v>
      </c>
      <c r="H1028" s="184">
        <v>1.599</v>
      </c>
      <c r="I1028" s="184">
        <v>0.39100000000000001</v>
      </c>
      <c r="J1028" s="184">
        <v>1.4081999999999999</v>
      </c>
      <c r="K1028" s="184">
        <v>10.735900000000001</v>
      </c>
      <c r="L1028" s="184">
        <v>18.518599999999999</v>
      </c>
      <c r="M1028" s="184">
        <v>28.453800000000001</v>
      </c>
      <c r="N1028" s="184">
        <v>53.7196</v>
      </c>
      <c r="O1028" s="184">
        <v>23.773599999999998</v>
      </c>
      <c r="P1028" s="184">
        <v>14.617800000000001</v>
      </c>
      <c r="Q1028" s="184">
        <v>13.022399999999999</v>
      </c>
      <c r="R1028" s="184">
        <v>28.3339</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941</v>
      </c>
      <c r="C1029" s="180">
        <v>119202</v>
      </c>
      <c r="D1029" s="183">
        <v>44477</v>
      </c>
      <c r="E1029" s="184">
        <v>364.17419999999998</v>
      </c>
      <c r="F1029" s="184">
        <v>0.26090000000000002</v>
      </c>
      <c r="G1029" s="184">
        <v>0.3538</v>
      </c>
      <c r="H1029" s="184">
        <v>1.6201000000000001</v>
      </c>
      <c r="I1029" s="184">
        <v>0.43269999999999997</v>
      </c>
      <c r="J1029" s="184">
        <v>1.4990000000000001</v>
      </c>
      <c r="K1029" s="184">
        <v>11.039899999999999</v>
      </c>
      <c r="L1029" s="184">
        <v>19.1602</v>
      </c>
      <c r="M1029" s="184">
        <v>29.486599999999999</v>
      </c>
      <c r="N1029" s="184">
        <v>55.3797</v>
      </c>
      <c r="O1029" s="184">
        <v>24.675599999999999</v>
      </c>
      <c r="P1029" s="184">
        <v>15.7936</v>
      </c>
      <c r="Q1029" s="184">
        <v>17.456800000000001</v>
      </c>
      <c r="R1029" s="184">
        <v>28.801300000000001</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942</v>
      </c>
      <c r="C1030" s="180">
        <v>147750</v>
      </c>
      <c r="D1030" s="183">
        <v>44477</v>
      </c>
      <c r="E1030" s="184">
        <v>17.54</v>
      </c>
      <c r="F1030" s="184">
        <v>0.80459999999999998</v>
      </c>
      <c r="G1030" s="184">
        <v>1.5045999999999999</v>
      </c>
      <c r="H1030" s="184">
        <v>3.8483999999999998</v>
      </c>
      <c r="I1030" s="184">
        <v>2.7534000000000001</v>
      </c>
      <c r="J1030" s="184">
        <v>5.2190000000000003</v>
      </c>
      <c r="K1030" s="184">
        <v>17.7972</v>
      </c>
      <c r="L1030" s="184">
        <v>30.700399999999998</v>
      </c>
      <c r="M1030" s="184">
        <v>34.406100000000002</v>
      </c>
      <c r="N1030" s="184">
        <v>61.213200000000001</v>
      </c>
      <c r="O1030" s="184"/>
      <c r="P1030" s="184"/>
      <c r="Q1030" s="184">
        <v>35.689399999999999</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943</v>
      </c>
      <c r="C1031" s="180">
        <v>147748</v>
      </c>
      <c r="D1031" s="183">
        <v>44477</v>
      </c>
      <c r="E1031" s="184">
        <v>17.22</v>
      </c>
      <c r="F1031" s="184">
        <v>0.81969999999999998</v>
      </c>
      <c r="G1031" s="184">
        <v>1.4732000000000001</v>
      </c>
      <c r="H1031" s="184">
        <v>3.7974999999999999</v>
      </c>
      <c r="I1031" s="184">
        <v>2.7446000000000002</v>
      </c>
      <c r="J1031" s="184">
        <v>5.1281999999999996</v>
      </c>
      <c r="K1031" s="184">
        <v>17.462499999999999</v>
      </c>
      <c r="L1031" s="184">
        <v>30.060400000000001</v>
      </c>
      <c r="M1031" s="184">
        <v>33.488399999999999</v>
      </c>
      <c r="N1031" s="184">
        <v>59.592199999999998</v>
      </c>
      <c r="O1031" s="184"/>
      <c r="P1031" s="184"/>
      <c r="Q1031" s="184">
        <v>34.339100000000002</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944</v>
      </c>
      <c r="C1032" s="180">
        <v>120665</v>
      </c>
      <c r="D1032" s="183">
        <v>44477</v>
      </c>
      <c r="E1032" s="184">
        <v>104.7384</v>
      </c>
      <c r="F1032" s="184">
        <v>5.6599999999999998E-2</v>
      </c>
      <c r="G1032" s="184">
        <v>0.25619999999999998</v>
      </c>
      <c r="H1032" s="184">
        <v>1.6137999999999999</v>
      </c>
      <c r="I1032" s="184">
        <v>0.92279999999999995</v>
      </c>
      <c r="J1032" s="184">
        <v>3.1589999999999998</v>
      </c>
      <c r="K1032" s="184">
        <v>11.146599999999999</v>
      </c>
      <c r="L1032" s="184">
        <v>25.653099999999998</v>
      </c>
      <c r="M1032" s="184">
        <v>37.934399999999997</v>
      </c>
      <c r="N1032" s="184">
        <v>73.339399999999998</v>
      </c>
      <c r="O1032" s="184">
        <v>21.7103</v>
      </c>
      <c r="P1032" s="184">
        <v>14.1738</v>
      </c>
      <c r="Q1032" s="184">
        <v>14.6988</v>
      </c>
      <c r="R1032" s="184">
        <v>33.5777</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945</v>
      </c>
      <c r="C1033" s="180">
        <v>100664</v>
      </c>
      <c r="D1033" s="183">
        <v>44477</v>
      </c>
      <c r="E1033" s="184">
        <v>201.2424</v>
      </c>
      <c r="F1033" s="184">
        <v>5.5100000000000003E-2</v>
      </c>
      <c r="G1033" s="184">
        <v>0.25130000000000002</v>
      </c>
      <c r="H1033" s="184">
        <v>1.6036999999999999</v>
      </c>
      <c r="I1033" s="184">
        <v>0.9022</v>
      </c>
      <c r="J1033" s="184">
        <v>3.1150000000000002</v>
      </c>
      <c r="K1033" s="184">
        <v>10.998699999999999</v>
      </c>
      <c r="L1033" s="184">
        <v>25.319600000000001</v>
      </c>
      <c r="M1033" s="184">
        <v>37.395899999999997</v>
      </c>
      <c r="N1033" s="184">
        <v>72.456900000000005</v>
      </c>
      <c r="O1033" s="184">
        <v>21.110900000000001</v>
      </c>
      <c r="P1033" s="184">
        <v>13.5802</v>
      </c>
      <c r="Q1033" s="184">
        <v>13.217599999999999</v>
      </c>
      <c r="R1033" s="184">
        <v>32.934699999999999</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0.4182540983606558</v>
      </c>
      <c r="G1034" s="186">
        <v>0.98108360655737736</v>
      </c>
      <c r="H1034" s="186">
        <v>2.9017311475409837</v>
      </c>
      <c r="I1034" s="186">
        <v>1.9481508196721307</v>
      </c>
      <c r="J1034" s="186">
        <v>4.0629819672131138</v>
      </c>
      <c r="K1034" s="186">
        <v>13.632524590163936</v>
      </c>
      <c r="L1034" s="186">
        <v>25.741295081967209</v>
      </c>
      <c r="M1034" s="186">
        <v>33.822662295081969</v>
      </c>
      <c r="N1034" s="186">
        <v>65.098150819672128</v>
      </c>
      <c r="O1034" s="186">
        <v>23.692722448979591</v>
      </c>
      <c r="P1034" s="186">
        <v>15.959340816326531</v>
      </c>
      <c r="Q1034" s="186">
        <v>20.837693442622946</v>
      </c>
      <c r="R1034" s="186">
        <v>32.801711320754713</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0.4234</v>
      </c>
      <c r="G1035" s="186">
        <v>1.1106</v>
      </c>
      <c r="H1035" s="186">
        <v>2.8542999999999998</v>
      </c>
      <c r="I1035" s="186">
        <v>2.1124999999999998</v>
      </c>
      <c r="J1035" s="186">
        <v>4.1992000000000003</v>
      </c>
      <c r="K1035" s="186">
        <v>13.822699999999999</v>
      </c>
      <c r="L1035" s="186">
        <v>25.974799999999998</v>
      </c>
      <c r="M1035" s="186">
        <v>33.474699999999999</v>
      </c>
      <c r="N1035" s="186">
        <v>65.609499999999997</v>
      </c>
      <c r="O1035" s="186">
        <v>23.6585</v>
      </c>
      <c r="P1035" s="186">
        <v>15.705500000000001</v>
      </c>
      <c r="Q1035" s="186">
        <v>18.1937</v>
      </c>
      <c r="R1035" s="186">
        <v>32.252200000000002</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32"/>
      <c r="B1036" s="129"/>
      <c r="C1036" s="129"/>
      <c r="D1036" s="129"/>
      <c r="E1036" s="129"/>
      <c r="F1036" s="133"/>
      <c r="G1036" s="133"/>
      <c r="H1036" s="133"/>
      <c r="I1036" s="133"/>
      <c r="J1036" s="133"/>
      <c r="K1036" s="133"/>
      <c r="L1036" s="133"/>
      <c r="M1036" s="133"/>
      <c r="N1036" s="133"/>
      <c r="O1036" s="133"/>
      <c r="P1036" s="133"/>
      <c r="Q1036" s="133"/>
      <c r="R1036" s="133"/>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946</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947</v>
      </c>
      <c r="B1038" s="180" t="s">
        <v>1906</v>
      </c>
      <c r="C1038" s="180"/>
      <c r="D1038" s="183">
        <v>44477</v>
      </c>
      <c r="E1038" s="184">
        <v>347.66</v>
      </c>
      <c r="F1038" s="184">
        <v>0.28560000000000002</v>
      </c>
      <c r="G1038" s="184">
        <v>0.24510000000000001</v>
      </c>
      <c r="H1038" s="184">
        <v>1.78</v>
      </c>
      <c r="I1038" s="184">
        <v>0.1065</v>
      </c>
      <c r="J1038" s="184">
        <v>2.9157999999999999</v>
      </c>
      <c r="K1038" s="184">
        <v>13.636699999999999</v>
      </c>
      <c r="L1038" s="184">
        <v>22.075900000000001</v>
      </c>
      <c r="M1038" s="184">
        <v>26.6706</v>
      </c>
      <c r="N1038" s="184">
        <v>56.399299999999997</v>
      </c>
      <c r="O1038" s="184">
        <v>19.6919</v>
      </c>
      <c r="P1038" s="184">
        <v>13.5428</v>
      </c>
      <c r="Q1038" s="184">
        <v>20.470300000000002</v>
      </c>
      <c r="R1038" s="184">
        <v>27.6007</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947</v>
      </c>
      <c r="B1039" s="180" t="s">
        <v>948</v>
      </c>
      <c r="C1039" s="180">
        <v>103174</v>
      </c>
      <c r="D1039" s="183">
        <v>44477</v>
      </c>
      <c r="E1039" s="184">
        <v>347.66</v>
      </c>
      <c r="F1039" s="184">
        <v>0.28560000000000002</v>
      </c>
      <c r="G1039" s="184">
        <v>0.24510000000000001</v>
      </c>
      <c r="H1039" s="184">
        <v>1.78</v>
      </c>
      <c r="I1039" s="184">
        <v>0.1065</v>
      </c>
      <c r="J1039" s="184">
        <v>2.9157999999999999</v>
      </c>
      <c r="K1039" s="184">
        <v>13.636699999999999</v>
      </c>
      <c r="L1039" s="184">
        <v>22.075900000000001</v>
      </c>
      <c r="M1039" s="184">
        <v>26.6706</v>
      </c>
      <c r="N1039" s="184">
        <v>56.399299999999997</v>
      </c>
      <c r="O1039" s="184">
        <v>19.6919</v>
      </c>
      <c r="P1039" s="184">
        <v>13.5428</v>
      </c>
      <c r="Q1039" s="184">
        <v>20.3932</v>
      </c>
      <c r="R1039" s="184">
        <v>27.6007</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947</v>
      </c>
      <c r="B1040" s="180" t="s">
        <v>949</v>
      </c>
      <c r="C1040" s="180">
        <v>119528</v>
      </c>
      <c r="D1040" s="183">
        <v>44477</v>
      </c>
      <c r="E1040" s="184">
        <v>374.58</v>
      </c>
      <c r="F1040" s="184">
        <v>0.28649999999999998</v>
      </c>
      <c r="G1040" s="184">
        <v>0.24890000000000001</v>
      </c>
      <c r="H1040" s="184">
        <v>1.7936000000000001</v>
      </c>
      <c r="I1040" s="184">
        <v>0.13100000000000001</v>
      </c>
      <c r="J1040" s="184">
        <v>2.9716999999999998</v>
      </c>
      <c r="K1040" s="184">
        <v>13.833299999999999</v>
      </c>
      <c r="L1040" s="184">
        <v>22.491800000000001</v>
      </c>
      <c r="M1040" s="184">
        <v>27.286899999999999</v>
      </c>
      <c r="N1040" s="184">
        <v>57.439500000000002</v>
      </c>
      <c r="O1040" s="184">
        <v>20.5214</v>
      </c>
      <c r="P1040" s="184">
        <v>14.4884</v>
      </c>
      <c r="Q1040" s="184">
        <v>16.214500000000001</v>
      </c>
      <c r="R1040" s="184">
        <v>28.4543</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947</v>
      </c>
      <c r="B1041" s="180" t="s">
        <v>950</v>
      </c>
      <c r="C1041" s="180">
        <v>120465</v>
      </c>
      <c r="D1041" s="183">
        <v>44477</v>
      </c>
      <c r="E1041" s="184">
        <v>52.73</v>
      </c>
      <c r="F1041" s="184">
        <v>0.4572</v>
      </c>
      <c r="G1041" s="184">
        <v>0.61060000000000003</v>
      </c>
      <c r="H1041" s="184">
        <v>2.2294999999999998</v>
      </c>
      <c r="I1041" s="184">
        <v>-0.67810000000000004</v>
      </c>
      <c r="J1041" s="184">
        <v>2.0514999999999999</v>
      </c>
      <c r="K1041" s="184">
        <v>13.3978</v>
      </c>
      <c r="L1041" s="184">
        <v>21.8064</v>
      </c>
      <c r="M1041" s="184">
        <v>22.542400000000001</v>
      </c>
      <c r="N1041" s="184">
        <v>49.6736</v>
      </c>
      <c r="O1041" s="184">
        <v>25.1721</v>
      </c>
      <c r="P1041" s="184">
        <v>19.663</v>
      </c>
      <c r="Q1041" s="184">
        <v>18.180299999999999</v>
      </c>
      <c r="R1041" s="184">
        <v>26.825600000000001</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947</v>
      </c>
      <c r="B1042" s="180" t="s">
        <v>951</v>
      </c>
      <c r="C1042" s="180">
        <v>112277</v>
      </c>
      <c r="D1042" s="183">
        <v>44477</v>
      </c>
      <c r="E1042" s="184">
        <v>47.56</v>
      </c>
      <c r="F1042" s="184">
        <v>0.4647</v>
      </c>
      <c r="G1042" s="184">
        <v>0.59219999999999995</v>
      </c>
      <c r="H1042" s="184">
        <v>2.2136</v>
      </c>
      <c r="I1042" s="184">
        <v>-0.70979999999999999</v>
      </c>
      <c r="J1042" s="184">
        <v>1.9507000000000001</v>
      </c>
      <c r="K1042" s="184">
        <v>13.076599999999999</v>
      </c>
      <c r="L1042" s="184">
        <v>21.0794</v>
      </c>
      <c r="M1042" s="184">
        <v>21.450500000000002</v>
      </c>
      <c r="N1042" s="184">
        <v>47.885599999999997</v>
      </c>
      <c r="O1042" s="184">
        <v>23.670300000000001</v>
      </c>
      <c r="P1042" s="184">
        <v>18.182500000000001</v>
      </c>
      <c r="Q1042" s="184">
        <v>14.173999999999999</v>
      </c>
      <c r="R1042" s="184">
        <v>25.311199999999999</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947</v>
      </c>
      <c r="B1043" s="180" t="s">
        <v>952</v>
      </c>
      <c r="C1043" s="180">
        <v>112943</v>
      </c>
      <c r="D1043" s="183">
        <v>44477</v>
      </c>
      <c r="E1043" s="184">
        <v>22.68</v>
      </c>
      <c r="F1043" s="184">
        <v>0.66579999999999995</v>
      </c>
      <c r="G1043" s="184">
        <v>0.75519999999999998</v>
      </c>
      <c r="H1043" s="184">
        <v>2.5779999999999998</v>
      </c>
      <c r="I1043" s="184">
        <v>0.62109999999999999</v>
      </c>
      <c r="J1043" s="184">
        <v>2.4390000000000001</v>
      </c>
      <c r="K1043" s="184">
        <v>13.741199999999999</v>
      </c>
      <c r="L1043" s="184">
        <v>20.574200000000001</v>
      </c>
      <c r="M1043" s="184">
        <v>23.126999999999999</v>
      </c>
      <c r="N1043" s="184">
        <v>51.2</v>
      </c>
      <c r="O1043" s="184">
        <v>20.424700000000001</v>
      </c>
      <c r="P1043" s="184">
        <v>12.657299999999999</v>
      </c>
      <c r="Q1043" s="184">
        <v>7.5130999999999997</v>
      </c>
      <c r="R1043" s="184">
        <v>26.476700000000001</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947</v>
      </c>
      <c r="B1044" s="180" t="s">
        <v>953</v>
      </c>
      <c r="C1044" s="180">
        <v>119367</v>
      </c>
      <c r="D1044" s="183">
        <v>44477</v>
      </c>
      <c r="E1044" s="184">
        <v>24.15</v>
      </c>
      <c r="F1044" s="184">
        <v>0.70889999999999997</v>
      </c>
      <c r="G1044" s="184">
        <v>0.79300000000000004</v>
      </c>
      <c r="H1044" s="184">
        <v>2.6349</v>
      </c>
      <c r="I1044" s="184">
        <v>0.66690000000000005</v>
      </c>
      <c r="J1044" s="184">
        <v>2.5478000000000001</v>
      </c>
      <c r="K1044" s="184">
        <v>14.0227</v>
      </c>
      <c r="L1044" s="184">
        <v>21.113299999999999</v>
      </c>
      <c r="M1044" s="184">
        <v>23.973299999999998</v>
      </c>
      <c r="N1044" s="184">
        <v>52.558399999999999</v>
      </c>
      <c r="O1044" s="184">
        <v>21.341799999999999</v>
      </c>
      <c r="P1044" s="184">
        <v>13.5755</v>
      </c>
      <c r="Q1044" s="184">
        <v>13.437900000000001</v>
      </c>
      <c r="R1044" s="184">
        <v>27.4831</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947</v>
      </c>
      <c r="B1045" s="180" t="s">
        <v>954</v>
      </c>
      <c r="C1045" s="180">
        <v>113544</v>
      </c>
      <c r="D1045" s="183">
        <v>44477</v>
      </c>
      <c r="E1045" s="184">
        <v>143.24</v>
      </c>
      <c r="F1045" s="184">
        <v>0.60399999999999998</v>
      </c>
      <c r="G1045" s="184">
        <v>0.8377</v>
      </c>
      <c r="H1045" s="184">
        <v>2.5047000000000001</v>
      </c>
      <c r="I1045" s="184">
        <v>0.71719999999999995</v>
      </c>
      <c r="J1045" s="184">
        <v>2.8654000000000002</v>
      </c>
      <c r="K1045" s="184">
        <v>12.778499999999999</v>
      </c>
      <c r="L1045" s="184">
        <v>20.127500000000001</v>
      </c>
      <c r="M1045" s="184">
        <v>22.062200000000001</v>
      </c>
      <c r="N1045" s="184">
        <v>47.670099999999998</v>
      </c>
      <c r="O1045" s="184">
        <v>22.295300000000001</v>
      </c>
      <c r="P1045" s="184">
        <v>14.9842</v>
      </c>
      <c r="Q1045" s="184">
        <v>16.895099999999999</v>
      </c>
      <c r="R1045" s="184">
        <v>25.1374</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947</v>
      </c>
      <c r="B1046" s="180" t="s">
        <v>955</v>
      </c>
      <c r="C1046" s="180">
        <v>119893</v>
      </c>
      <c r="D1046" s="183">
        <v>44477</v>
      </c>
      <c r="E1046" s="184">
        <v>157.97</v>
      </c>
      <c r="F1046" s="184">
        <v>0.60499999999999998</v>
      </c>
      <c r="G1046" s="184">
        <v>0.84909999999999997</v>
      </c>
      <c r="H1046" s="184">
        <v>2.5247000000000002</v>
      </c>
      <c r="I1046" s="184">
        <v>0.76549999999999996</v>
      </c>
      <c r="J1046" s="184">
        <v>2.9723999999999999</v>
      </c>
      <c r="K1046" s="184">
        <v>13.1347</v>
      </c>
      <c r="L1046" s="184">
        <v>20.892299999999999</v>
      </c>
      <c r="M1046" s="184">
        <v>23.202300000000001</v>
      </c>
      <c r="N1046" s="184">
        <v>49.507899999999999</v>
      </c>
      <c r="O1046" s="184">
        <v>23.734100000000002</v>
      </c>
      <c r="P1046" s="184">
        <v>16.427299999999999</v>
      </c>
      <c r="Q1046" s="184">
        <v>16.965</v>
      </c>
      <c r="R1046" s="184">
        <v>26.596299999999999</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947</v>
      </c>
      <c r="B1047" s="180" t="s">
        <v>956</v>
      </c>
      <c r="C1047" s="180">
        <v>118269</v>
      </c>
      <c r="D1047" s="183">
        <v>44477</v>
      </c>
      <c r="E1047" s="184">
        <v>46.78</v>
      </c>
      <c r="F1047" s="184">
        <v>0.38629999999999998</v>
      </c>
      <c r="G1047" s="184">
        <v>0.49409999999999998</v>
      </c>
      <c r="H1047" s="184">
        <v>2.0061</v>
      </c>
      <c r="I1047" s="184">
        <v>-0.10680000000000001</v>
      </c>
      <c r="J1047" s="184">
        <v>1.7842</v>
      </c>
      <c r="K1047" s="184">
        <v>12.209199999999999</v>
      </c>
      <c r="L1047" s="184">
        <v>20.349900000000002</v>
      </c>
      <c r="M1047" s="184">
        <v>25.281199999999998</v>
      </c>
      <c r="N1047" s="184">
        <v>51.686100000000003</v>
      </c>
      <c r="O1047" s="184">
        <v>26.163499999999999</v>
      </c>
      <c r="P1047" s="184">
        <v>18.728100000000001</v>
      </c>
      <c r="Q1047" s="184">
        <v>16.754200000000001</v>
      </c>
      <c r="R1047" s="184">
        <v>32.511699999999998</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947</v>
      </c>
      <c r="B1048" s="180" t="s">
        <v>957</v>
      </c>
      <c r="C1048" s="180">
        <v>113221</v>
      </c>
      <c r="D1048" s="183">
        <v>44477</v>
      </c>
      <c r="E1048" s="184">
        <v>42.52</v>
      </c>
      <c r="F1048" s="184">
        <v>0.40139999999999998</v>
      </c>
      <c r="G1048" s="184">
        <v>0.49630000000000002</v>
      </c>
      <c r="H1048" s="184">
        <v>1.9908999999999999</v>
      </c>
      <c r="I1048" s="184">
        <v>-0.1409</v>
      </c>
      <c r="J1048" s="184">
        <v>1.6738</v>
      </c>
      <c r="K1048" s="184">
        <v>11.777100000000001</v>
      </c>
      <c r="L1048" s="184">
        <v>19.438199999999998</v>
      </c>
      <c r="M1048" s="184">
        <v>23.8567</v>
      </c>
      <c r="N1048" s="184">
        <v>49.350200000000001</v>
      </c>
      <c r="O1048" s="184">
        <v>24.369199999999999</v>
      </c>
      <c r="P1048" s="184">
        <v>17.2271</v>
      </c>
      <c r="Q1048" s="184">
        <v>13.8713</v>
      </c>
      <c r="R1048" s="184">
        <v>30.5808</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947</v>
      </c>
      <c r="B1049" s="180" t="s">
        <v>958</v>
      </c>
      <c r="C1049" s="180">
        <v>119250</v>
      </c>
      <c r="D1049" s="183">
        <v>44477</v>
      </c>
      <c r="E1049" s="184">
        <v>320.07499999999999</v>
      </c>
      <c r="F1049" s="184">
        <v>-0.254</v>
      </c>
      <c r="G1049" s="184">
        <v>3.7000000000000002E-3</v>
      </c>
      <c r="H1049" s="184">
        <v>1.0105</v>
      </c>
      <c r="I1049" s="184">
        <v>-0.6996</v>
      </c>
      <c r="J1049" s="184">
        <v>0.1699</v>
      </c>
      <c r="K1049" s="184">
        <v>9.1693999999999996</v>
      </c>
      <c r="L1049" s="184">
        <v>17.861000000000001</v>
      </c>
      <c r="M1049" s="184">
        <v>20.847300000000001</v>
      </c>
      <c r="N1049" s="184">
        <v>46.816699999999997</v>
      </c>
      <c r="O1049" s="184">
        <v>19.522099999999998</v>
      </c>
      <c r="P1049" s="184">
        <v>12.077299999999999</v>
      </c>
      <c r="Q1049" s="184">
        <v>12.8104</v>
      </c>
      <c r="R1049" s="184">
        <v>22.6035</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947</v>
      </c>
      <c r="B1050" s="180" t="s">
        <v>959</v>
      </c>
      <c r="C1050" s="180">
        <v>101635</v>
      </c>
      <c r="D1050" s="183">
        <v>44477</v>
      </c>
      <c r="E1050" s="184">
        <v>301.98099999999999</v>
      </c>
      <c r="F1050" s="184">
        <v>-0.25600000000000001</v>
      </c>
      <c r="G1050" s="184">
        <v>-3.0000000000000001E-3</v>
      </c>
      <c r="H1050" s="184">
        <v>0.99529999999999996</v>
      </c>
      <c r="I1050" s="184">
        <v>-0.7298</v>
      </c>
      <c r="J1050" s="184">
        <v>0.1077</v>
      </c>
      <c r="K1050" s="184">
        <v>8.9669000000000008</v>
      </c>
      <c r="L1050" s="184">
        <v>17.4178</v>
      </c>
      <c r="M1050" s="184">
        <v>20.160799999999998</v>
      </c>
      <c r="N1050" s="184">
        <v>45.699399999999997</v>
      </c>
      <c r="O1050" s="184">
        <v>18.646100000000001</v>
      </c>
      <c r="P1050" s="184">
        <v>11.2712</v>
      </c>
      <c r="Q1050" s="184">
        <v>20.113600000000002</v>
      </c>
      <c r="R1050" s="184">
        <v>21.669</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947</v>
      </c>
      <c r="B1051" s="180" t="s">
        <v>960</v>
      </c>
      <c r="C1051" s="180">
        <v>111940</v>
      </c>
      <c r="D1051" s="183">
        <v>44477</v>
      </c>
      <c r="E1051" s="184">
        <v>55.9</v>
      </c>
      <c r="F1051" s="184">
        <v>0.68440000000000001</v>
      </c>
      <c r="G1051" s="184">
        <v>0.46729999999999999</v>
      </c>
      <c r="H1051" s="184">
        <v>2.1004999999999998</v>
      </c>
      <c r="I1051" s="184">
        <v>-0.32100000000000001</v>
      </c>
      <c r="J1051" s="184">
        <v>2.0259</v>
      </c>
      <c r="K1051" s="184">
        <v>12.6562</v>
      </c>
      <c r="L1051" s="184">
        <v>20.111699999999999</v>
      </c>
      <c r="M1051" s="184">
        <v>23.1006</v>
      </c>
      <c r="N1051" s="184">
        <v>49.026899999999998</v>
      </c>
      <c r="O1051" s="184">
        <v>20.289899999999999</v>
      </c>
      <c r="P1051" s="184">
        <v>15.0505</v>
      </c>
      <c r="Q1051" s="184">
        <v>14.895200000000001</v>
      </c>
      <c r="R1051" s="184">
        <v>26.261299999999999</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947</v>
      </c>
      <c r="B1052" s="180" t="s">
        <v>961</v>
      </c>
      <c r="C1052" s="180">
        <v>118617</v>
      </c>
      <c r="D1052" s="183">
        <v>44477</v>
      </c>
      <c r="E1052" s="184">
        <v>60.56</v>
      </c>
      <c r="F1052" s="184">
        <v>0.69840000000000002</v>
      </c>
      <c r="G1052" s="184">
        <v>0.48120000000000002</v>
      </c>
      <c r="H1052" s="184">
        <v>2.1419999999999999</v>
      </c>
      <c r="I1052" s="184">
        <v>-0.26350000000000001</v>
      </c>
      <c r="J1052" s="184">
        <v>2.1591999999999998</v>
      </c>
      <c r="K1052" s="184">
        <v>13.0695</v>
      </c>
      <c r="L1052" s="184">
        <v>20.998999999999999</v>
      </c>
      <c r="M1052" s="184">
        <v>24.455400000000001</v>
      </c>
      <c r="N1052" s="184">
        <v>51.173200000000001</v>
      </c>
      <c r="O1052" s="184">
        <v>22.0154</v>
      </c>
      <c r="P1052" s="184">
        <v>16.4146</v>
      </c>
      <c r="Q1052" s="184">
        <v>16.1464</v>
      </c>
      <c r="R1052" s="184">
        <v>28.247800000000002</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947</v>
      </c>
      <c r="B1053" s="180" t="s">
        <v>962</v>
      </c>
      <c r="C1053" s="180">
        <v>100471</v>
      </c>
      <c r="D1053" s="183">
        <v>44477</v>
      </c>
      <c r="E1053" s="184">
        <v>1715.4765607178499</v>
      </c>
      <c r="F1053" s="184">
        <v>2.1399999999999999E-2</v>
      </c>
      <c r="G1053" s="184">
        <v>-0.57509999999999994</v>
      </c>
      <c r="H1053" s="184">
        <v>0.6865</v>
      </c>
      <c r="I1053" s="184">
        <v>0.51880000000000004</v>
      </c>
      <c r="J1053" s="184">
        <v>2.468</v>
      </c>
      <c r="K1053" s="184">
        <v>9.1382999999999992</v>
      </c>
      <c r="L1053" s="184">
        <v>18.973600000000001</v>
      </c>
      <c r="M1053" s="184">
        <v>27.738800000000001</v>
      </c>
      <c r="N1053" s="184">
        <v>65.354900000000001</v>
      </c>
      <c r="O1053" s="184">
        <v>18.746099999999998</v>
      </c>
      <c r="P1053" s="184">
        <v>12.9208</v>
      </c>
      <c r="Q1053" s="184">
        <v>20.273</v>
      </c>
      <c r="R1053" s="184">
        <v>29.276900000000001</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947</v>
      </c>
      <c r="B1054" s="180" t="s">
        <v>963</v>
      </c>
      <c r="C1054" s="180">
        <v>118531</v>
      </c>
      <c r="D1054" s="183">
        <v>44477</v>
      </c>
      <c r="E1054" s="184">
        <v>767.96370000000002</v>
      </c>
      <c r="F1054" s="184">
        <v>2.3400000000000001E-2</v>
      </c>
      <c r="G1054" s="184">
        <v>-0.56920000000000004</v>
      </c>
      <c r="H1054" s="184">
        <v>0.70050000000000001</v>
      </c>
      <c r="I1054" s="184">
        <v>0.54679999999999995</v>
      </c>
      <c r="J1054" s="184">
        <v>2.5289000000000001</v>
      </c>
      <c r="K1054" s="184">
        <v>9.3369</v>
      </c>
      <c r="L1054" s="184">
        <v>19.4057</v>
      </c>
      <c r="M1054" s="184">
        <v>28.433499999999999</v>
      </c>
      <c r="N1054" s="184">
        <v>66.554400000000001</v>
      </c>
      <c r="O1054" s="184">
        <v>19.649000000000001</v>
      </c>
      <c r="P1054" s="184">
        <v>13.8371</v>
      </c>
      <c r="Q1054" s="184">
        <v>14.2676</v>
      </c>
      <c r="R1054" s="184">
        <v>30.2346</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947</v>
      </c>
      <c r="B1055" s="180" t="s">
        <v>964</v>
      </c>
      <c r="C1055" s="180">
        <v>102000</v>
      </c>
      <c r="D1055" s="183">
        <v>44477</v>
      </c>
      <c r="E1055" s="184">
        <v>863.20328261630698</v>
      </c>
      <c r="F1055" s="184">
        <v>0.32250000000000001</v>
      </c>
      <c r="G1055" s="184">
        <v>-2.3599999999999999E-2</v>
      </c>
      <c r="H1055" s="184">
        <v>1.9967999999999999</v>
      </c>
      <c r="I1055" s="184">
        <v>2.3328000000000002</v>
      </c>
      <c r="J1055" s="184">
        <v>5.2039999999999997</v>
      </c>
      <c r="K1055" s="184">
        <v>12.825900000000001</v>
      </c>
      <c r="L1055" s="184">
        <v>21.761900000000001</v>
      </c>
      <c r="M1055" s="184">
        <v>27.9697</v>
      </c>
      <c r="N1055" s="184">
        <v>61.270099999999999</v>
      </c>
      <c r="O1055" s="184">
        <v>17.2104</v>
      </c>
      <c r="P1055" s="184">
        <v>13.469200000000001</v>
      </c>
      <c r="Q1055" s="184">
        <v>19.425799999999999</v>
      </c>
      <c r="R1055" s="184">
        <v>23.491199999999999</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947</v>
      </c>
      <c r="B1056" s="180" t="s">
        <v>965</v>
      </c>
      <c r="C1056" s="180">
        <v>119018</v>
      </c>
      <c r="D1056" s="183">
        <v>44477</v>
      </c>
      <c r="E1056" s="184">
        <v>744.40499999999997</v>
      </c>
      <c r="F1056" s="184">
        <v>0.3241</v>
      </c>
      <c r="G1056" s="184">
        <v>-1.8700000000000001E-2</v>
      </c>
      <c r="H1056" s="184">
        <v>2.0084</v>
      </c>
      <c r="I1056" s="184">
        <v>2.3563999999999998</v>
      </c>
      <c r="J1056" s="184">
        <v>5.2548000000000004</v>
      </c>
      <c r="K1056" s="184">
        <v>12.997299999999999</v>
      </c>
      <c r="L1056" s="184">
        <v>22.117699999999999</v>
      </c>
      <c r="M1056" s="184">
        <v>28.514299999999999</v>
      </c>
      <c r="N1056" s="184">
        <v>62.203800000000001</v>
      </c>
      <c r="O1056" s="184">
        <v>17.893000000000001</v>
      </c>
      <c r="P1056" s="184">
        <v>14.209300000000001</v>
      </c>
      <c r="Q1056" s="184">
        <v>14.536099999999999</v>
      </c>
      <c r="R1056" s="184">
        <v>24.206399999999999</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947</v>
      </c>
      <c r="B1057" s="180" t="s">
        <v>966</v>
      </c>
      <c r="C1057" s="180">
        <v>101594</v>
      </c>
      <c r="D1057" s="183">
        <v>44477</v>
      </c>
      <c r="E1057" s="184">
        <v>324.68860000000001</v>
      </c>
      <c r="F1057" s="184">
        <v>0.48270000000000002</v>
      </c>
      <c r="G1057" s="184">
        <v>0.88560000000000005</v>
      </c>
      <c r="H1057" s="184">
        <v>2.3828</v>
      </c>
      <c r="I1057" s="184">
        <v>0.43980000000000002</v>
      </c>
      <c r="J1057" s="184">
        <v>2.0977000000000001</v>
      </c>
      <c r="K1057" s="184">
        <v>11.845800000000001</v>
      </c>
      <c r="L1057" s="184">
        <v>18.417400000000001</v>
      </c>
      <c r="M1057" s="184">
        <v>20.8766</v>
      </c>
      <c r="N1057" s="184">
        <v>47.354799999999997</v>
      </c>
      <c r="O1057" s="184">
        <v>19.718399999999999</v>
      </c>
      <c r="P1057" s="184">
        <v>14.235300000000001</v>
      </c>
      <c r="Q1057" s="184">
        <v>20.2879</v>
      </c>
      <c r="R1057" s="184">
        <v>25.479900000000001</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947</v>
      </c>
      <c r="B1058" s="180" t="s">
        <v>967</v>
      </c>
      <c r="C1058" s="180">
        <v>120030</v>
      </c>
      <c r="D1058" s="183">
        <v>44477</v>
      </c>
      <c r="E1058" s="184">
        <v>348.08479999999997</v>
      </c>
      <c r="F1058" s="184">
        <v>0.48520000000000002</v>
      </c>
      <c r="G1058" s="184">
        <v>0.89329999999999998</v>
      </c>
      <c r="H1058" s="184">
        <v>2.4011</v>
      </c>
      <c r="I1058" s="184">
        <v>0.47560000000000002</v>
      </c>
      <c r="J1058" s="184">
        <v>2.1762000000000001</v>
      </c>
      <c r="K1058" s="184">
        <v>12.1105</v>
      </c>
      <c r="L1058" s="184">
        <v>18.975200000000001</v>
      </c>
      <c r="M1058" s="184">
        <v>21.729900000000001</v>
      </c>
      <c r="N1058" s="184">
        <v>48.746499999999997</v>
      </c>
      <c r="O1058" s="184">
        <v>20.805599999999998</v>
      </c>
      <c r="P1058" s="184">
        <v>15.1873</v>
      </c>
      <c r="Q1058" s="184">
        <v>14.368499999999999</v>
      </c>
      <c r="R1058" s="184">
        <v>26.667999999999999</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947</v>
      </c>
      <c r="B1059" s="180" t="s">
        <v>968</v>
      </c>
      <c r="C1059" s="180">
        <v>108466</v>
      </c>
      <c r="D1059" s="183">
        <v>44477</v>
      </c>
      <c r="E1059" s="184">
        <v>65.680000000000007</v>
      </c>
      <c r="F1059" s="184">
        <v>0.45889999999999997</v>
      </c>
      <c r="G1059" s="184">
        <v>0.1525</v>
      </c>
      <c r="H1059" s="184">
        <v>1.7033</v>
      </c>
      <c r="I1059" s="184">
        <v>0.2442</v>
      </c>
      <c r="J1059" s="184">
        <v>3.2704</v>
      </c>
      <c r="K1059" s="184">
        <v>13.3782</v>
      </c>
      <c r="L1059" s="184">
        <v>21.404800000000002</v>
      </c>
      <c r="M1059" s="184">
        <v>25.3674</v>
      </c>
      <c r="N1059" s="184">
        <v>55.015300000000003</v>
      </c>
      <c r="O1059" s="184">
        <v>19.603200000000001</v>
      </c>
      <c r="P1059" s="184">
        <v>15.2477</v>
      </c>
      <c r="Q1059" s="184">
        <v>15.097200000000001</v>
      </c>
      <c r="R1059" s="184">
        <v>26.502099999999999</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947</v>
      </c>
      <c r="B1060" s="180" t="s">
        <v>969</v>
      </c>
      <c r="C1060" s="180">
        <v>120586</v>
      </c>
      <c r="D1060" s="183">
        <v>44477</v>
      </c>
      <c r="E1060" s="184">
        <v>70.53</v>
      </c>
      <c r="F1060" s="184">
        <v>0.45579999999999998</v>
      </c>
      <c r="G1060" s="184">
        <v>0.14199999999999999</v>
      </c>
      <c r="H1060" s="184">
        <v>1.7015</v>
      </c>
      <c r="I1060" s="184">
        <v>0.25590000000000002</v>
      </c>
      <c r="J1060" s="184">
        <v>3.3254999999999999</v>
      </c>
      <c r="K1060" s="184">
        <v>13.5383</v>
      </c>
      <c r="L1060" s="184">
        <v>21.792400000000001</v>
      </c>
      <c r="M1060" s="184">
        <v>25.9239</v>
      </c>
      <c r="N1060" s="184">
        <v>55.936300000000003</v>
      </c>
      <c r="O1060" s="184">
        <v>20.380099999999999</v>
      </c>
      <c r="P1060" s="184">
        <v>16.147600000000001</v>
      </c>
      <c r="Q1060" s="184">
        <v>16.444299999999998</v>
      </c>
      <c r="R1060" s="184">
        <v>27.278500000000001</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947</v>
      </c>
      <c r="B1061" s="180" t="s">
        <v>970</v>
      </c>
      <c r="C1061" s="180">
        <v>117311</v>
      </c>
      <c r="D1061" s="183">
        <v>44477</v>
      </c>
      <c r="E1061" s="184">
        <v>40.56</v>
      </c>
      <c r="F1061" s="184">
        <v>0.62019999999999997</v>
      </c>
      <c r="G1061" s="184">
        <v>0.89549999999999996</v>
      </c>
      <c r="H1061" s="184">
        <v>2.6316000000000002</v>
      </c>
      <c r="I1061" s="184">
        <v>1.1218999999999999</v>
      </c>
      <c r="J1061" s="184">
        <v>3.9733000000000001</v>
      </c>
      <c r="K1061" s="184">
        <v>14.7059</v>
      </c>
      <c r="L1061" s="184">
        <v>25.962700000000002</v>
      </c>
      <c r="M1061" s="184">
        <v>31.177199999999999</v>
      </c>
      <c r="N1061" s="184">
        <v>57.575800000000001</v>
      </c>
      <c r="O1061" s="184">
        <v>23.9819</v>
      </c>
      <c r="P1061" s="184">
        <v>13.8604</v>
      </c>
      <c r="Q1061" s="184">
        <v>16.052299999999999</v>
      </c>
      <c r="R1061" s="184">
        <v>29.745200000000001</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947</v>
      </c>
      <c r="B1062" s="180" t="s">
        <v>971</v>
      </c>
      <c r="C1062" s="180">
        <v>118344</v>
      </c>
      <c r="D1062" s="183">
        <v>44477</v>
      </c>
      <c r="E1062" s="184">
        <v>44.65</v>
      </c>
      <c r="F1062" s="184">
        <v>0.60840000000000005</v>
      </c>
      <c r="G1062" s="184">
        <v>0.90400000000000003</v>
      </c>
      <c r="H1062" s="184">
        <v>2.6673</v>
      </c>
      <c r="I1062" s="184">
        <v>1.1782999999999999</v>
      </c>
      <c r="J1062" s="184">
        <v>4.0792999999999999</v>
      </c>
      <c r="K1062" s="184">
        <v>15.077299999999999</v>
      </c>
      <c r="L1062" s="184">
        <v>26.7746</v>
      </c>
      <c r="M1062" s="184">
        <v>32.374699999999997</v>
      </c>
      <c r="N1062" s="184">
        <v>59.464300000000001</v>
      </c>
      <c r="O1062" s="184">
        <v>25.5641</v>
      </c>
      <c r="P1062" s="184">
        <v>15.548400000000001</v>
      </c>
      <c r="Q1062" s="184">
        <v>16.004200000000001</v>
      </c>
      <c r="R1062" s="184">
        <v>31.226400000000002</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947</v>
      </c>
      <c r="B1063" s="180" t="s">
        <v>972</v>
      </c>
      <c r="C1063" s="180">
        <v>118479</v>
      </c>
      <c r="D1063" s="183">
        <v>44477</v>
      </c>
      <c r="E1063" s="184">
        <v>55.6</v>
      </c>
      <c r="F1063" s="184">
        <v>0.66990000000000005</v>
      </c>
      <c r="G1063" s="184">
        <v>0.79769999999999996</v>
      </c>
      <c r="H1063" s="184">
        <v>2.6398000000000001</v>
      </c>
      <c r="I1063" s="184">
        <v>0.32479999999999998</v>
      </c>
      <c r="J1063" s="184">
        <v>2.3376000000000001</v>
      </c>
      <c r="K1063" s="184">
        <v>14.309200000000001</v>
      </c>
      <c r="L1063" s="184">
        <v>21.583200000000001</v>
      </c>
      <c r="M1063" s="184">
        <v>24.663699999999999</v>
      </c>
      <c r="N1063" s="184">
        <v>45.931800000000003</v>
      </c>
      <c r="O1063" s="184">
        <v>20.754799999999999</v>
      </c>
      <c r="P1063" s="184">
        <v>15.8005</v>
      </c>
      <c r="Q1063" s="184">
        <v>14.305999999999999</v>
      </c>
      <c r="R1063" s="184">
        <v>28.282800000000002</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947</v>
      </c>
      <c r="B1064" s="180" t="s">
        <v>973</v>
      </c>
      <c r="C1064" s="180">
        <v>108799</v>
      </c>
      <c r="D1064" s="183">
        <v>44477</v>
      </c>
      <c r="E1064" s="184">
        <v>50.67</v>
      </c>
      <c r="F1064" s="184">
        <v>0.65549999999999997</v>
      </c>
      <c r="G1064" s="184">
        <v>0.77569999999999995</v>
      </c>
      <c r="H1064" s="184">
        <v>2.6124000000000001</v>
      </c>
      <c r="I1064" s="184">
        <v>0.25719999999999998</v>
      </c>
      <c r="J1064" s="184">
        <v>2.2191000000000001</v>
      </c>
      <c r="K1064" s="184">
        <v>13.942</v>
      </c>
      <c r="L1064" s="184">
        <v>20.8443</v>
      </c>
      <c r="M1064" s="184">
        <v>23.495000000000001</v>
      </c>
      <c r="N1064" s="184">
        <v>44.194600000000001</v>
      </c>
      <c r="O1064" s="184">
        <v>19.497399999999999</v>
      </c>
      <c r="P1064" s="184">
        <v>14.593299999999999</v>
      </c>
      <c r="Q1064" s="184">
        <v>11.1564</v>
      </c>
      <c r="R1064" s="184">
        <v>26.887799999999999</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947</v>
      </c>
      <c r="B1065" s="180" t="s">
        <v>974</v>
      </c>
      <c r="C1065" s="180">
        <v>116547</v>
      </c>
      <c r="D1065" s="183">
        <v>44477</v>
      </c>
      <c r="E1065" s="184">
        <v>29.59</v>
      </c>
      <c r="F1065" s="184">
        <v>0.98980000000000001</v>
      </c>
      <c r="G1065" s="184">
        <v>0.71479999999999999</v>
      </c>
      <c r="H1065" s="184">
        <v>1.9993000000000001</v>
      </c>
      <c r="I1065" s="184">
        <v>0.95530000000000004</v>
      </c>
      <c r="J1065" s="184">
        <v>3.2448999999999999</v>
      </c>
      <c r="K1065" s="184">
        <v>12.5951</v>
      </c>
      <c r="L1065" s="184">
        <v>17.794599999999999</v>
      </c>
      <c r="M1065" s="184">
        <v>18.739999999999998</v>
      </c>
      <c r="N1065" s="184">
        <v>41.782499999999999</v>
      </c>
      <c r="O1065" s="184">
        <v>16.121300000000002</v>
      </c>
      <c r="P1065" s="184">
        <v>12.0397</v>
      </c>
      <c r="Q1065" s="184">
        <v>11.877800000000001</v>
      </c>
      <c r="R1065" s="184">
        <v>19.82</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947</v>
      </c>
      <c r="B1066" s="180" t="s">
        <v>975</v>
      </c>
      <c r="C1066" s="180">
        <v>119133</v>
      </c>
      <c r="D1066" s="183">
        <v>44477</v>
      </c>
      <c r="E1066" s="184">
        <v>33.729999999999997</v>
      </c>
      <c r="F1066" s="184">
        <v>0.98799999999999999</v>
      </c>
      <c r="G1066" s="184">
        <v>0.71660000000000001</v>
      </c>
      <c r="H1066" s="184">
        <v>2.0266000000000002</v>
      </c>
      <c r="I1066" s="184">
        <v>1.0183</v>
      </c>
      <c r="J1066" s="184">
        <v>3.3395000000000001</v>
      </c>
      <c r="K1066" s="184">
        <v>12.9605</v>
      </c>
      <c r="L1066" s="184">
        <v>18.6006</v>
      </c>
      <c r="M1066" s="184">
        <v>19.992899999999999</v>
      </c>
      <c r="N1066" s="184">
        <v>43.776600000000002</v>
      </c>
      <c r="O1066" s="184">
        <v>17.808800000000002</v>
      </c>
      <c r="P1066" s="184">
        <v>13.761799999999999</v>
      </c>
      <c r="Q1066" s="184">
        <v>13.970800000000001</v>
      </c>
      <c r="R1066" s="184">
        <v>21.565000000000001</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947</v>
      </c>
      <c r="B1067" s="180" t="s">
        <v>976</v>
      </c>
      <c r="C1067" s="180">
        <v>112098</v>
      </c>
      <c r="D1067" s="183">
        <v>44477</v>
      </c>
      <c r="E1067" s="184">
        <v>45.27</v>
      </c>
      <c r="F1067" s="184">
        <v>0.80159999999999998</v>
      </c>
      <c r="G1067" s="184">
        <v>0.75670000000000004</v>
      </c>
      <c r="H1067" s="184">
        <v>2.1896</v>
      </c>
      <c r="I1067" s="184">
        <v>2.2100000000000002E-2</v>
      </c>
      <c r="J1067" s="184">
        <v>3.0972</v>
      </c>
      <c r="K1067" s="184">
        <v>15.132199999999999</v>
      </c>
      <c r="L1067" s="184">
        <v>26.806699999999999</v>
      </c>
      <c r="M1067" s="184">
        <v>29.4908</v>
      </c>
      <c r="N1067" s="184">
        <v>50.799500000000002</v>
      </c>
      <c r="O1067" s="184">
        <v>21.0322</v>
      </c>
      <c r="P1067" s="184">
        <v>14.5557</v>
      </c>
      <c r="Q1067" s="184">
        <v>13.245699999999999</v>
      </c>
      <c r="R1067" s="184">
        <v>27.8459</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947</v>
      </c>
      <c r="B1068" s="180" t="s">
        <v>977</v>
      </c>
      <c r="C1068" s="180">
        <v>120392</v>
      </c>
      <c r="D1068" s="183">
        <v>44477</v>
      </c>
      <c r="E1068" s="184">
        <v>51.48</v>
      </c>
      <c r="F1068" s="184">
        <v>0.80279999999999996</v>
      </c>
      <c r="G1068" s="184">
        <v>0.76339999999999997</v>
      </c>
      <c r="H1068" s="184">
        <v>2.2037</v>
      </c>
      <c r="I1068" s="184">
        <v>7.7799999999999994E-2</v>
      </c>
      <c r="J1068" s="184">
        <v>3.2077</v>
      </c>
      <c r="K1068" s="184">
        <v>15.5296</v>
      </c>
      <c r="L1068" s="184">
        <v>27.678599999999999</v>
      </c>
      <c r="M1068" s="184">
        <v>30.825900000000001</v>
      </c>
      <c r="N1068" s="184">
        <v>52.8504</v>
      </c>
      <c r="O1068" s="184">
        <v>22.7181</v>
      </c>
      <c r="P1068" s="184">
        <v>16.334399999999999</v>
      </c>
      <c r="Q1068" s="184">
        <v>16.965</v>
      </c>
      <c r="R1068" s="184">
        <v>29.486899999999999</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947</v>
      </c>
      <c r="B1069" s="180" t="s">
        <v>1907</v>
      </c>
      <c r="C1069" s="180">
        <v>148353</v>
      </c>
      <c r="D1069" s="183">
        <v>44477</v>
      </c>
      <c r="E1069" s="184">
        <v>13.047800000000001</v>
      </c>
      <c r="F1069" s="184">
        <v>0.29360000000000003</v>
      </c>
      <c r="G1069" s="184">
        <v>0.2235</v>
      </c>
      <c r="H1069" s="184">
        <v>1.4872000000000001</v>
      </c>
      <c r="I1069" s="184">
        <v>1.3594999999999999</v>
      </c>
      <c r="J1069" s="184">
        <v>5.0049000000000001</v>
      </c>
      <c r="K1069" s="184">
        <v>13.4739</v>
      </c>
      <c r="L1069" s="184">
        <v>18.9635</v>
      </c>
      <c r="M1069" s="184">
        <v>26.696100000000001</v>
      </c>
      <c r="N1069" s="184"/>
      <c r="O1069" s="184"/>
      <c r="P1069" s="184"/>
      <c r="Q1069" s="184">
        <v>30.478000000000002</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947</v>
      </c>
      <c r="B1070" s="180" t="s">
        <v>1908</v>
      </c>
      <c r="C1070" s="180">
        <v>148351</v>
      </c>
      <c r="D1070" s="183">
        <v>44477</v>
      </c>
      <c r="E1070" s="184">
        <v>12.8094</v>
      </c>
      <c r="F1070" s="184">
        <v>0.28810000000000002</v>
      </c>
      <c r="G1070" s="184">
        <v>0.20649999999999999</v>
      </c>
      <c r="H1070" s="184">
        <v>1.4453</v>
      </c>
      <c r="I1070" s="184">
        <v>1.2761</v>
      </c>
      <c r="J1070" s="184">
        <v>4.819</v>
      </c>
      <c r="K1070" s="184">
        <v>12.850199999999999</v>
      </c>
      <c r="L1070" s="184">
        <v>17.542200000000001</v>
      </c>
      <c r="M1070" s="184">
        <v>24.503299999999999</v>
      </c>
      <c r="N1070" s="184"/>
      <c r="O1070" s="184"/>
      <c r="P1070" s="184"/>
      <c r="Q1070" s="184">
        <v>28.094000000000001</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947</v>
      </c>
      <c r="B1071" s="180" t="s">
        <v>978</v>
      </c>
      <c r="C1071" s="180">
        <v>100219</v>
      </c>
      <c r="D1071" s="183">
        <v>44477</v>
      </c>
      <c r="E1071" s="184">
        <v>99.412499999999994</v>
      </c>
      <c r="F1071" s="184">
        <v>0.38100000000000001</v>
      </c>
      <c r="G1071" s="184">
        <v>0.2903</v>
      </c>
      <c r="H1071" s="184">
        <v>1.9535</v>
      </c>
      <c r="I1071" s="184">
        <v>0.63680000000000003</v>
      </c>
      <c r="J1071" s="184">
        <v>3.2488999999999999</v>
      </c>
      <c r="K1071" s="184">
        <v>12.3216</v>
      </c>
      <c r="L1071" s="184">
        <v>18.975999999999999</v>
      </c>
      <c r="M1071" s="184">
        <v>21.288</v>
      </c>
      <c r="N1071" s="184">
        <v>38.092700000000001</v>
      </c>
      <c r="O1071" s="184">
        <v>15.9643</v>
      </c>
      <c r="P1071" s="184">
        <v>12.1554</v>
      </c>
      <c r="Q1071" s="184">
        <v>9.0393000000000008</v>
      </c>
      <c r="R1071" s="184">
        <v>22.886700000000001</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947</v>
      </c>
      <c r="B1072" s="180" t="s">
        <v>979</v>
      </c>
      <c r="C1072" s="180">
        <v>120490</v>
      </c>
      <c r="D1072" s="183">
        <v>44477</v>
      </c>
      <c r="E1072" s="184">
        <v>109.2139</v>
      </c>
      <c r="F1072" s="184">
        <v>0.38400000000000001</v>
      </c>
      <c r="G1072" s="184">
        <v>0.29949999999999999</v>
      </c>
      <c r="H1072" s="184">
        <v>1.9750000000000001</v>
      </c>
      <c r="I1072" s="184">
        <v>0.67930000000000001</v>
      </c>
      <c r="J1072" s="184">
        <v>3.3424</v>
      </c>
      <c r="K1072" s="184">
        <v>12.6335</v>
      </c>
      <c r="L1072" s="184">
        <v>19.633900000000001</v>
      </c>
      <c r="M1072" s="184">
        <v>22.2897</v>
      </c>
      <c r="N1072" s="184">
        <v>39.619700000000002</v>
      </c>
      <c r="O1072" s="184">
        <v>17.168900000000001</v>
      </c>
      <c r="P1072" s="184">
        <v>13.3574</v>
      </c>
      <c r="Q1072" s="184">
        <v>13.416600000000001</v>
      </c>
      <c r="R1072" s="184">
        <v>24.1844</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947</v>
      </c>
      <c r="B1073" s="180" t="s">
        <v>1909</v>
      </c>
      <c r="C1073" s="180">
        <v>114458</v>
      </c>
      <c r="D1073" s="183">
        <v>44477</v>
      </c>
      <c r="E1073" s="184">
        <v>386.23599999999999</v>
      </c>
      <c r="F1073" s="184">
        <v>0.5645</v>
      </c>
      <c r="G1073" s="184">
        <v>0.71530000000000005</v>
      </c>
      <c r="H1073" s="184">
        <v>2.2538</v>
      </c>
      <c r="I1073" s="184">
        <v>0.53620000000000001</v>
      </c>
      <c r="J1073" s="184">
        <v>2.5895000000000001</v>
      </c>
      <c r="K1073" s="184">
        <v>12.853999999999999</v>
      </c>
      <c r="L1073" s="184">
        <v>21.748100000000001</v>
      </c>
      <c r="M1073" s="184">
        <v>27.251000000000001</v>
      </c>
      <c r="N1073" s="184">
        <v>52.935699999999997</v>
      </c>
      <c r="O1073" s="184">
        <v>22.930399999999999</v>
      </c>
      <c r="P1073" s="184">
        <v>15.301600000000001</v>
      </c>
      <c r="Q1073" s="184">
        <v>20.3964</v>
      </c>
      <c r="R1073" s="184">
        <v>29.766200000000001</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947</v>
      </c>
      <c r="B1074" s="180" t="s">
        <v>1910</v>
      </c>
      <c r="C1074" s="180">
        <v>120152</v>
      </c>
      <c r="D1074" s="183">
        <v>44477</v>
      </c>
      <c r="E1074" s="184">
        <v>424.38799999999998</v>
      </c>
      <c r="F1074" s="184">
        <v>0.56799999999999995</v>
      </c>
      <c r="G1074" s="184">
        <v>0.72529999999999994</v>
      </c>
      <c r="H1074" s="184">
        <v>2.2776999999999998</v>
      </c>
      <c r="I1074" s="184">
        <v>0.58260000000000001</v>
      </c>
      <c r="J1074" s="184">
        <v>2.6898</v>
      </c>
      <c r="K1074" s="184">
        <v>13.1976</v>
      </c>
      <c r="L1074" s="184">
        <v>22.477799999999998</v>
      </c>
      <c r="M1074" s="184">
        <v>28.404800000000002</v>
      </c>
      <c r="N1074" s="184">
        <v>54.768599999999999</v>
      </c>
      <c r="O1074" s="184">
        <v>24.326899999999998</v>
      </c>
      <c r="P1074" s="184">
        <v>16.675999999999998</v>
      </c>
      <c r="Q1074" s="184">
        <v>16.505700000000001</v>
      </c>
      <c r="R1074" s="184">
        <v>31.269400000000001</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947</v>
      </c>
      <c r="B1075" s="180" t="s">
        <v>1988</v>
      </c>
      <c r="C1075" s="180">
        <v>114457</v>
      </c>
      <c r="D1075" s="183">
        <v>44477</v>
      </c>
      <c r="E1075" s="184">
        <v>515.33233920357304</v>
      </c>
      <c r="F1075" s="184">
        <v>0.56479999999999997</v>
      </c>
      <c r="G1075" s="184">
        <v>0.71509999999999996</v>
      </c>
      <c r="H1075" s="184">
        <v>2.254</v>
      </c>
      <c r="I1075" s="184">
        <v>0.53639999999999999</v>
      </c>
      <c r="J1075" s="184">
        <v>2.5884999999999998</v>
      </c>
      <c r="K1075" s="184">
        <v>12.854799999999999</v>
      </c>
      <c r="L1075" s="184">
        <v>21.747900000000001</v>
      </c>
      <c r="M1075" s="184">
        <v>27.251100000000001</v>
      </c>
      <c r="N1075" s="184">
        <v>52.935000000000002</v>
      </c>
      <c r="O1075" s="184">
        <v>22.424299999999999</v>
      </c>
      <c r="P1075" s="184">
        <v>14.9801</v>
      </c>
      <c r="Q1075" s="184">
        <v>18.8827</v>
      </c>
      <c r="R1075" s="184">
        <v>29.184799999999999</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947</v>
      </c>
      <c r="B1076" s="180" t="s">
        <v>1989</v>
      </c>
      <c r="C1076" s="180">
        <v>120153</v>
      </c>
      <c r="D1076" s="183">
        <v>44477</v>
      </c>
      <c r="E1076" s="184">
        <v>116.70705908034699</v>
      </c>
      <c r="F1076" s="184">
        <v>0.56799999999999995</v>
      </c>
      <c r="G1076" s="184">
        <v>0.72499999999999998</v>
      </c>
      <c r="H1076" s="184">
        <v>2.2778</v>
      </c>
      <c r="I1076" s="184">
        <v>0.58240000000000003</v>
      </c>
      <c r="J1076" s="184">
        <v>2.6894999999999998</v>
      </c>
      <c r="K1076" s="184">
        <v>13.1981</v>
      </c>
      <c r="L1076" s="184">
        <v>22.4785</v>
      </c>
      <c r="M1076" s="184">
        <v>28.404699999999998</v>
      </c>
      <c r="N1076" s="184">
        <v>54.770400000000002</v>
      </c>
      <c r="O1076" s="184">
        <v>23.820499999999999</v>
      </c>
      <c r="P1076" s="184">
        <v>16.358799999999999</v>
      </c>
      <c r="Q1076" s="184">
        <v>16.034199999999998</v>
      </c>
      <c r="R1076" s="184">
        <v>30.680499999999999</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947</v>
      </c>
      <c r="B1077" s="180" t="s">
        <v>980</v>
      </c>
      <c r="C1077" s="180">
        <v>119308</v>
      </c>
      <c r="D1077" s="183">
        <v>44477</v>
      </c>
      <c r="E1077" s="184">
        <v>44.731999999999999</v>
      </c>
      <c r="F1077" s="184">
        <v>0.30049999999999999</v>
      </c>
      <c r="G1077" s="184">
        <v>0.53039999999999998</v>
      </c>
      <c r="H1077" s="184">
        <v>2.2164999999999999</v>
      </c>
      <c r="I1077" s="184">
        <v>0.67520000000000002</v>
      </c>
      <c r="J1077" s="184">
        <v>2.4693999999999998</v>
      </c>
      <c r="K1077" s="184">
        <v>12.760300000000001</v>
      </c>
      <c r="L1077" s="184">
        <v>20.5032</v>
      </c>
      <c r="M1077" s="184">
        <v>25.005600000000001</v>
      </c>
      <c r="N1077" s="184">
        <v>49.906199999999998</v>
      </c>
      <c r="O1077" s="184">
        <v>21.047699999999999</v>
      </c>
      <c r="P1077" s="184">
        <v>14.360200000000001</v>
      </c>
      <c r="Q1077" s="184">
        <v>15.154</v>
      </c>
      <c r="R1077" s="184">
        <v>25.980399999999999</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947</v>
      </c>
      <c r="B1078" s="180" t="s">
        <v>981</v>
      </c>
      <c r="C1078" s="180">
        <v>118069</v>
      </c>
      <c r="D1078" s="183">
        <v>44477</v>
      </c>
      <c r="E1078" s="184">
        <v>41.832000000000001</v>
      </c>
      <c r="F1078" s="184">
        <v>0.2949</v>
      </c>
      <c r="G1078" s="184">
        <v>0.52139999999999997</v>
      </c>
      <c r="H1078" s="184">
        <v>2.1962999999999999</v>
      </c>
      <c r="I1078" s="184">
        <v>0.63749999999999996</v>
      </c>
      <c r="J1078" s="184">
        <v>2.3864000000000001</v>
      </c>
      <c r="K1078" s="184">
        <v>12.4879</v>
      </c>
      <c r="L1078" s="184">
        <v>19.927800000000001</v>
      </c>
      <c r="M1078" s="184">
        <v>24.137899999999998</v>
      </c>
      <c r="N1078" s="184">
        <v>48.540599999999998</v>
      </c>
      <c r="O1078" s="184">
        <v>19.988800000000001</v>
      </c>
      <c r="P1078" s="184">
        <v>13.405799999999999</v>
      </c>
      <c r="Q1078" s="184">
        <v>10.787100000000001</v>
      </c>
      <c r="R1078" s="184">
        <v>24.848199999999999</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947</v>
      </c>
      <c r="B1079" s="180" t="s">
        <v>982</v>
      </c>
      <c r="C1079" s="180">
        <v>106871</v>
      </c>
      <c r="D1079" s="183">
        <v>44477</v>
      </c>
      <c r="E1079" s="184">
        <v>46.7102076905677</v>
      </c>
      <c r="F1079" s="184">
        <v>0.50800000000000001</v>
      </c>
      <c r="G1079" s="184">
        <v>0.71450000000000002</v>
      </c>
      <c r="H1079" s="184">
        <v>2.3681999999999999</v>
      </c>
      <c r="I1079" s="184">
        <v>-6.0699999999999997E-2</v>
      </c>
      <c r="J1079" s="184">
        <v>2.9908000000000001</v>
      </c>
      <c r="K1079" s="184">
        <v>14.2471</v>
      </c>
      <c r="L1079" s="184">
        <v>22.691199999999998</v>
      </c>
      <c r="M1079" s="184">
        <v>23.308800000000002</v>
      </c>
      <c r="N1079" s="184">
        <v>51.400199999999998</v>
      </c>
      <c r="O1079" s="184">
        <v>21.633099999999999</v>
      </c>
      <c r="P1079" s="184">
        <v>13.8889</v>
      </c>
      <c r="Q1079" s="184">
        <v>10.797599999999999</v>
      </c>
      <c r="R1079" s="184">
        <v>24.6418</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947</v>
      </c>
      <c r="B1080" s="180" t="s">
        <v>983</v>
      </c>
      <c r="C1080" s="180">
        <v>120267</v>
      </c>
      <c r="D1080" s="183">
        <v>44477</v>
      </c>
      <c r="E1080" s="184">
        <v>45.690300000000001</v>
      </c>
      <c r="F1080" s="184">
        <v>0.51190000000000002</v>
      </c>
      <c r="G1080" s="184">
        <v>0.72619999999999996</v>
      </c>
      <c r="H1080" s="184">
        <v>2.3959000000000001</v>
      </c>
      <c r="I1080" s="184">
        <v>-6.7999999999999996E-3</v>
      </c>
      <c r="J1080" s="184">
        <v>3.1101999999999999</v>
      </c>
      <c r="K1080" s="184">
        <v>14.6813</v>
      </c>
      <c r="L1080" s="184">
        <v>23.668099999999999</v>
      </c>
      <c r="M1080" s="184">
        <v>24.765000000000001</v>
      </c>
      <c r="N1080" s="184">
        <v>53.628900000000002</v>
      </c>
      <c r="O1080" s="184">
        <v>23.025200000000002</v>
      </c>
      <c r="P1080" s="184">
        <v>15.199199999999999</v>
      </c>
      <c r="Q1080" s="184">
        <v>14.988899999999999</v>
      </c>
      <c r="R1080" s="184">
        <v>26.1267</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947</v>
      </c>
      <c r="B1081" s="180" t="s">
        <v>984</v>
      </c>
      <c r="C1081" s="180">
        <v>146549</v>
      </c>
      <c r="D1081" s="183">
        <v>44477</v>
      </c>
      <c r="E1081" s="184">
        <v>16.665900000000001</v>
      </c>
      <c r="F1081" s="184">
        <v>0.47810000000000002</v>
      </c>
      <c r="G1081" s="184">
        <v>0.31059999999999999</v>
      </c>
      <c r="H1081" s="184">
        <v>1.7603</v>
      </c>
      <c r="I1081" s="184">
        <v>0.51080000000000003</v>
      </c>
      <c r="J1081" s="184">
        <v>2.8620000000000001</v>
      </c>
      <c r="K1081" s="184">
        <v>12.245699999999999</v>
      </c>
      <c r="L1081" s="184">
        <v>21.078900000000001</v>
      </c>
      <c r="M1081" s="184">
        <v>28.2683</v>
      </c>
      <c r="N1081" s="184">
        <v>58.722900000000003</v>
      </c>
      <c r="O1081" s="184"/>
      <c r="P1081" s="184"/>
      <c r="Q1081" s="184">
        <v>21.988600000000002</v>
      </c>
      <c r="R1081" s="184">
        <v>28.128399999999999</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947</v>
      </c>
      <c r="B1082" s="180" t="s">
        <v>985</v>
      </c>
      <c r="C1082" s="180">
        <v>146551</v>
      </c>
      <c r="D1082" s="183">
        <v>44477</v>
      </c>
      <c r="E1082" s="184">
        <v>15.879099999999999</v>
      </c>
      <c r="F1082" s="184">
        <v>0.47270000000000001</v>
      </c>
      <c r="G1082" s="184">
        <v>0.29430000000000001</v>
      </c>
      <c r="H1082" s="184">
        <v>1.7232000000000001</v>
      </c>
      <c r="I1082" s="184">
        <v>0.43709999999999999</v>
      </c>
      <c r="J1082" s="184">
        <v>2.7174999999999998</v>
      </c>
      <c r="K1082" s="184">
        <v>11.761699999999999</v>
      </c>
      <c r="L1082" s="184">
        <v>20.034300000000002</v>
      </c>
      <c r="M1082" s="184">
        <v>26.615500000000001</v>
      </c>
      <c r="N1082" s="184">
        <v>55.989400000000003</v>
      </c>
      <c r="O1082" s="184"/>
      <c r="P1082" s="184"/>
      <c r="Q1082" s="184">
        <v>19.714400000000001</v>
      </c>
      <c r="R1082" s="184">
        <v>25.813600000000001</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947</v>
      </c>
      <c r="B1083" s="180" t="s">
        <v>986</v>
      </c>
      <c r="C1083" s="180">
        <v>118825</v>
      </c>
      <c r="D1083" s="183">
        <v>44477</v>
      </c>
      <c r="E1083" s="184">
        <v>87.962999999999994</v>
      </c>
      <c r="F1083" s="184">
        <v>0.46600000000000003</v>
      </c>
      <c r="G1083" s="184">
        <v>0.77210000000000001</v>
      </c>
      <c r="H1083" s="184">
        <v>2.5867</v>
      </c>
      <c r="I1083" s="184">
        <v>1.1335999999999999</v>
      </c>
      <c r="J1083" s="184">
        <v>3.1255000000000002</v>
      </c>
      <c r="K1083" s="184">
        <v>13.379200000000001</v>
      </c>
      <c r="L1083" s="184">
        <v>23.1371</v>
      </c>
      <c r="M1083" s="184">
        <v>28.270800000000001</v>
      </c>
      <c r="N1083" s="184">
        <v>53.8003</v>
      </c>
      <c r="O1083" s="184">
        <v>22.9819</v>
      </c>
      <c r="P1083" s="184">
        <v>17.8872</v>
      </c>
      <c r="Q1083" s="184">
        <v>19.221900000000002</v>
      </c>
      <c r="R1083" s="184">
        <v>29.605599999999999</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947</v>
      </c>
      <c r="B1084" s="180" t="s">
        <v>987</v>
      </c>
      <c r="C1084" s="180">
        <v>107578</v>
      </c>
      <c r="D1084" s="183">
        <v>44477</v>
      </c>
      <c r="E1084" s="184">
        <v>81.054000000000002</v>
      </c>
      <c r="F1084" s="184">
        <v>0.46360000000000001</v>
      </c>
      <c r="G1084" s="184">
        <v>0.76329999999999998</v>
      </c>
      <c r="H1084" s="184">
        <v>2.5674999999999999</v>
      </c>
      <c r="I1084" s="184">
        <v>1.0938000000000001</v>
      </c>
      <c r="J1084" s="184">
        <v>3.0356000000000001</v>
      </c>
      <c r="K1084" s="184">
        <v>13.076000000000001</v>
      </c>
      <c r="L1084" s="184">
        <v>22.475100000000001</v>
      </c>
      <c r="M1084" s="184">
        <v>27.235299999999999</v>
      </c>
      <c r="N1084" s="184">
        <v>52.134099999999997</v>
      </c>
      <c r="O1084" s="184">
        <v>21.6403</v>
      </c>
      <c r="P1084" s="184">
        <v>16.767199999999999</v>
      </c>
      <c r="Q1084" s="184">
        <v>16.738600000000002</v>
      </c>
      <c r="R1084" s="184">
        <v>28.197600000000001</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947</v>
      </c>
      <c r="B1085" s="180" t="s">
        <v>2019</v>
      </c>
      <c r="C1085" s="180">
        <v>115790</v>
      </c>
      <c r="D1085" s="183">
        <v>44477</v>
      </c>
      <c r="E1085" s="184">
        <v>34.985100000000003</v>
      </c>
      <c r="F1085" s="184">
        <v>0.57809999999999995</v>
      </c>
      <c r="G1085" s="184">
        <v>0.73860000000000003</v>
      </c>
      <c r="H1085" s="184">
        <v>2.3784999999999998</v>
      </c>
      <c r="I1085" s="184">
        <v>0.13139999999999999</v>
      </c>
      <c r="J1085" s="184">
        <v>2.3405</v>
      </c>
      <c r="K1085" s="184">
        <v>12.0717</v>
      </c>
      <c r="L1085" s="184">
        <v>20.9072</v>
      </c>
      <c r="M1085" s="184">
        <v>23.333300000000001</v>
      </c>
      <c r="N1085" s="184">
        <v>51.495199999999997</v>
      </c>
      <c r="O1085" s="184">
        <v>19.541399999999999</v>
      </c>
      <c r="P1085" s="184">
        <v>13.076700000000001</v>
      </c>
      <c r="Q1085" s="184">
        <v>13.291</v>
      </c>
      <c r="R1085" s="184">
        <v>24.971</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947</v>
      </c>
      <c r="B1086" s="180" t="s">
        <v>2020</v>
      </c>
      <c r="C1086" s="180">
        <v>119148</v>
      </c>
      <c r="D1086" s="183">
        <v>44477</v>
      </c>
      <c r="E1086" s="184">
        <v>39.671399999999998</v>
      </c>
      <c r="F1086" s="184">
        <v>0.58420000000000005</v>
      </c>
      <c r="G1086" s="184">
        <v>0.7571</v>
      </c>
      <c r="H1086" s="184">
        <v>2.4224999999999999</v>
      </c>
      <c r="I1086" s="184">
        <v>0.2175</v>
      </c>
      <c r="J1086" s="184">
        <v>2.4872999999999998</v>
      </c>
      <c r="K1086" s="184">
        <v>12.651</v>
      </c>
      <c r="L1086" s="184">
        <v>22.192599999999999</v>
      </c>
      <c r="M1086" s="184">
        <v>25.3231</v>
      </c>
      <c r="N1086" s="184">
        <v>54.6999</v>
      </c>
      <c r="O1086" s="184">
        <v>21.729199999999999</v>
      </c>
      <c r="P1086" s="184">
        <v>14.860200000000001</v>
      </c>
      <c r="Q1086" s="184">
        <v>14.774900000000001</v>
      </c>
      <c r="R1086" s="184">
        <v>27.262799999999999</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947</v>
      </c>
      <c r="B1087" s="180" t="s">
        <v>988</v>
      </c>
      <c r="C1087" s="180">
        <v>106235</v>
      </c>
      <c r="D1087" s="183">
        <v>44477</v>
      </c>
      <c r="E1087" s="184">
        <v>51.231099999999998</v>
      </c>
      <c r="F1087" s="184">
        <v>0.40710000000000002</v>
      </c>
      <c r="G1087" s="184">
        <v>0.14760000000000001</v>
      </c>
      <c r="H1087" s="184">
        <v>2.452</v>
      </c>
      <c r="I1087" s="184">
        <v>1.5552999999999999</v>
      </c>
      <c r="J1087" s="184">
        <v>4.9337999999999997</v>
      </c>
      <c r="K1087" s="184">
        <v>15.4236</v>
      </c>
      <c r="L1087" s="184">
        <v>25.2346</v>
      </c>
      <c r="M1087" s="184">
        <v>32.064100000000003</v>
      </c>
      <c r="N1087" s="184">
        <v>67.789299999999997</v>
      </c>
      <c r="O1087" s="184">
        <v>18.528700000000001</v>
      </c>
      <c r="P1087" s="184">
        <v>14.5586</v>
      </c>
      <c r="Q1087" s="184">
        <v>12.2133</v>
      </c>
      <c r="R1087" s="184">
        <v>25.6386</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947</v>
      </c>
      <c r="B1088" s="180" t="s">
        <v>989</v>
      </c>
      <c r="C1088" s="180">
        <v>118632</v>
      </c>
      <c r="D1088" s="183">
        <v>44477</v>
      </c>
      <c r="E1088" s="184">
        <v>55.331299999999999</v>
      </c>
      <c r="F1088" s="184">
        <v>0.40920000000000001</v>
      </c>
      <c r="G1088" s="184">
        <v>0.154</v>
      </c>
      <c r="H1088" s="184">
        <v>2.4674999999999998</v>
      </c>
      <c r="I1088" s="184">
        <v>1.5848</v>
      </c>
      <c r="J1088" s="184">
        <v>5.0012999999999996</v>
      </c>
      <c r="K1088" s="184">
        <v>15.648899999999999</v>
      </c>
      <c r="L1088" s="184">
        <v>25.739799999999999</v>
      </c>
      <c r="M1088" s="184">
        <v>32.8521</v>
      </c>
      <c r="N1088" s="184">
        <v>69.129199999999997</v>
      </c>
      <c r="O1088" s="184">
        <v>19.5457</v>
      </c>
      <c r="P1088" s="184">
        <v>15.648400000000001</v>
      </c>
      <c r="Q1088" s="184">
        <v>16.4178</v>
      </c>
      <c r="R1088" s="184">
        <v>26.700700000000001</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947</v>
      </c>
      <c r="B1089" s="180" t="s">
        <v>990</v>
      </c>
      <c r="C1089" s="180">
        <v>138308</v>
      </c>
      <c r="D1089" s="183">
        <v>44477</v>
      </c>
      <c r="E1089" s="184">
        <v>257.41000000000003</v>
      </c>
      <c r="F1089" s="184">
        <v>0.43309999999999998</v>
      </c>
      <c r="G1089" s="184">
        <v>0.3861</v>
      </c>
      <c r="H1089" s="184">
        <v>1.9081999999999999</v>
      </c>
      <c r="I1089" s="184">
        <v>-6.2100000000000002E-2</v>
      </c>
      <c r="J1089" s="184">
        <v>2.0577000000000001</v>
      </c>
      <c r="K1089" s="184">
        <v>10.462199999999999</v>
      </c>
      <c r="L1089" s="184">
        <v>19.287299999999998</v>
      </c>
      <c r="M1089" s="184">
        <v>22.815999999999999</v>
      </c>
      <c r="N1089" s="184">
        <v>47.792400000000001</v>
      </c>
      <c r="O1089" s="184">
        <v>18.939900000000002</v>
      </c>
      <c r="P1089" s="184">
        <v>13.599299999999999</v>
      </c>
      <c r="Q1089" s="184">
        <v>18.967700000000001</v>
      </c>
      <c r="R1089" s="184">
        <v>25.064900000000002</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947</v>
      </c>
      <c r="B1090" s="180" t="s">
        <v>991</v>
      </c>
      <c r="C1090" s="180">
        <v>138312</v>
      </c>
      <c r="D1090" s="183">
        <v>44477</v>
      </c>
      <c r="E1090" s="184">
        <v>288.48</v>
      </c>
      <c r="F1090" s="184">
        <v>0.43869999999999998</v>
      </c>
      <c r="G1090" s="184">
        <v>0.3967</v>
      </c>
      <c r="H1090" s="184">
        <v>1.94</v>
      </c>
      <c r="I1090" s="184">
        <v>-6.8999999999999999E-3</v>
      </c>
      <c r="J1090" s="184">
        <v>2.1855000000000002</v>
      </c>
      <c r="K1090" s="184">
        <v>10.8813</v>
      </c>
      <c r="L1090" s="184">
        <v>20.2</v>
      </c>
      <c r="M1090" s="184">
        <v>24.2163</v>
      </c>
      <c r="N1090" s="184">
        <v>50.054600000000001</v>
      </c>
      <c r="O1090" s="184">
        <v>20.612400000000001</v>
      </c>
      <c r="P1090" s="184">
        <v>15.2949</v>
      </c>
      <c r="Q1090" s="184">
        <v>16.098199999999999</v>
      </c>
      <c r="R1090" s="184">
        <v>26.905799999999999</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947</v>
      </c>
      <c r="B1091" s="180" t="s">
        <v>1911</v>
      </c>
      <c r="C1091" s="180">
        <v>148524</v>
      </c>
      <c r="D1091" s="183">
        <v>44477</v>
      </c>
      <c r="E1091" s="184">
        <v>15.14</v>
      </c>
      <c r="F1091" s="184">
        <v>0.53120000000000001</v>
      </c>
      <c r="G1091" s="184">
        <v>1.1355999999999999</v>
      </c>
      <c r="H1091" s="184">
        <v>2.3664999999999998</v>
      </c>
      <c r="I1091" s="184">
        <v>0.59799999999999998</v>
      </c>
      <c r="J1091" s="184">
        <v>2.5051000000000001</v>
      </c>
      <c r="K1091" s="184">
        <v>12.565099999999999</v>
      </c>
      <c r="L1091" s="184">
        <v>22.096800000000002</v>
      </c>
      <c r="M1091" s="184">
        <v>26.482900000000001</v>
      </c>
      <c r="N1091" s="184"/>
      <c r="O1091" s="184"/>
      <c r="P1091" s="184"/>
      <c r="Q1091" s="184">
        <v>51.4</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947</v>
      </c>
      <c r="B1092" s="180" t="s">
        <v>1912</v>
      </c>
      <c r="C1092" s="180">
        <v>148491</v>
      </c>
      <c r="D1092" s="183">
        <v>44477</v>
      </c>
      <c r="E1092" s="184">
        <v>14.84</v>
      </c>
      <c r="F1092" s="184">
        <v>0.54200000000000004</v>
      </c>
      <c r="G1092" s="184">
        <v>1.0899000000000001</v>
      </c>
      <c r="H1092" s="184">
        <v>2.3448000000000002</v>
      </c>
      <c r="I1092" s="184">
        <v>0.54200000000000004</v>
      </c>
      <c r="J1092" s="184">
        <v>2.2743000000000002</v>
      </c>
      <c r="K1092" s="184">
        <v>12</v>
      </c>
      <c r="L1092" s="184">
        <v>20.846900000000002</v>
      </c>
      <c r="M1092" s="184">
        <v>24.601199999999999</v>
      </c>
      <c r="N1092" s="184"/>
      <c r="O1092" s="184"/>
      <c r="P1092" s="184"/>
      <c r="Q1092" s="184">
        <v>48.4</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947</v>
      </c>
      <c r="B1093" s="180" t="s">
        <v>992</v>
      </c>
      <c r="C1093" s="180">
        <v>119598</v>
      </c>
      <c r="D1093" s="183">
        <v>44477</v>
      </c>
      <c r="E1093" s="184">
        <v>67.2667</v>
      </c>
      <c r="F1093" s="184">
        <v>-3.3599999999999998E-2</v>
      </c>
      <c r="G1093" s="184">
        <v>0.33079999999999998</v>
      </c>
      <c r="H1093" s="184">
        <v>1.6794</v>
      </c>
      <c r="I1093" s="184">
        <v>-4.5199999999999997E-2</v>
      </c>
      <c r="J1093" s="184">
        <v>3.2322000000000002</v>
      </c>
      <c r="K1093" s="184">
        <v>13.007300000000001</v>
      </c>
      <c r="L1093" s="184">
        <v>19.6599</v>
      </c>
      <c r="M1093" s="184">
        <v>25.216799999999999</v>
      </c>
      <c r="N1093" s="184">
        <v>57.634399999999999</v>
      </c>
      <c r="O1093" s="184">
        <v>22.637699999999999</v>
      </c>
      <c r="P1093" s="184">
        <v>14.8591</v>
      </c>
      <c r="Q1093" s="184">
        <v>17.1966</v>
      </c>
      <c r="R1093" s="184">
        <v>27.852699999999999</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947</v>
      </c>
      <c r="B1094" s="180" t="s">
        <v>993</v>
      </c>
      <c r="C1094" s="180">
        <v>103504</v>
      </c>
      <c r="D1094" s="183">
        <v>44477</v>
      </c>
      <c r="E1094" s="184">
        <v>62.371699999999997</v>
      </c>
      <c r="F1094" s="184">
        <v>-3.5700000000000003E-2</v>
      </c>
      <c r="G1094" s="184">
        <v>0.32440000000000002</v>
      </c>
      <c r="H1094" s="184">
        <v>1.6645000000000001</v>
      </c>
      <c r="I1094" s="184">
        <v>-7.4300000000000005E-2</v>
      </c>
      <c r="J1094" s="184">
        <v>3.1674000000000002</v>
      </c>
      <c r="K1094" s="184">
        <v>12.801600000000001</v>
      </c>
      <c r="L1094" s="184">
        <v>19.212399999999999</v>
      </c>
      <c r="M1094" s="184">
        <v>24.513100000000001</v>
      </c>
      <c r="N1094" s="184">
        <v>56.4604</v>
      </c>
      <c r="O1094" s="184">
        <v>21.7087</v>
      </c>
      <c r="P1094" s="184">
        <v>13.8261</v>
      </c>
      <c r="Q1094" s="184">
        <v>12.3446</v>
      </c>
      <c r="R1094" s="184">
        <v>26.877099999999999</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947</v>
      </c>
      <c r="B1095" s="180" t="s">
        <v>1913</v>
      </c>
      <c r="C1095" s="180">
        <v>148507</v>
      </c>
      <c r="D1095" s="183">
        <v>44477</v>
      </c>
      <c r="E1095" s="184">
        <v>15.4694</v>
      </c>
      <c r="F1095" s="184">
        <v>0.50680000000000003</v>
      </c>
      <c r="G1095" s="184">
        <v>0.28199999999999997</v>
      </c>
      <c r="H1095" s="184">
        <v>2.0907</v>
      </c>
      <c r="I1095" s="184">
        <v>-0.40429999999999999</v>
      </c>
      <c r="J1095" s="184">
        <v>2.0409000000000002</v>
      </c>
      <c r="K1095" s="184">
        <v>13.6036</v>
      </c>
      <c r="L1095" s="184">
        <v>22.961400000000001</v>
      </c>
      <c r="M1095" s="184">
        <v>28.360800000000001</v>
      </c>
      <c r="N1095" s="184">
        <v>54.694000000000003</v>
      </c>
      <c r="O1095" s="184"/>
      <c r="P1095" s="184"/>
      <c r="Q1095" s="184">
        <v>54.694000000000003</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947</v>
      </c>
      <c r="B1096" s="180" t="s">
        <v>1914</v>
      </c>
      <c r="C1096" s="180">
        <v>148504</v>
      </c>
      <c r="D1096" s="183">
        <v>44477</v>
      </c>
      <c r="E1096" s="184">
        <v>15.167400000000001</v>
      </c>
      <c r="F1096" s="184">
        <v>0.50160000000000005</v>
      </c>
      <c r="G1096" s="184">
        <v>0.26569999999999999</v>
      </c>
      <c r="H1096" s="184">
        <v>2.0522</v>
      </c>
      <c r="I1096" s="184">
        <v>-0.47960000000000003</v>
      </c>
      <c r="J1096" s="184">
        <v>1.8759999999999999</v>
      </c>
      <c r="K1096" s="184">
        <v>13.0402</v>
      </c>
      <c r="L1096" s="184">
        <v>21.744399999999999</v>
      </c>
      <c r="M1096" s="184">
        <v>26.4709</v>
      </c>
      <c r="N1096" s="184">
        <v>51.673999999999999</v>
      </c>
      <c r="O1096" s="184"/>
      <c r="P1096" s="184"/>
      <c r="Q1096" s="184">
        <v>51.673999999999999</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947</v>
      </c>
      <c r="B1097" s="180" t="s">
        <v>994</v>
      </c>
      <c r="C1097" s="180">
        <v>100475</v>
      </c>
      <c r="D1097" s="183">
        <v>44477</v>
      </c>
      <c r="E1097" s="184">
        <v>740.27849601974503</v>
      </c>
      <c r="F1097" s="184">
        <v>0.60680000000000001</v>
      </c>
      <c r="G1097" s="184">
        <v>0.19570000000000001</v>
      </c>
      <c r="H1097" s="184">
        <v>1.6205000000000001</v>
      </c>
      <c r="I1097" s="184">
        <v>0.34910000000000002</v>
      </c>
      <c r="J1097" s="184">
        <v>2.5413999999999999</v>
      </c>
      <c r="K1097" s="184">
        <v>12.679399999999999</v>
      </c>
      <c r="L1097" s="184">
        <v>22.201699999999999</v>
      </c>
      <c r="M1097" s="184">
        <v>30.115600000000001</v>
      </c>
      <c r="N1097" s="184">
        <v>58.059899999999999</v>
      </c>
      <c r="O1097" s="184">
        <v>20.4114</v>
      </c>
      <c r="P1097" s="184">
        <v>13.501799999999999</v>
      </c>
      <c r="Q1097" s="184">
        <v>20.159500000000001</v>
      </c>
      <c r="R1097" s="184">
        <v>25.738099999999999</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947</v>
      </c>
      <c r="B1098" s="180" t="s">
        <v>995</v>
      </c>
      <c r="C1098" s="180">
        <v>119160</v>
      </c>
      <c r="D1098" s="183">
        <v>44477</v>
      </c>
      <c r="E1098" s="184">
        <v>372.76170000000002</v>
      </c>
      <c r="F1098" s="184">
        <v>0.60880000000000001</v>
      </c>
      <c r="G1098" s="184">
        <v>0.2016</v>
      </c>
      <c r="H1098" s="184">
        <v>1.6352</v>
      </c>
      <c r="I1098" s="184">
        <v>0.37909999999999999</v>
      </c>
      <c r="J1098" s="184">
        <v>2.6071</v>
      </c>
      <c r="K1098" s="184">
        <v>12.8893</v>
      </c>
      <c r="L1098" s="184">
        <v>22.637799999999999</v>
      </c>
      <c r="M1098" s="184">
        <v>30.829699999999999</v>
      </c>
      <c r="N1098" s="184">
        <v>59.252800000000001</v>
      </c>
      <c r="O1098" s="184">
        <v>21.4161</v>
      </c>
      <c r="P1098" s="184">
        <v>14.8202</v>
      </c>
      <c r="Q1098" s="184">
        <v>15.0953</v>
      </c>
      <c r="R1098" s="184">
        <v>26.7164</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947</v>
      </c>
      <c r="B1099" s="180" t="s">
        <v>996</v>
      </c>
      <c r="C1099" s="180">
        <v>118870</v>
      </c>
      <c r="D1099" s="183">
        <v>44477</v>
      </c>
      <c r="E1099" s="184">
        <v>110.45</v>
      </c>
      <c r="F1099" s="184">
        <v>0.51870000000000005</v>
      </c>
      <c r="G1099" s="184">
        <v>0.45479999999999998</v>
      </c>
      <c r="H1099" s="184">
        <v>1.8911</v>
      </c>
      <c r="I1099" s="184">
        <v>2.7199999999999998E-2</v>
      </c>
      <c r="J1099" s="184">
        <v>1.9570000000000001</v>
      </c>
      <c r="K1099" s="184">
        <v>10.1416</v>
      </c>
      <c r="L1099" s="184">
        <v>17.275400000000001</v>
      </c>
      <c r="M1099" s="184">
        <v>19.702999999999999</v>
      </c>
      <c r="N1099" s="184">
        <v>40.022799999999997</v>
      </c>
      <c r="O1099" s="184">
        <v>15.193099999999999</v>
      </c>
      <c r="P1099" s="184">
        <v>10.2925</v>
      </c>
      <c r="Q1099" s="184">
        <v>10.992699999999999</v>
      </c>
      <c r="R1099" s="184">
        <v>20.752600000000001</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947</v>
      </c>
      <c r="B1100" s="180" t="s">
        <v>997</v>
      </c>
      <c r="C1100" s="180">
        <v>101209</v>
      </c>
      <c r="D1100" s="183">
        <v>44477</v>
      </c>
      <c r="E1100" s="184">
        <v>139.76</v>
      </c>
      <c r="F1100" s="184">
        <v>0.51780000000000004</v>
      </c>
      <c r="G1100" s="184">
        <v>0.45040000000000002</v>
      </c>
      <c r="H1100" s="184">
        <v>1.8856999999999999</v>
      </c>
      <c r="I1100" s="184">
        <v>1.9099999999999999E-2</v>
      </c>
      <c r="J1100" s="184">
        <v>1.9451000000000001</v>
      </c>
      <c r="K1100" s="184">
        <v>10.1166</v>
      </c>
      <c r="L1100" s="184">
        <v>17.222100000000001</v>
      </c>
      <c r="M1100" s="184">
        <v>19.630199999999999</v>
      </c>
      <c r="N1100" s="184">
        <v>39.909199999999998</v>
      </c>
      <c r="O1100" s="184">
        <v>14.946899999999999</v>
      </c>
      <c r="P1100" s="184">
        <v>9.8690999999999995</v>
      </c>
      <c r="Q1100" s="184">
        <v>10.4117</v>
      </c>
      <c r="R1100" s="184">
        <v>20.5793</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947</v>
      </c>
      <c r="B1101" s="180" t="s">
        <v>998</v>
      </c>
      <c r="C1101" s="180">
        <v>141248</v>
      </c>
      <c r="D1101" s="183">
        <v>44477</v>
      </c>
      <c r="E1101" s="184">
        <v>17.579999999999998</v>
      </c>
      <c r="F1101" s="184">
        <v>0.51459999999999995</v>
      </c>
      <c r="G1101" s="184">
        <v>0.51459999999999995</v>
      </c>
      <c r="H1101" s="184">
        <v>2.5670999999999999</v>
      </c>
      <c r="I1101" s="184">
        <v>0.745</v>
      </c>
      <c r="J1101" s="184">
        <v>3.6556999999999999</v>
      </c>
      <c r="K1101" s="184">
        <v>14.9771</v>
      </c>
      <c r="L1101" s="184">
        <v>24.064900000000002</v>
      </c>
      <c r="M1101" s="184">
        <v>27.299099999999999</v>
      </c>
      <c r="N1101" s="184">
        <v>55.026499999999999</v>
      </c>
      <c r="O1101" s="184">
        <v>21.278700000000001</v>
      </c>
      <c r="P1101" s="184"/>
      <c r="Q1101" s="184">
        <v>13.635300000000001</v>
      </c>
      <c r="R1101" s="184">
        <v>28.331700000000001</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947</v>
      </c>
      <c r="B1102" s="180" t="s">
        <v>999</v>
      </c>
      <c r="C1102" s="180">
        <v>141247</v>
      </c>
      <c r="D1102" s="183">
        <v>44477</v>
      </c>
      <c r="E1102" s="184">
        <v>17.05</v>
      </c>
      <c r="F1102" s="184">
        <v>0.47139999999999999</v>
      </c>
      <c r="G1102" s="184">
        <v>0.53069999999999995</v>
      </c>
      <c r="H1102" s="184">
        <v>2.5255999999999998</v>
      </c>
      <c r="I1102" s="184">
        <v>0.70879999999999999</v>
      </c>
      <c r="J1102" s="184">
        <v>3.6474000000000002</v>
      </c>
      <c r="K1102" s="184">
        <v>14.8148</v>
      </c>
      <c r="L1102" s="184">
        <v>23.6403</v>
      </c>
      <c r="M1102" s="184">
        <v>26.765799999999999</v>
      </c>
      <c r="N1102" s="184">
        <v>54.159100000000002</v>
      </c>
      <c r="O1102" s="184">
        <v>20.5809</v>
      </c>
      <c r="P1102" s="184"/>
      <c r="Q1102" s="184">
        <v>12.8499</v>
      </c>
      <c r="R1102" s="184">
        <v>27.526199999999999</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947</v>
      </c>
      <c r="B1103" s="180" t="s">
        <v>1915</v>
      </c>
      <c r="C1103" s="180">
        <v>120656</v>
      </c>
      <c r="D1103" s="183">
        <v>44477</v>
      </c>
      <c r="E1103" s="184">
        <v>210.92359999999999</v>
      </c>
      <c r="F1103" s="184">
        <v>0.62209999999999999</v>
      </c>
      <c r="G1103" s="184">
        <v>0.81289999999999996</v>
      </c>
      <c r="H1103" s="184">
        <v>2.2130999999999998</v>
      </c>
      <c r="I1103" s="184">
        <v>2.75E-2</v>
      </c>
      <c r="J1103" s="184">
        <v>2.3980999999999999</v>
      </c>
      <c r="K1103" s="184">
        <v>13.576599999999999</v>
      </c>
      <c r="L1103" s="184">
        <v>22.159500000000001</v>
      </c>
      <c r="M1103" s="184">
        <v>26.871400000000001</v>
      </c>
      <c r="N1103" s="184">
        <v>55.799500000000002</v>
      </c>
      <c r="O1103" s="184">
        <v>22.569900000000001</v>
      </c>
      <c r="P1103" s="184">
        <v>16.335699999999999</v>
      </c>
      <c r="Q1103" s="184">
        <v>15.861800000000001</v>
      </c>
      <c r="R1103" s="184">
        <v>30.971299999999999</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947</v>
      </c>
      <c r="B1104" s="180" t="s">
        <v>1990</v>
      </c>
      <c r="C1104" s="180">
        <v>120657</v>
      </c>
      <c r="D1104" s="183">
        <v>44477</v>
      </c>
      <c r="E1104" s="184">
        <v>94.672845592284105</v>
      </c>
      <c r="F1104" s="184">
        <v>0.62209999999999999</v>
      </c>
      <c r="G1104" s="184">
        <v>0.81299999999999994</v>
      </c>
      <c r="H1104" s="184">
        <v>2.2130999999999998</v>
      </c>
      <c r="I1104" s="184">
        <v>2.7400000000000001E-2</v>
      </c>
      <c r="J1104" s="184">
        <v>2.3982000000000001</v>
      </c>
      <c r="K1104" s="184">
        <v>13.5793</v>
      </c>
      <c r="L1104" s="184">
        <v>22.162500000000001</v>
      </c>
      <c r="M1104" s="184">
        <v>26.874500000000001</v>
      </c>
      <c r="N1104" s="184">
        <v>55.803400000000003</v>
      </c>
      <c r="O1104" s="184">
        <v>22.008600000000001</v>
      </c>
      <c r="P1104" s="184">
        <v>16.015999999999998</v>
      </c>
      <c r="Q1104" s="184">
        <v>15.680300000000001</v>
      </c>
      <c r="R1104" s="184">
        <v>30.658799999999999</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947</v>
      </c>
      <c r="B1105" s="180" t="s">
        <v>1916</v>
      </c>
      <c r="C1105" s="180">
        <v>100651</v>
      </c>
      <c r="D1105" s="183">
        <v>44477</v>
      </c>
      <c r="E1105" s="184">
        <v>198.87569999999999</v>
      </c>
      <c r="F1105" s="184">
        <v>0.61939999999999995</v>
      </c>
      <c r="G1105" s="184">
        <v>0.80449999999999999</v>
      </c>
      <c r="H1105" s="184">
        <v>2.1943000000000001</v>
      </c>
      <c r="I1105" s="184">
        <v>-9.4000000000000004E-3</v>
      </c>
      <c r="J1105" s="184">
        <v>2.3170000000000002</v>
      </c>
      <c r="K1105" s="184">
        <v>13.3055</v>
      </c>
      <c r="L1105" s="184">
        <v>21.591799999999999</v>
      </c>
      <c r="M1105" s="184">
        <v>25.997299999999999</v>
      </c>
      <c r="N1105" s="184">
        <v>54.385100000000001</v>
      </c>
      <c r="O1105" s="184">
        <v>21.495100000000001</v>
      </c>
      <c r="P1105" s="184">
        <v>15.3566</v>
      </c>
      <c r="Q1105" s="184">
        <v>14.2326</v>
      </c>
      <c r="R1105" s="184">
        <v>29.779900000000001</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947</v>
      </c>
      <c r="B1106" s="180" t="s">
        <v>1991</v>
      </c>
      <c r="C1106" s="180">
        <v>100650</v>
      </c>
      <c r="D1106" s="183">
        <v>44477</v>
      </c>
      <c r="E1106" s="184">
        <v>978.65129497615499</v>
      </c>
      <c r="F1106" s="184">
        <v>0.61929999999999996</v>
      </c>
      <c r="G1106" s="184">
        <v>0.80430000000000001</v>
      </c>
      <c r="H1106" s="184">
        <v>2.1943000000000001</v>
      </c>
      <c r="I1106" s="184">
        <v>-9.4999999999999998E-3</v>
      </c>
      <c r="J1106" s="184">
        <v>2.3168000000000002</v>
      </c>
      <c r="K1106" s="184">
        <v>13.305300000000001</v>
      </c>
      <c r="L1106" s="184">
        <v>21.591699999999999</v>
      </c>
      <c r="M1106" s="184">
        <v>25.9971</v>
      </c>
      <c r="N1106" s="184">
        <v>54.385199999999998</v>
      </c>
      <c r="O1106" s="184">
        <v>20.747499999999999</v>
      </c>
      <c r="P1106" s="184">
        <v>14.930199999999999</v>
      </c>
      <c r="Q1106" s="184">
        <v>13.9899</v>
      </c>
      <c r="R1106" s="184">
        <v>29.188099999999999</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0.46993333333333326</v>
      </c>
      <c r="G1107" s="186">
        <v>0.4993043478260869</v>
      </c>
      <c r="H1107" s="186">
        <v>2.0765391304347824</v>
      </c>
      <c r="I1107" s="186">
        <v>0.40611449275362321</v>
      </c>
      <c r="J1107" s="186">
        <v>2.7960956521739129</v>
      </c>
      <c r="K1107" s="186">
        <v>12.89991884057971</v>
      </c>
      <c r="L1107" s="186">
        <v>21.290186956521733</v>
      </c>
      <c r="M1107" s="186">
        <v>25.5367</v>
      </c>
      <c r="N1107" s="186">
        <v>52.719529230769233</v>
      </c>
      <c r="O1107" s="186">
        <v>20.817677049180325</v>
      </c>
      <c r="P1107" s="186">
        <v>14.690920338983048</v>
      </c>
      <c r="Q1107" s="186">
        <v>17.967133333333333</v>
      </c>
      <c r="R1107" s="186">
        <v>26.891873015873021</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0.50160000000000005</v>
      </c>
      <c r="G1108" s="186">
        <v>0.52139999999999997</v>
      </c>
      <c r="H1108" s="186">
        <v>2.1943000000000001</v>
      </c>
      <c r="I1108" s="186">
        <v>0.37909999999999999</v>
      </c>
      <c r="J1108" s="186">
        <v>2.5895000000000001</v>
      </c>
      <c r="K1108" s="186">
        <v>13.007300000000001</v>
      </c>
      <c r="L1108" s="186">
        <v>21.404800000000002</v>
      </c>
      <c r="M1108" s="186">
        <v>25.3674</v>
      </c>
      <c r="N1108" s="186">
        <v>52.935000000000002</v>
      </c>
      <c r="O1108" s="186">
        <v>20.754799999999999</v>
      </c>
      <c r="P1108" s="186">
        <v>14.8202</v>
      </c>
      <c r="Q1108" s="186">
        <v>16.004200000000001</v>
      </c>
      <c r="R1108" s="186">
        <v>26.887799999999999</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32"/>
      <c r="B1109" s="129"/>
      <c r="C1109" s="129"/>
      <c r="D1109" s="129"/>
      <c r="E1109" s="129"/>
      <c r="F1109" s="133"/>
      <c r="G1109" s="133"/>
      <c r="H1109" s="133"/>
      <c r="I1109" s="133"/>
      <c r="J1109" s="133"/>
      <c r="K1109" s="133"/>
      <c r="L1109" s="133"/>
      <c r="M1109" s="133"/>
      <c r="N1109" s="133"/>
      <c r="O1109" s="133"/>
      <c r="P1109" s="133"/>
      <c r="Q1109" s="133"/>
      <c r="R1109" s="133"/>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44477</v>
      </c>
      <c r="E1111" s="184">
        <v>225.363962825177</v>
      </c>
      <c r="F1111" s="184">
        <v>4.423</v>
      </c>
      <c r="G1111" s="184">
        <v>3.6892</v>
      </c>
      <c r="H1111" s="184">
        <v>3.2696999999999998</v>
      </c>
      <c r="I1111" s="184">
        <v>2.7951000000000001</v>
      </c>
      <c r="J1111" s="184">
        <v>2.4146999999999998</v>
      </c>
      <c r="K1111" s="184">
        <v>2.8346</v>
      </c>
      <c r="L1111" s="184">
        <v>3.0697999999999999</v>
      </c>
      <c r="M1111" s="184">
        <v>3.2181999999999999</v>
      </c>
      <c r="N1111" s="184">
        <v>3.2124000000000001</v>
      </c>
      <c r="O1111" s="184">
        <v>5.0246000000000004</v>
      </c>
      <c r="P1111" s="184">
        <v>5.8437000000000001</v>
      </c>
      <c r="Q1111" s="184">
        <v>6.8273999999999999</v>
      </c>
      <c r="R1111" s="184">
        <v>3.9582999999999999</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44477</v>
      </c>
      <c r="E1112" s="184">
        <v>334.87220000000002</v>
      </c>
      <c r="F1112" s="184">
        <v>5.6905000000000001</v>
      </c>
      <c r="G1112" s="184">
        <v>4.2195999999999998</v>
      </c>
      <c r="H1112" s="184">
        <v>3.7162999999999999</v>
      </c>
      <c r="I1112" s="184">
        <v>3.2803</v>
      </c>
      <c r="J1112" s="184">
        <v>3.0693999999999999</v>
      </c>
      <c r="K1112" s="184">
        <v>3.2458</v>
      </c>
      <c r="L1112" s="184">
        <v>3.2275</v>
      </c>
      <c r="M1112" s="184">
        <v>3.2204999999999999</v>
      </c>
      <c r="N1112" s="184">
        <v>3.1823000000000001</v>
      </c>
      <c r="O1112" s="184">
        <v>5.0651000000000002</v>
      </c>
      <c r="P1112" s="184">
        <v>5.8045</v>
      </c>
      <c r="Q1112" s="184">
        <v>7.1338999999999997</v>
      </c>
      <c r="R1112" s="184">
        <v>3.9931999999999999</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44477</v>
      </c>
      <c r="E1113" s="184">
        <v>337.33429999999998</v>
      </c>
      <c r="F1113" s="184">
        <v>5.7896999999999998</v>
      </c>
      <c r="G1113" s="184">
        <v>4.3259999999999996</v>
      </c>
      <c r="H1113" s="184">
        <v>3.8208000000000002</v>
      </c>
      <c r="I1113" s="184">
        <v>3.3849</v>
      </c>
      <c r="J1113" s="184">
        <v>3.1741999999999999</v>
      </c>
      <c r="K1113" s="184">
        <v>3.3540999999999999</v>
      </c>
      <c r="L1113" s="184">
        <v>3.3431000000000002</v>
      </c>
      <c r="M1113" s="184">
        <v>3.3368000000000002</v>
      </c>
      <c r="N1113" s="184">
        <v>3.2959000000000001</v>
      </c>
      <c r="O1113" s="184">
        <v>5.1692999999999998</v>
      </c>
      <c r="P1113" s="184">
        <v>5.9032</v>
      </c>
      <c r="Q1113" s="184">
        <v>7.1534000000000004</v>
      </c>
      <c r="R1113" s="184">
        <v>4.1012000000000004</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44477</v>
      </c>
      <c r="E1114" s="184">
        <v>557.66719999999998</v>
      </c>
      <c r="F1114" s="184">
        <v>5.6821000000000002</v>
      </c>
      <c r="G1114" s="184">
        <v>4.2187000000000001</v>
      </c>
      <c r="H1114" s="184">
        <v>3.7155999999999998</v>
      </c>
      <c r="I1114" s="184">
        <v>3.2795000000000001</v>
      </c>
      <c r="J1114" s="184">
        <v>3.0691000000000002</v>
      </c>
      <c r="K1114" s="184">
        <v>3.2458</v>
      </c>
      <c r="L1114" s="184">
        <v>3.2275</v>
      </c>
      <c r="M1114" s="184">
        <v>3.2206000000000001</v>
      </c>
      <c r="N1114" s="184">
        <v>3.1823999999999999</v>
      </c>
      <c r="O1114" s="184">
        <v>5.0651999999999999</v>
      </c>
      <c r="P1114" s="184">
        <v>5.8048000000000002</v>
      </c>
      <c r="Q1114" s="184">
        <v>6.8677000000000001</v>
      </c>
      <c r="R1114" s="184">
        <v>3.9931999999999999</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44477</v>
      </c>
      <c r="E1115" s="184">
        <v>543.42570000000001</v>
      </c>
      <c r="F1115" s="184">
        <v>5.6832000000000003</v>
      </c>
      <c r="G1115" s="184">
        <v>4.2195</v>
      </c>
      <c r="H1115" s="184">
        <v>3.7160000000000002</v>
      </c>
      <c r="I1115" s="184">
        <v>3.2793999999999999</v>
      </c>
      <c r="J1115" s="184">
        <v>3.0689000000000002</v>
      </c>
      <c r="K1115" s="184">
        <v>3.2456999999999998</v>
      </c>
      <c r="L1115" s="184">
        <v>3.2275</v>
      </c>
      <c r="M1115" s="184">
        <v>3.2204999999999999</v>
      </c>
      <c r="N1115" s="184">
        <v>3.1823000000000001</v>
      </c>
      <c r="O1115" s="184">
        <v>5.0651999999999999</v>
      </c>
      <c r="P1115" s="184">
        <v>5.8047000000000004</v>
      </c>
      <c r="Q1115" s="184">
        <v>7.2054999999999998</v>
      </c>
      <c r="R1115" s="184">
        <v>3.9931999999999999</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44479</v>
      </c>
      <c r="E1116" s="184">
        <v>2324.8114999999998</v>
      </c>
      <c r="F1116" s="184">
        <v>3.1606999999999998</v>
      </c>
      <c r="G1116" s="184">
        <v>3.5283000000000002</v>
      </c>
      <c r="H1116" s="184">
        <v>3.4251</v>
      </c>
      <c r="I1116" s="184">
        <v>3.2601</v>
      </c>
      <c r="J1116" s="184">
        <v>3.1391</v>
      </c>
      <c r="K1116" s="184">
        <v>3.3384999999999998</v>
      </c>
      <c r="L1116" s="184">
        <v>3.3129</v>
      </c>
      <c r="M1116" s="184">
        <v>3.3142</v>
      </c>
      <c r="N1116" s="184">
        <v>3.2755999999999998</v>
      </c>
      <c r="O1116" s="184">
        <v>5.1029999999999998</v>
      </c>
      <c r="P1116" s="184">
        <v>5.8769</v>
      </c>
      <c r="Q1116" s="184">
        <v>7.0998999999999999</v>
      </c>
      <c r="R1116" s="184">
        <v>4.0597000000000003</v>
      </c>
      <c r="S1116" s="120" t="s">
        <v>2001</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44479</v>
      </c>
      <c r="E1117" s="184">
        <v>2311.6711</v>
      </c>
      <c r="F1117" s="184">
        <v>3.0903</v>
      </c>
      <c r="G1117" s="184">
        <v>3.4588999999999999</v>
      </c>
      <c r="H1117" s="184">
        <v>3.3553999999999999</v>
      </c>
      <c r="I1117" s="184">
        <v>3.19</v>
      </c>
      <c r="J1117" s="184">
        <v>3.0688</v>
      </c>
      <c r="K1117" s="184">
        <v>3.2671000000000001</v>
      </c>
      <c r="L1117" s="184">
        <v>3.2408000000000001</v>
      </c>
      <c r="M1117" s="184">
        <v>3.2416999999999998</v>
      </c>
      <c r="N1117" s="184">
        <v>3.2023999999999999</v>
      </c>
      <c r="O1117" s="184">
        <v>5.0385999999999997</v>
      </c>
      <c r="P1117" s="184">
        <v>5.8098000000000001</v>
      </c>
      <c r="Q1117" s="184">
        <v>7.2259000000000002</v>
      </c>
      <c r="R1117" s="184">
        <v>3.9914999999999998</v>
      </c>
      <c r="S1117" s="120" t="s">
        <v>2001</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44479</v>
      </c>
      <c r="E1118" s="184">
        <v>2156.5086000000001</v>
      </c>
      <c r="F1118" s="184">
        <v>2.5914999999999999</v>
      </c>
      <c r="G1118" s="184">
        <v>2.9582000000000002</v>
      </c>
      <c r="H1118" s="184">
        <v>2.8546999999999998</v>
      </c>
      <c r="I1118" s="184">
        <v>2.6892999999999998</v>
      </c>
      <c r="J1118" s="184">
        <v>2.5674000000000001</v>
      </c>
      <c r="K1118" s="184">
        <v>2.7633000000000001</v>
      </c>
      <c r="L1118" s="184">
        <v>2.7332000000000001</v>
      </c>
      <c r="M1118" s="184">
        <v>2.7303999999999999</v>
      </c>
      <c r="N1118" s="184">
        <v>2.6876000000000002</v>
      </c>
      <c r="O1118" s="184">
        <v>4.5316000000000001</v>
      </c>
      <c r="P1118" s="184">
        <v>5.2656000000000001</v>
      </c>
      <c r="Q1118" s="184">
        <v>6.8376000000000001</v>
      </c>
      <c r="R1118" s="184">
        <v>3.4988999999999999</v>
      </c>
      <c r="S1118" s="120" t="s">
        <v>2001</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44479</v>
      </c>
      <c r="E1119" s="184">
        <v>2391.6059</v>
      </c>
      <c r="F1119" s="184">
        <v>3.1823000000000001</v>
      </c>
      <c r="G1119" s="184">
        <v>3.8166000000000002</v>
      </c>
      <c r="H1119" s="184">
        <v>3.5756999999999999</v>
      </c>
      <c r="I1119" s="184">
        <v>3.3833000000000002</v>
      </c>
      <c r="J1119" s="184">
        <v>3.1879</v>
      </c>
      <c r="K1119" s="184">
        <v>3.2995999999999999</v>
      </c>
      <c r="L1119" s="184">
        <v>3.2869999999999999</v>
      </c>
      <c r="M1119" s="184">
        <v>3.3001999999999998</v>
      </c>
      <c r="N1119" s="184">
        <v>3.2408999999999999</v>
      </c>
      <c r="O1119" s="184">
        <v>4.9977</v>
      </c>
      <c r="P1119" s="184">
        <v>5.7816000000000001</v>
      </c>
      <c r="Q1119" s="184">
        <v>7.1158000000000001</v>
      </c>
      <c r="R1119" s="184">
        <v>3.9434999999999998</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44479</v>
      </c>
      <c r="E1120" s="184">
        <v>2411.8490000000002</v>
      </c>
      <c r="F1120" s="184">
        <v>3.2827999999999999</v>
      </c>
      <c r="G1120" s="184">
        <v>3.9167999999999998</v>
      </c>
      <c r="H1120" s="184">
        <v>3.6757</v>
      </c>
      <c r="I1120" s="184">
        <v>3.4832999999999998</v>
      </c>
      <c r="J1120" s="184">
        <v>3.2881</v>
      </c>
      <c r="K1120" s="184">
        <v>3.4003999999999999</v>
      </c>
      <c r="L1120" s="184">
        <v>3.3887</v>
      </c>
      <c r="M1120" s="184">
        <v>3.4026999999999998</v>
      </c>
      <c r="N1120" s="184">
        <v>3.3441000000000001</v>
      </c>
      <c r="O1120" s="184">
        <v>5.1013000000000002</v>
      </c>
      <c r="P1120" s="184">
        <v>5.8869999999999996</v>
      </c>
      <c r="Q1120" s="184">
        <v>7.141</v>
      </c>
      <c r="R1120" s="184">
        <v>4.0475000000000003</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44479</v>
      </c>
      <c r="E1121" s="184">
        <v>3519.2386999999999</v>
      </c>
      <c r="F1121" s="184">
        <v>3.1823000000000001</v>
      </c>
      <c r="G1121" s="184">
        <v>3.8169</v>
      </c>
      <c r="H1121" s="184">
        <v>3.5756999999999999</v>
      </c>
      <c r="I1121" s="184">
        <v>3.3834</v>
      </c>
      <c r="J1121" s="184">
        <v>3.1879</v>
      </c>
      <c r="K1121" s="184">
        <v>3.2995000000000001</v>
      </c>
      <c r="L1121" s="184">
        <v>3.2869999999999999</v>
      </c>
      <c r="M1121" s="184">
        <v>3.3003</v>
      </c>
      <c r="N1121" s="184">
        <v>3.2408999999999999</v>
      </c>
      <c r="O1121" s="184">
        <v>4.9977</v>
      </c>
      <c r="P1121" s="184">
        <v>5.7816000000000001</v>
      </c>
      <c r="Q1121" s="184">
        <v>6.6130000000000004</v>
      </c>
      <c r="R1121" s="184">
        <v>3.9436</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44479</v>
      </c>
      <c r="E1122" s="184">
        <v>3195.5504999999998</v>
      </c>
      <c r="F1122" s="184">
        <v>3.0491000000000001</v>
      </c>
      <c r="G1122" s="184">
        <v>3.3616999999999999</v>
      </c>
      <c r="H1122" s="184">
        <v>3.2555000000000001</v>
      </c>
      <c r="I1122" s="184">
        <v>3.1646000000000001</v>
      </c>
      <c r="J1122" s="184">
        <v>3.1008</v>
      </c>
      <c r="K1122" s="184">
        <v>3.2528000000000001</v>
      </c>
      <c r="L1122" s="184">
        <v>3.2675000000000001</v>
      </c>
      <c r="M1122" s="184">
        <v>3.2923</v>
      </c>
      <c r="N1122" s="184">
        <v>3.2547000000000001</v>
      </c>
      <c r="O1122" s="184">
        <v>5.0144000000000002</v>
      </c>
      <c r="P1122" s="184">
        <v>5.7605000000000004</v>
      </c>
      <c r="Q1122" s="184">
        <v>7.0236000000000001</v>
      </c>
      <c r="R1122" s="184">
        <v>3.9554999999999998</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44479</v>
      </c>
      <c r="E1123" s="184">
        <v>3223.2629999999999</v>
      </c>
      <c r="F1123" s="184">
        <v>3.1497000000000002</v>
      </c>
      <c r="G1123" s="184">
        <v>3.4622999999999999</v>
      </c>
      <c r="H1123" s="184">
        <v>3.3559999999999999</v>
      </c>
      <c r="I1123" s="184">
        <v>3.2648000000000001</v>
      </c>
      <c r="J1123" s="184">
        <v>3.2010999999999998</v>
      </c>
      <c r="K1123" s="184">
        <v>3.3536999999999999</v>
      </c>
      <c r="L1123" s="184">
        <v>3.3692000000000002</v>
      </c>
      <c r="M1123" s="184">
        <v>3.3948</v>
      </c>
      <c r="N1123" s="184">
        <v>3.3580000000000001</v>
      </c>
      <c r="O1123" s="184">
        <v>5.1315999999999997</v>
      </c>
      <c r="P1123" s="184">
        <v>5.8771000000000004</v>
      </c>
      <c r="Q1123" s="184">
        <v>7.0834000000000001</v>
      </c>
      <c r="R1123" s="184">
        <v>4.0635000000000003</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44479</v>
      </c>
      <c r="E1124" s="184">
        <v>3019.8825999999999</v>
      </c>
      <c r="F1124" s="184">
        <v>3.0137</v>
      </c>
      <c r="G1124" s="184">
        <v>3.3262999999999998</v>
      </c>
      <c r="H1124" s="184">
        <v>3.2202999999999999</v>
      </c>
      <c r="I1124" s="184">
        <v>3.1293000000000002</v>
      </c>
      <c r="J1124" s="184">
        <v>3.0655000000000001</v>
      </c>
      <c r="K1124" s="184">
        <v>3.2172000000000001</v>
      </c>
      <c r="L1124" s="184">
        <v>3.2315999999999998</v>
      </c>
      <c r="M1124" s="184">
        <v>3.2561</v>
      </c>
      <c r="N1124" s="184">
        <v>3.2181999999999999</v>
      </c>
      <c r="O1124" s="184">
        <v>4.9790000000000001</v>
      </c>
      <c r="P1124" s="184">
        <v>5.7130999999999998</v>
      </c>
      <c r="Q1124" s="184">
        <v>6.6706000000000003</v>
      </c>
      <c r="R1124" s="184">
        <v>3.9226999999999999</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44478</v>
      </c>
      <c r="E1125" s="184">
        <v>2407.7136999999998</v>
      </c>
      <c r="F1125" s="184">
        <v>3.2368999999999999</v>
      </c>
      <c r="G1125" s="184">
        <v>4.4095000000000004</v>
      </c>
      <c r="H1125" s="184">
        <v>3.8416999999999999</v>
      </c>
      <c r="I1125" s="184">
        <v>3.4399000000000002</v>
      </c>
      <c r="J1125" s="184">
        <v>3.2522000000000002</v>
      </c>
      <c r="K1125" s="184">
        <v>3.2827000000000002</v>
      </c>
      <c r="L1125" s="184">
        <v>3.2551999999999999</v>
      </c>
      <c r="M1125" s="184">
        <v>3.2694000000000001</v>
      </c>
      <c r="N1125" s="184">
        <v>3.2456999999999998</v>
      </c>
      <c r="O1125" s="184">
        <v>4.9824999999999999</v>
      </c>
      <c r="P1125" s="184">
        <v>5.8047000000000004</v>
      </c>
      <c r="Q1125" s="184">
        <v>7.0675999999999997</v>
      </c>
      <c r="R1125" s="184">
        <v>3.9493</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44478</v>
      </c>
      <c r="E1126" s="184">
        <v>2388.2651000000001</v>
      </c>
      <c r="F1126" s="184">
        <v>3.1669</v>
      </c>
      <c r="G1126" s="184">
        <v>4.3399000000000001</v>
      </c>
      <c r="H1126" s="184">
        <v>3.7722000000000002</v>
      </c>
      <c r="I1126" s="184">
        <v>3.3704000000000001</v>
      </c>
      <c r="J1126" s="184">
        <v>3.1825000000000001</v>
      </c>
      <c r="K1126" s="184">
        <v>3.2126000000000001</v>
      </c>
      <c r="L1126" s="184">
        <v>3.1842000000000001</v>
      </c>
      <c r="M1126" s="184">
        <v>3.1936</v>
      </c>
      <c r="N1126" s="184">
        <v>3.1669</v>
      </c>
      <c r="O1126" s="184">
        <v>4.8975</v>
      </c>
      <c r="P1126" s="184">
        <v>5.7145000000000001</v>
      </c>
      <c r="Q1126" s="184">
        <v>6.7957000000000001</v>
      </c>
      <c r="R1126" s="184">
        <v>3.8666</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44479</v>
      </c>
      <c r="E1127" s="184">
        <v>2508.9884000000002</v>
      </c>
      <c r="F1127" s="184">
        <v>3.2050999999999998</v>
      </c>
      <c r="G1127" s="184">
        <v>3.3925000000000001</v>
      </c>
      <c r="H1127" s="184">
        <v>3.3485</v>
      </c>
      <c r="I1127" s="184">
        <v>3.2867999999999999</v>
      </c>
      <c r="J1127" s="184">
        <v>3.1735000000000002</v>
      </c>
      <c r="K1127" s="184">
        <v>3.2361</v>
      </c>
      <c r="L1127" s="184">
        <v>3.2227000000000001</v>
      </c>
      <c r="M1127" s="184">
        <v>3.2227000000000001</v>
      </c>
      <c r="N1127" s="184">
        <v>3.1882000000000001</v>
      </c>
      <c r="O1127" s="184">
        <v>4.7477999999999998</v>
      </c>
      <c r="P1127" s="184">
        <v>5.5949</v>
      </c>
      <c r="Q1127" s="184">
        <v>6.8973000000000004</v>
      </c>
      <c r="R1127" s="184">
        <v>3.6793</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44479</v>
      </c>
      <c r="E1128" s="184">
        <v>2500.8553000000002</v>
      </c>
      <c r="F1128" s="184">
        <v>3.1703000000000001</v>
      </c>
      <c r="G1128" s="184">
        <v>3.3573</v>
      </c>
      <c r="H1128" s="184">
        <v>3.3134999999999999</v>
      </c>
      <c r="I1128" s="184">
        <v>3.2561</v>
      </c>
      <c r="J1128" s="184">
        <v>3.1484000000000001</v>
      </c>
      <c r="K1128" s="184">
        <v>3.2107999999999999</v>
      </c>
      <c r="L1128" s="184">
        <v>3.1987999999999999</v>
      </c>
      <c r="M1128" s="184">
        <v>3.1943999999999999</v>
      </c>
      <c r="N1128" s="184">
        <v>3.1596000000000002</v>
      </c>
      <c r="O1128" s="184">
        <v>4.7214</v>
      </c>
      <c r="P1128" s="184">
        <v>5.5622999999999996</v>
      </c>
      <c r="Q1128" s="184">
        <v>7.1296999999999997</v>
      </c>
      <c r="R1128" s="184">
        <v>3.6547999999999998</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1000</v>
      </c>
      <c r="C1129" s="180">
        <v>142589</v>
      </c>
      <c r="D1129" s="183">
        <v>44479</v>
      </c>
      <c r="E1129" s="184">
        <v>1126.36499601734</v>
      </c>
      <c r="F1129" s="184">
        <v>0</v>
      </c>
      <c r="G1129" s="184">
        <v>0.81179999999999997</v>
      </c>
      <c r="H1129" s="184">
        <v>1.7736000000000001</v>
      </c>
      <c r="I1129" s="184">
        <v>2.2229000000000001</v>
      </c>
      <c r="J1129" s="184">
        <v>2.4436</v>
      </c>
      <c r="K1129" s="184">
        <v>2.4668999999999999</v>
      </c>
      <c r="L1129" s="184">
        <v>2.5548000000000002</v>
      </c>
      <c r="M1129" s="184">
        <v>2.601</v>
      </c>
      <c r="N1129" s="184">
        <v>2.5792999999999999</v>
      </c>
      <c r="O1129" s="184">
        <v>3.1756000000000002</v>
      </c>
      <c r="P1129" s="184"/>
      <c r="Q1129" s="184">
        <v>3.3816000000000002</v>
      </c>
      <c r="R1129" s="184">
        <v>2.7561</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44479</v>
      </c>
      <c r="E1130" s="184">
        <v>2992.6529999999998</v>
      </c>
      <c r="F1130" s="184">
        <v>3.2469999999999999</v>
      </c>
      <c r="G1130" s="184">
        <v>4.1722000000000001</v>
      </c>
      <c r="H1130" s="184">
        <v>3.8033999999999999</v>
      </c>
      <c r="I1130" s="184">
        <v>3.3551000000000002</v>
      </c>
      <c r="J1130" s="184">
        <v>3.2073</v>
      </c>
      <c r="K1130" s="184">
        <v>3.3155000000000001</v>
      </c>
      <c r="L1130" s="184">
        <v>3.3071999999999999</v>
      </c>
      <c r="M1130" s="184">
        <v>3.3134999999999999</v>
      </c>
      <c r="N1130" s="184">
        <v>3.2711999999999999</v>
      </c>
      <c r="O1130" s="184">
        <v>5.0408999999999997</v>
      </c>
      <c r="P1130" s="184">
        <v>5.8308</v>
      </c>
      <c r="Q1130" s="184">
        <v>7.0627000000000004</v>
      </c>
      <c r="R1130" s="184">
        <v>3.9958</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44479</v>
      </c>
      <c r="E1131" s="184">
        <v>2969.1801999999998</v>
      </c>
      <c r="F1131" s="184">
        <v>3.1459999999999999</v>
      </c>
      <c r="G1131" s="184">
        <v>4.0724</v>
      </c>
      <c r="H1131" s="184">
        <v>3.7002999999999999</v>
      </c>
      <c r="I1131" s="184">
        <v>3.2484999999999999</v>
      </c>
      <c r="J1131" s="184">
        <v>3.0988000000000002</v>
      </c>
      <c r="K1131" s="184">
        <v>3.2052</v>
      </c>
      <c r="L1131" s="184">
        <v>3.2031000000000001</v>
      </c>
      <c r="M1131" s="184">
        <v>3.2122999999999999</v>
      </c>
      <c r="N1131" s="184">
        <v>3.1747999999999998</v>
      </c>
      <c r="O1131" s="184">
        <v>4.9438000000000004</v>
      </c>
      <c r="P1131" s="184">
        <v>5.7202999999999999</v>
      </c>
      <c r="Q1131" s="184">
        <v>7.0873999999999997</v>
      </c>
      <c r="R1131" s="184">
        <v>3.9028999999999998</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44479</v>
      </c>
      <c r="E1132" s="184">
        <v>2702.1875</v>
      </c>
      <c r="F1132" s="184">
        <v>3.1840000000000002</v>
      </c>
      <c r="G1132" s="184">
        <v>3.431</v>
      </c>
      <c r="H1132" s="184">
        <v>3.3950999999999998</v>
      </c>
      <c r="I1132" s="184">
        <v>3.2507000000000001</v>
      </c>
      <c r="J1132" s="184">
        <v>3.1808999999999998</v>
      </c>
      <c r="K1132" s="184">
        <v>3.4243999999999999</v>
      </c>
      <c r="L1132" s="184">
        <v>3.4561999999999999</v>
      </c>
      <c r="M1132" s="184">
        <v>3.4727000000000001</v>
      </c>
      <c r="N1132" s="184">
        <v>3.4214000000000002</v>
      </c>
      <c r="O1132" s="184">
        <v>5.1970000000000001</v>
      </c>
      <c r="P1132" s="184">
        <v>5.8895</v>
      </c>
      <c r="Q1132" s="184">
        <v>7.0224000000000002</v>
      </c>
      <c r="R1132" s="184">
        <v>4.1619999999999999</v>
      </c>
      <c r="S1132" s="120" t="s">
        <v>2002</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44479</v>
      </c>
      <c r="E1133" s="184">
        <v>2667.9376999999999</v>
      </c>
      <c r="F1133" s="184">
        <v>2.9430000000000001</v>
      </c>
      <c r="G1133" s="184">
        <v>3.1907999999999999</v>
      </c>
      <c r="H1133" s="184">
        <v>3.1549999999999998</v>
      </c>
      <c r="I1133" s="184">
        <v>3.0104000000000002</v>
      </c>
      <c r="J1133" s="184">
        <v>2.9401999999999999</v>
      </c>
      <c r="K1133" s="184">
        <v>3.1776</v>
      </c>
      <c r="L1133" s="184">
        <v>3.2046999999999999</v>
      </c>
      <c r="M1133" s="184">
        <v>3.2183000000000002</v>
      </c>
      <c r="N1133" s="184">
        <v>3.1644999999999999</v>
      </c>
      <c r="O1133" s="184">
        <v>4.9673999999999996</v>
      </c>
      <c r="P1133" s="184">
        <v>5.7055999999999996</v>
      </c>
      <c r="Q1133" s="184">
        <v>7.1351000000000004</v>
      </c>
      <c r="R1133" s="184">
        <v>3.8988</v>
      </c>
      <c r="S1133" s="120" t="s">
        <v>2002</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44479</v>
      </c>
      <c r="E1134" s="184">
        <v>2426.3024999999998</v>
      </c>
      <c r="F1134" s="184">
        <v>2.9441999999999999</v>
      </c>
      <c r="G1134" s="184">
        <v>3.1911</v>
      </c>
      <c r="H1134" s="184">
        <v>3.1554000000000002</v>
      </c>
      <c r="I1134" s="184">
        <v>3.0108000000000001</v>
      </c>
      <c r="J1134" s="184">
        <v>2.9405999999999999</v>
      </c>
      <c r="K1134" s="184">
        <v>3.1779999999999999</v>
      </c>
      <c r="L1134" s="184">
        <v>3.2050999999999998</v>
      </c>
      <c r="M1134" s="184">
        <v>3.2187000000000001</v>
      </c>
      <c r="N1134" s="184">
        <v>3.1648999999999998</v>
      </c>
      <c r="O1134" s="184">
        <v>4.9672999999999998</v>
      </c>
      <c r="P1134" s="184">
        <v>5.6931000000000003</v>
      </c>
      <c r="Q1134" s="184">
        <v>6.5057</v>
      </c>
      <c r="R1134" s="184">
        <v>3.8986000000000001</v>
      </c>
      <c r="S1134" s="120" t="s">
        <v>2002</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44479</v>
      </c>
      <c r="E1136" s="184">
        <v>4822.9251000000004</v>
      </c>
      <c r="F1136" s="184">
        <v>2.5059</v>
      </c>
      <c r="G1136" s="184">
        <v>3.1465999999999998</v>
      </c>
      <c r="H1136" s="184">
        <v>2.9371</v>
      </c>
      <c r="I1136" s="184">
        <v>2.6436999999999999</v>
      </c>
      <c r="J1136" s="184">
        <v>2.4636</v>
      </c>
      <c r="K1136" s="184">
        <v>2.6008</v>
      </c>
      <c r="L1136" s="184">
        <v>2.5670000000000002</v>
      </c>
      <c r="M1136" s="184">
        <v>2.5428999999999999</v>
      </c>
      <c r="N1136" s="184">
        <v>2.4983</v>
      </c>
      <c r="O1136" s="184">
        <v>4.4465000000000003</v>
      </c>
      <c r="P1136" s="184">
        <v>5.1577000000000002</v>
      </c>
      <c r="Q1136" s="184">
        <v>6.9348999999999998</v>
      </c>
      <c r="R1136" s="184">
        <v>3.3626999999999998</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44479</v>
      </c>
      <c r="E1137" s="184">
        <v>3128.4837000000002</v>
      </c>
      <c r="F1137" s="184">
        <v>3.1631999999999998</v>
      </c>
      <c r="G1137" s="184">
        <v>3.8039000000000001</v>
      </c>
      <c r="H1137" s="184">
        <v>3.5951</v>
      </c>
      <c r="I1137" s="184">
        <v>3.3018000000000001</v>
      </c>
      <c r="J1137" s="184">
        <v>3.1223000000000001</v>
      </c>
      <c r="K1137" s="184">
        <v>3.2623000000000002</v>
      </c>
      <c r="L1137" s="184">
        <v>3.2381000000000002</v>
      </c>
      <c r="M1137" s="184">
        <v>3.2221000000000002</v>
      </c>
      <c r="N1137" s="184">
        <v>3.1838000000000002</v>
      </c>
      <c r="O1137" s="184">
        <v>5.1539000000000001</v>
      </c>
      <c r="P1137" s="184">
        <v>5.8672000000000004</v>
      </c>
      <c r="Q1137" s="184">
        <v>7.3339999999999996</v>
      </c>
      <c r="R1137" s="184">
        <v>4.0574000000000003</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44479</v>
      </c>
      <c r="E1138" s="184">
        <v>3145.9205000000002</v>
      </c>
      <c r="F1138" s="184">
        <v>3.2385000000000002</v>
      </c>
      <c r="G1138" s="184">
        <v>3.8803000000000001</v>
      </c>
      <c r="H1138" s="184">
        <v>3.6711</v>
      </c>
      <c r="I1138" s="184">
        <v>3.3778999999999999</v>
      </c>
      <c r="J1138" s="184">
        <v>3.1987999999999999</v>
      </c>
      <c r="K1138" s="184">
        <v>3.339</v>
      </c>
      <c r="L1138" s="184">
        <v>3.3157000000000001</v>
      </c>
      <c r="M1138" s="184">
        <v>3.3005</v>
      </c>
      <c r="N1138" s="184">
        <v>3.2635000000000001</v>
      </c>
      <c r="O1138" s="184">
        <v>5.2279999999999998</v>
      </c>
      <c r="P1138" s="184">
        <v>5.9374000000000002</v>
      </c>
      <c r="Q1138" s="184">
        <v>7.1927000000000003</v>
      </c>
      <c r="R1138" s="184">
        <v>4.1371000000000002</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44479</v>
      </c>
      <c r="E1139" s="184">
        <v>4085.21</v>
      </c>
      <c r="F1139" s="184">
        <v>3.3338000000000001</v>
      </c>
      <c r="G1139" s="184">
        <v>3.4771999999999998</v>
      </c>
      <c r="H1139" s="184">
        <v>3.3148</v>
      </c>
      <c r="I1139" s="184">
        <v>3.1086</v>
      </c>
      <c r="J1139" s="184">
        <v>3.0045999999999999</v>
      </c>
      <c r="K1139" s="184">
        <v>3.2164000000000001</v>
      </c>
      <c r="L1139" s="184">
        <v>3.1880999999999999</v>
      </c>
      <c r="M1139" s="184">
        <v>3.1646999999999998</v>
      </c>
      <c r="N1139" s="184">
        <v>3.1215999999999999</v>
      </c>
      <c r="O1139" s="184">
        <v>4.9123999999999999</v>
      </c>
      <c r="P1139" s="184">
        <v>5.6505000000000001</v>
      </c>
      <c r="Q1139" s="184">
        <v>6.9333</v>
      </c>
      <c r="R1139" s="184">
        <v>3.8563999999999998</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44479</v>
      </c>
      <c r="E1140" s="184">
        <v>4115.6859000000004</v>
      </c>
      <c r="F1140" s="184">
        <v>3.4333</v>
      </c>
      <c r="G1140" s="184">
        <v>3.5779999999999998</v>
      </c>
      <c r="H1140" s="184">
        <v>3.4152999999999998</v>
      </c>
      <c r="I1140" s="184">
        <v>3.2090000000000001</v>
      </c>
      <c r="J1140" s="184">
        <v>3.105</v>
      </c>
      <c r="K1140" s="184">
        <v>3.3174000000000001</v>
      </c>
      <c r="L1140" s="184">
        <v>3.2898999999999998</v>
      </c>
      <c r="M1140" s="184">
        <v>3.2667000000000002</v>
      </c>
      <c r="N1140" s="184">
        <v>3.2244999999999999</v>
      </c>
      <c r="O1140" s="184">
        <v>5.0174000000000003</v>
      </c>
      <c r="P1140" s="184">
        <v>5.7564000000000002</v>
      </c>
      <c r="Q1140" s="184">
        <v>7.0369999999999999</v>
      </c>
      <c r="R1140" s="184">
        <v>3.9603999999999999</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44479</v>
      </c>
      <c r="E1141" s="184">
        <v>2073.1023</v>
      </c>
      <c r="F1141" s="184">
        <v>3.1652999999999998</v>
      </c>
      <c r="G1141" s="184">
        <v>4.0837000000000003</v>
      </c>
      <c r="H1141" s="184">
        <v>3.6587000000000001</v>
      </c>
      <c r="I1141" s="184">
        <v>3.2711999999999999</v>
      </c>
      <c r="J1141" s="184">
        <v>3.0916000000000001</v>
      </c>
      <c r="K1141" s="184">
        <v>3.2355999999999998</v>
      </c>
      <c r="L1141" s="184">
        <v>3.2225000000000001</v>
      </c>
      <c r="M1141" s="184">
        <v>3.2141999999999999</v>
      </c>
      <c r="N1141" s="184">
        <v>3.1686999999999999</v>
      </c>
      <c r="O1141" s="184">
        <v>4.9459999999999997</v>
      </c>
      <c r="P1141" s="184">
        <v>5.7412999999999998</v>
      </c>
      <c r="Q1141" s="184">
        <v>4.2865000000000002</v>
      </c>
      <c r="R1141" s="184">
        <v>3.855</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44479</v>
      </c>
      <c r="E1142" s="184">
        <v>2084.7271999999998</v>
      </c>
      <c r="F1142" s="184">
        <v>3.2614999999999998</v>
      </c>
      <c r="G1142" s="184">
        <v>4.1801000000000004</v>
      </c>
      <c r="H1142" s="184">
        <v>3.7547000000000001</v>
      </c>
      <c r="I1142" s="184">
        <v>3.3673000000000002</v>
      </c>
      <c r="J1142" s="184">
        <v>3.1877</v>
      </c>
      <c r="K1142" s="184">
        <v>3.3319999999999999</v>
      </c>
      <c r="L1142" s="184">
        <v>3.3195000000000001</v>
      </c>
      <c r="M1142" s="184">
        <v>3.3132999999999999</v>
      </c>
      <c r="N1142" s="184">
        <v>3.2694000000000001</v>
      </c>
      <c r="O1142" s="184">
        <v>5.0401999999999996</v>
      </c>
      <c r="P1142" s="184">
        <v>5.8236999999999997</v>
      </c>
      <c r="Q1142" s="184">
        <v>7.0575000000000001</v>
      </c>
      <c r="R1142" s="184">
        <v>3.9580000000000002</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44479</v>
      </c>
      <c r="E1143" s="184">
        <v>3017.2114000000001</v>
      </c>
      <c r="F1143" s="184">
        <v>2.3690000000000002</v>
      </c>
      <c r="G1143" s="184">
        <v>3.2873000000000001</v>
      </c>
      <c r="H1143" s="184">
        <v>2.8616999999999999</v>
      </c>
      <c r="I1143" s="184">
        <v>2.4739</v>
      </c>
      <c r="J1143" s="184">
        <v>2.2934000000000001</v>
      </c>
      <c r="K1143" s="184">
        <v>2.4335</v>
      </c>
      <c r="L1143" s="184">
        <v>2.4148000000000001</v>
      </c>
      <c r="M1143" s="184">
        <v>2.4020999999999999</v>
      </c>
      <c r="N1143" s="184">
        <v>2.3519999999999999</v>
      </c>
      <c r="O1143" s="184">
        <v>4.1024000000000003</v>
      </c>
      <c r="P1143" s="184">
        <v>4.867</v>
      </c>
      <c r="Q1143" s="184">
        <v>6.0293000000000001</v>
      </c>
      <c r="R1143" s="184">
        <v>3.0352000000000001</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1001</v>
      </c>
      <c r="C1144" s="180">
        <v>144947</v>
      </c>
      <c r="D1144" s="183">
        <v>44477</v>
      </c>
      <c r="E1144" s="184">
        <v>1098.0815054488</v>
      </c>
      <c r="F1144" s="184">
        <v>2.8633000000000002</v>
      </c>
      <c r="G1144" s="184">
        <v>2.8433999999999999</v>
      </c>
      <c r="H1144" s="184">
        <v>2.9306999999999999</v>
      </c>
      <c r="I1144" s="184">
        <v>2.9801000000000002</v>
      </c>
      <c r="J1144" s="184">
        <v>2.9826000000000001</v>
      </c>
      <c r="K1144" s="184">
        <v>2.7273000000000001</v>
      </c>
      <c r="L1144" s="184">
        <v>2.6764999999999999</v>
      </c>
      <c r="M1144" s="184">
        <v>2.6263999999999998</v>
      </c>
      <c r="N1144" s="184">
        <v>2.5659000000000001</v>
      </c>
      <c r="O1144" s="184">
        <v>3.1076999999999999</v>
      </c>
      <c r="P1144" s="184"/>
      <c r="Q1144" s="184">
        <v>3.1198000000000001</v>
      </c>
      <c r="R1144" s="184">
        <v>2.6547000000000001</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44478</v>
      </c>
      <c r="E1145" s="184">
        <v>308.12130000000002</v>
      </c>
      <c r="F1145" s="184">
        <v>3.0565000000000002</v>
      </c>
      <c r="G1145" s="184">
        <v>3.7366000000000001</v>
      </c>
      <c r="H1145" s="184">
        <v>3.3868</v>
      </c>
      <c r="I1145" s="184">
        <v>3.1642000000000001</v>
      </c>
      <c r="J1145" s="184">
        <v>3.0243000000000002</v>
      </c>
      <c r="K1145" s="184">
        <v>3.2202000000000002</v>
      </c>
      <c r="L1145" s="184">
        <v>3.1905000000000001</v>
      </c>
      <c r="M1145" s="184">
        <v>3.1909999999999998</v>
      </c>
      <c r="N1145" s="184">
        <v>3.1642999999999999</v>
      </c>
      <c r="O1145" s="184">
        <v>5.0152999999999999</v>
      </c>
      <c r="P1145" s="184">
        <v>5.7657999999999996</v>
      </c>
      <c r="Q1145" s="184">
        <v>7.3319999999999999</v>
      </c>
      <c r="R1145" s="184">
        <v>3.9693000000000001</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44478</v>
      </c>
      <c r="E1146" s="184">
        <v>310.03859999999997</v>
      </c>
      <c r="F1146" s="184">
        <v>3.1789000000000001</v>
      </c>
      <c r="G1146" s="184">
        <v>3.8588</v>
      </c>
      <c r="H1146" s="184">
        <v>3.5072999999999999</v>
      </c>
      <c r="I1146" s="184">
        <v>3.2845</v>
      </c>
      <c r="J1146" s="184">
        <v>3.1444000000000001</v>
      </c>
      <c r="K1146" s="184">
        <v>3.3412999999999999</v>
      </c>
      <c r="L1146" s="184">
        <v>3.3125</v>
      </c>
      <c r="M1146" s="184">
        <v>3.3138999999999998</v>
      </c>
      <c r="N1146" s="184">
        <v>3.2881999999999998</v>
      </c>
      <c r="O1146" s="184">
        <v>5.1174999999999997</v>
      </c>
      <c r="P1146" s="184">
        <v>5.8517000000000001</v>
      </c>
      <c r="Q1146" s="184">
        <v>7.0948000000000002</v>
      </c>
      <c r="R1146" s="184">
        <v>4.0846</v>
      </c>
      <c r="S1146" s="120" t="s">
        <v>2001</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44479</v>
      </c>
      <c r="E1147" s="184">
        <v>2235.2593999999999</v>
      </c>
      <c r="F1147" s="184">
        <v>3.258</v>
      </c>
      <c r="G1147" s="184">
        <v>4.3707000000000003</v>
      </c>
      <c r="H1147" s="184">
        <v>3.9651999999999998</v>
      </c>
      <c r="I1147" s="184">
        <v>3.4859</v>
      </c>
      <c r="J1147" s="184">
        <v>3.2515999999999998</v>
      </c>
      <c r="K1147" s="184">
        <v>3.3147000000000002</v>
      </c>
      <c r="L1147" s="184">
        <v>3.3523999999999998</v>
      </c>
      <c r="M1147" s="184">
        <v>3.3624000000000001</v>
      </c>
      <c r="N1147" s="184">
        <v>3.3473000000000002</v>
      </c>
      <c r="O1147" s="184">
        <v>5.1638000000000002</v>
      </c>
      <c r="P1147" s="184">
        <v>5.8516000000000004</v>
      </c>
      <c r="Q1147" s="184">
        <v>7.4028</v>
      </c>
      <c r="R1147" s="184">
        <v>4.1844999999999999</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44479</v>
      </c>
      <c r="E1148" s="184">
        <v>2253.0518999999999</v>
      </c>
      <c r="F1148" s="184">
        <v>3.2987000000000002</v>
      </c>
      <c r="G1148" s="184">
        <v>4.4112999999999998</v>
      </c>
      <c r="H1148" s="184">
        <v>4.0052000000000003</v>
      </c>
      <c r="I1148" s="184">
        <v>3.5261</v>
      </c>
      <c r="J1148" s="184">
        <v>3.2917999999999998</v>
      </c>
      <c r="K1148" s="184">
        <v>3.3551000000000002</v>
      </c>
      <c r="L1148" s="184">
        <v>3.3932000000000002</v>
      </c>
      <c r="M1148" s="184">
        <v>3.4035000000000002</v>
      </c>
      <c r="N1148" s="184">
        <v>3.3887</v>
      </c>
      <c r="O1148" s="184">
        <v>5.2316000000000003</v>
      </c>
      <c r="P1148" s="184">
        <v>5.9409999999999998</v>
      </c>
      <c r="Q1148" s="184">
        <v>7.1096000000000004</v>
      </c>
      <c r="R1148" s="184">
        <v>4.2271000000000001</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44477</v>
      </c>
      <c r="E1149" s="184">
        <v>2528.5846000000001</v>
      </c>
      <c r="F1149" s="184">
        <v>5.0876000000000001</v>
      </c>
      <c r="G1149" s="184">
        <v>4.0292000000000003</v>
      </c>
      <c r="H1149" s="184">
        <v>3.6211000000000002</v>
      </c>
      <c r="I1149" s="184">
        <v>3.2976000000000001</v>
      </c>
      <c r="J1149" s="184">
        <v>3.1509</v>
      </c>
      <c r="K1149" s="184">
        <v>3.2885</v>
      </c>
      <c r="L1149" s="184">
        <v>3.2715999999999998</v>
      </c>
      <c r="M1149" s="184">
        <v>3.2587999999999999</v>
      </c>
      <c r="N1149" s="184">
        <v>3.2235999999999998</v>
      </c>
      <c r="O1149" s="184">
        <v>4.8940999999999999</v>
      </c>
      <c r="P1149" s="184">
        <v>5.7191999999999998</v>
      </c>
      <c r="Q1149" s="184">
        <v>6.9995000000000003</v>
      </c>
      <c r="R1149" s="184">
        <v>3.8881000000000001</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44477</v>
      </c>
      <c r="E1150" s="184">
        <v>2515.2017999999998</v>
      </c>
      <c r="F1150" s="184">
        <v>5.0377000000000001</v>
      </c>
      <c r="G1150" s="184">
        <v>3.9790000000000001</v>
      </c>
      <c r="H1150" s="184">
        <v>3.5710999999999999</v>
      </c>
      <c r="I1150" s="184">
        <v>3.2475999999999998</v>
      </c>
      <c r="J1150" s="184">
        <v>3.1008</v>
      </c>
      <c r="K1150" s="184">
        <v>3.238</v>
      </c>
      <c r="L1150" s="184">
        <v>3.2208000000000001</v>
      </c>
      <c r="M1150" s="184">
        <v>3.2075999999999998</v>
      </c>
      <c r="N1150" s="184">
        <v>3.1720000000000002</v>
      </c>
      <c r="O1150" s="184">
        <v>4.8372000000000002</v>
      </c>
      <c r="P1150" s="184">
        <v>5.6502999999999997</v>
      </c>
      <c r="Q1150" s="184">
        <v>5.4020999999999999</v>
      </c>
      <c r="R1150" s="184">
        <v>3.8351999999999999</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44479</v>
      </c>
      <c r="E1151" s="184">
        <v>1615.579</v>
      </c>
      <c r="F1151" s="184">
        <v>3.1432000000000002</v>
      </c>
      <c r="G1151" s="184">
        <v>3.2097000000000002</v>
      </c>
      <c r="H1151" s="184">
        <v>3.1474000000000002</v>
      </c>
      <c r="I1151" s="184">
        <v>3.7019000000000002</v>
      </c>
      <c r="J1151" s="184">
        <v>3.2787000000000002</v>
      </c>
      <c r="K1151" s="184">
        <v>3.1181999999999999</v>
      </c>
      <c r="L1151" s="184">
        <v>3.0434000000000001</v>
      </c>
      <c r="M1151" s="184">
        <v>2.9929000000000001</v>
      </c>
      <c r="N1151" s="184">
        <v>2.9304000000000001</v>
      </c>
      <c r="O1151" s="184">
        <v>4.4149000000000003</v>
      </c>
      <c r="P1151" s="184">
        <v>5.2553999999999998</v>
      </c>
      <c r="Q1151" s="184">
        <v>6.2469999999999999</v>
      </c>
      <c r="R1151" s="184">
        <v>3.4375</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44479</v>
      </c>
      <c r="E1152" s="184">
        <v>1609.1947</v>
      </c>
      <c r="F1152" s="184">
        <v>3.0931999999999999</v>
      </c>
      <c r="G1152" s="184">
        <v>3.1597</v>
      </c>
      <c r="H1152" s="184">
        <v>3.0975999999999999</v>
      </c>
      <c r="I1152" s="184">
        <v>3.6518999999999999</v>
      </c>
      <c r="J1152" s="184">
        <v>3.2286999999999999</v>
      </c>
      <c r="K1152" s="184">
        <v>3.0678000000000001</v>
      </c>
      <c r="L1152" s="184">
        <v>2.9927000000000001</v>
      </c>
      <c r="M1152" s="184">
        <v>2.9418000000000002</v>
      </c>
      <c r="N1152" s="184">
        <v>2.879</v>
      </c>
      <c r="O1152" s="184">
        <v>4.3627000000000002</v>
      </c>
      <c r="P1152" s="184">
        <v>5.2028999999999996</v>
      </c>
      <c r="Q1152" s="184">
        <v>6.1939000000000002</v>
      </c>
      <c r="R1152" s="184">
        <v>3.3858999999999999</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44479</v>
      </c>
      <c r="E1153" s="184">
        <v>2020.6882000000001</v>
      </c>
      <c r="F1153" s="184">
        <v>3.3618999999999999</v>
      </c>
      <c r="G1153" s="184">
        <v>3.1577000000000002</v>
      </c>
      <c r="H1153" s="184">
        <v>3.2378999999999998</v>
      </c>
      <c r="I1153" s="184">
        <v>2.9605999999999999</v>
      </c>
      <c r="J1153" s="184">
        <v>2.8791000000000002</v>
      </c>
      <c r="K1153" s="184">
        <v>2.9411999999999998</v>
      </c>
      <c r="L1153" s="184">
        <v>2.9083000000000001</v>
      </c>
      <c r="M1153" s="184">
        <v>3.1457999999999999</v>
      </c>
      <c r="N1153" s="184">
        <v>3.0928</v>
      </c>
      <c r="O1153" s="184">
        <v>4.8329000000000004</v>
      </c>
      <c r="P1153" s="184">
        <v>5.6791999999999998</v>
      </c>
      <c r="Q1153" s="184">
        <v>7.3125999999999998</v>
      </c>
      <c r="R1153" s="184">
        <v>3.7427999999999999</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44479</v>
      </c>
      <c r="E1154" s="184">
        <v>2038.1493</v>
      </c>
      <c r="F1154" s="184">
        <v>3.4620000000000002</v>
      </c>
      <c r="G1154" s="184">
        <v>3.2572000000000001</v>
      </c>
      <c r="H1154" s="184">
        <v>3.3361999999999998</v>
      </c>
      <c r="I1154" s="184">
        <v>3.0596999999999999</v>
      </c>
      <c r="J1154" s="184">
        <v>2.9786000000000001</v>
      </c>
      <c r="K1154" s="184">
        <v>3.0411999999999999</v>
      </c>
      <c r="L1154" s="184">
        <v>3.0089999999999999</v>
      </c>
      <c r="M1154" s="184">
        <v>3.2483</v>
      </c>
      <c r="N1154" s="184">
        <v>3.1960999999999999</v>
      </c>
      <c r="O1154" s="184">
        <v>4.9378000000000002</v>
      </c>
      <c r="P1154" s="184">
        <v>5.7853000000000003</v>
      </c>
      <c r="Q1154" s="184">
        <v>7.0876000000000001</v>
      </c>
      <c r="R1154" s="184">
        <v>3.8466999999999998</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44479</v>
      </c>
      <c r="E1155" s="184">
        <v>2027.3684000000001</v>
      </c>
      <c r="F1155" s="184">
        <v>2.7079</v>
      </c>
      <c r="G1155" s="184">
        <v>2.7077</v>
      </c>
      <c r="H1155" s="184">
        <v>2.9022999999999999</v>
      </c>
      <c r="I1155" s="184">
        <v>3.5823999999999998</v>
      </c>
      <c r="J1155" s="184">
        <v>3.3936000000000002</v>
      </c>
      <c r="K1155" s="184">
        <v>3.0543</v>
      </c>
      <c r="L1155" s="184">
        <v>2.8891</v>
      </c>
      <c r="M1155" s="184">
        <v>3.0531000000000001</v>
      </c>
      <c r="N1155" s="184">
        <v>2.8611</v>
      </c>
      <c r="O1155" s="184"/>
      <c r="P1155" s="184"/>
      <c r="Q1155" s="184">
        <v>3.2706</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44479</v>
      </c>
      <c r="E1156" s="184">
        <v>2038.4657</v>
      </c>
      <c r="F1156" s="184">
        <v>3.4954999999999998</v>
      </c>
      <c r="G1156" s="184">
        <v>3.2942999999999998</v>
      </c>
      <c r="H1156" s="184">
        <v>3.359</v>
      </c>
      <c r="I1156" s="184">
        <v>3.0417000000000001</v>
      </c>
      <c r="J1156" s="184">
        <v>2.9956</v>
      </c>
      <c r="K1156" s="184">
        <v>3.0647000000000002</v>
      </c>
      <c r="L1156" s="184">
        <v>3.0036</v>
      </c>
      <c r="M1156" s="184">
        <v>3.2442000000000002</v>
      </c>
      <c r="N1156" s="184">
        <v>3.1873999999999998</v>
      </c>
      <c r="O1156" s="184"/>
      <c r="P1156" s="184"/>
      <c r="Q1156" s="184">
        <v>3.5882999999999998</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44479</v>
      </c>
      <c r="E1157" s="184">
        <v>2038.5681999999999</v>
      </c>
      <c r="F1157" s="184">
        <v>3.4594999999999998</v>
      </c>
      <c r="G1157" s="184">
        <v>3.2553999999999998</v>
      </c>
      <c r="H1157" s="184">
        <v>3.3351999999999999</v>
      </c>
      <c r="I1157" s="184">
        <v>3.0592999999999999</v>
      </c>
      <c r="J1157" s="184">
        <v>2.9786999999999999</v>
      </c>
      <c r="K1157" s="184">
        <v>3.0407999999999999</v>
      </c>
      <c r="L1157" s="184">
        <v>3.0124</v>
      </c>
      <c r="M1157" s="184">
        <v>3.2507000000000001</v>
      </c>
      <c r="N1157" s="184">
        <v>3.1981000000000002</v>
      </c>
      <c r="O1157" s="184"/>
      <c r="P1157" s="184"/>
      <c r="Q1157" s="184">
        <v>3.5924999999999998</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44479</v>
      </c>
      <c r="E1158" s="184">
        <v>2038.5857000000001</v>
      </c>
      <c r="F1158" s="184">
        <v>3.5758999999999999</v>
      </c>
      <c r="G1158" s="184">
        <v>3.3771</v>
      </c>
      <c r="H1158" s="184">
        <v>3.3856000000000002</v>
      </c>
      <c r="I1158" s="184">
        <v>3.1212</v>
      </c>
      <c r="J1158" s="184">
        <v>3.0512999999999999</v>
      </c>
      <c r="K1158" s="184">
        <v>3.12</v>
      </c>
      <c r="L1158" s="184">
        <v>3.0545</v>
      </c>
      <c r="M1158" s="184">
        <v>3.2791999999999999</v>
      </c>
      <c r="N1158" s="184">
        <v>3.2073999999999998</v>
      </c>
      <c r="O1158" s="184"/>
      <c r="P1158" s="184"/>
      <c r="Q1158" s="184">
        <v>3.5910000000000002</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44479</v>
      </c>
      <c r="E1159" s="184">
        <v>2858.1066000000001</v>
      </c>
      <c r="F1159" s="184">
        <v>3.1278000000000001</v>
      </c>
      <c r="G1159" s="184">
        <v>3.5274000000000001</v>
      </c>
      <c r="H1159" s="184">
        <v>3.3521000000000001</v>
      </c>
      <c r="I1159" s="184">
        <v>3.1937000000000002</v>
      </c>
      <c r="J1159" s="184">
        <v>3.0809000000000002</v>
      </c>
      <c r="K1159" s="184">
        <v>3.2519</v>
      </c>
      <c r="L1159" s="184">
        <v>3.2269999999999999</v>
      </c>
      <c r="M1159" s="184">
        <v>3.2178</v>
      </c>
      <c r="N1159" s="184">
        <v>3.1867000000000001</v>
      </c>
      <c r="O1159" s="184">
        <v>4.9088000000000003</v>
      </c>
      <c r="P1159" s="184">
        <v>5.7183999999999999</v>
      </c>
      <c r="Q1159" s="184">
        <v>7.2988999999999997</v>
      </c>
      <c r="R1159" s="184">
        <v>3.8708</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44479</v>
      </c>
      <c r="E1160" s="184">
        <v>2875.2698999999998</v>
      </c>
      <c r="F1160" s="184">
        <v>3.1993</v>
      </c>
      <c r="G1160" s="184">
        <v>3.5977999999999999</v>
      </c>
      <c r="H1160" s="184">
        <v>3.4226999999999999</v>
      </c>
      <c r="I1160" s="184">
        <v>3.2642000000000002</v>
      </c>
      <c r="J1160" s="184">
        <v>3.1516000000000002</v>
      </c>
      <c r="K1160" s="184">
        <v>3.3227000000000002</v>
      </c>
      <c r="L1160" s="184">
        <v>3.2984</v>
      </c>
      <c r="M1160" s="184">
        <v>3.2896999999999998</v>
      </c>
      <c r="N1160" s="184">
        <v>3.2591999999999999</v>
      </c>
      <c r="O1160" s="184">
        <v>4.9824000000000002</v>
      </c>
      <c r="P1160" s="184">
        <v>5.7926000000000002</v>
      </c>
      <c r="Q1160" s="184">
        <v>7.0632000000000001</v>
      </c>
      <c r="R1160" s="184">
        <v>3.9437000000000002</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44479</v>
      </c>
      <c r="E1161" s="184">
        <v>2581.3130999999998</v>
      </c>
      <c r="F1161" s="184">
        <v>2.5977000000000001</v>
      </c>
      <c r="G1161" s="184">
        <v>2.9975000000000001</v>
      </c>
      <c r="H1161" s="184">
        <v>2.8218999999999999</v>
      </c>
      <c r="I1161" s="184">
        <v>2.6633</v>
      </c>
      <c r="J1161" s="184">
        <v>2.5499000000000001</v>
      </c>
      <c r="K1161" s="184">
        <v>2.7179000000000002</v>
      </c>
      <c r="L1161" s="184">
        <v>2.6892</v>
      </c>
      <c r="M1161" s="184">
        <v>2.6760999999999999</v>
      </c>
      <c r="N1161" s="184">
        <v>2.6413000000000002</v>
      </c>
      <c r="O1161" s="184">
        <v>4.3562000000000003</v>
      </c>
      <c r="P1161" s="184">
        <v>5.1367000000000003</v>
      </c>
      <c r="Q1161" s="184">
        <v>6.5682</v>
      </c>
      <c r="R1161" s="184">
        <v>3.3243</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44478</v>
      </c>
      <c r="E1162" s="184">
        <v>1097.6643999999999</v>
      </c>
      <c r="F1162" s="184">
        <v>2.7235999999999998</v>
      </c>
      <c r="G1162" s="184">
        <v>3.1065999999999998</v>
      </c>
      <c r="H1162" s="184">
        <v>3.1566000000000001</v>
      </c>
      <c r="I1162" s="184">
        <v>3.1345000000000001</v>
      </c>
      <c r="J1162" s="184">
        <v>3.1297999999999999</v>
      </c>
      <c r="K1162" s="184">
        <v>3.08</v>
      </c>
      <c r="L1162" s="184">
        <v>3.1143999999999998</v>
      </c>
      <c r="M1162" s="184">
        <v>3.0882999999999998</v>
      </c>
      <c r="N1162" s="184">
        <v>3.0514999999999999</v>
      </c>
      <c r="O1162" s="184"/>
      <c r="P1162" s="184"/>
      <c r="Q1162" s="184">
        <v>3.8521999999999998</v>
      </c>
      <c r="R1162" s="184">
        <v>3.3948</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44478</v>
      </c>
      <c r="E1163" s="184">
        <v>1094.6927000000001</v>
      </c>
      <c r="F1163" s="184">
        <v>2.6175999999999999</v>
      </c>
      <c r="G1163" s="184">
        <v>2.9971000000000001</v>
      </c>
      <c r="H1163" s="184">
        <v>3.0468999999999999</v>
      </c>
      <c r="I1163" s="184">
        <v>3.0247999999999999</v>
      </c>
      <c r="J1163" s="184">
        <v>3.0198</v>
      </c>
      <c r="K1163" s="184">
        <v>2.9691999999999998</v>
      </c>
      <c r="L1163" s="184">
        <v>3.0028000000000001</v>
      </c>
      <c r="M1163" s="184">
        <v>2.9754999999999998</v>
      </c>
      <c r="N1163" s="184">
        <v>2.9380000000000002</v>
      </c>
      <c r="O1163" s="184"/>
      <c r="P1163" s="184"/>
      <c r="Q1163" s="184">
        <v>3.738</v>
      </c>
      <c r="R1163" s="184">
        <v>3.2812000000000001</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44479</v>
      </c>
      <c r="E1164" s="184">
        <v>56.843699999999998</v>
      </c>
      <c r="F1164" s="184">
        <v>3.1465999999999998</v>
      </c>
      <c r="G1164" s="184">
        <v>4.0038</v>
      </c>
      <c r="H1164" s="184">
        <v>3.6442000000000001</v>
      </c>
      <c r="I1164" s="184">
        <v>3.3386999999999998</v>
      </c>
      <c r="J1164" s="184">
        <v>3.1545000000000001</v>
      </c>
      <c r="K1164" s="184">
        <v>3.2907000000000002</v>
      </c>
      <c r="L1164" s="184">
        <v>3.27</v>
      </c>
      <c r="M1164" s="184">
        <v>3.2681</v>
      </c>
      <c r="N1164" s="184">
        <v>3.2084000000000001</v>
      </c>
      <c r="O1164" s="184">
        <v>4.9271000000000003</v>
      </c>
      <c r="P1164" s="184">
        <v>5.7439999999999998</v>
      </c>
      <c r="Q1164" s="184">
        <v>7.5772000000000004</v>
      </c>
      <c r="R1164" s="184">
        <v>3.8315000000000001</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44479</v>
      </c>
      <c r="E1165" s="184">
        <v>57.241</v>
      </c>
      <c r="F1165" s="184">
        <v>3.2523</v>
      </c>
      <c r="G1165" s="184">
        <v>4.0823999999999998</v>
      </c>
      <c r="H1165" s="184">
        <v>3.7193000000000001</v>
      </c>
      <c r="I1165" s="184">
        <v>3.4205000000000001</v>
      </c>
      <c r="J1165" s="184">
        <v>3.2351000000000001</v>
      </c>
      <c r="K1165" s="184">
        <v>3.3712</v>
      </c>
      <c r="L1165" s="184">
        <v>3.3513000000000002</v>
      </c>
      <c r="M1165" s="184">
        <v>3.35</v>
      </c>
      <c r="N1165" s="184">
        <v>3.2909999999999999</v>
      </c>
      <c r="O1165" s="184">
        <v>5.0110000000000001</v>
      </c>
      <c r="P1165" s="184">
        <v>5.8277999999999999</v>
      </c>
      <c r="Q1165" s="184">
        <v>7.1113</v>
      </c>
      <c r="R1165" s="184">
        <v>3.9146000000000001</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44479</v>
      </c>
      <c r="E1166" s="184">
        <v>32.686300000000003</v>
      </c>
      <c r="F1166" s="184">
        <v>3.2385999999999999</v>
      </c>
      <c r="G1166" s="184">
        <v>4.0213999999999999</v>
      </c>
      <c r="H1166" s="184">
        <v>3.6236999999999999</v>
      </c>
      <c r="I1166" s="184">
        <v>3.3224</v>
      </c>
      <c r="J1166" s="184">
        <v>3.1347</v>
      </c>
      <c r="K1166" s="184">
        <v>3.2871999999999999</v>
      </c>
      <c r="L1166" s="184">
        <v>3.2685</v>
      </c>
      <c r="M1166" s="184">
        <v>3.2667999999999999</v>
      </c>
      <c r="N1166" s="184">
        <v>3.2077</v>
      </c>
      <c r="O1166" s="184">
        <v>4.9271000000000003</v>
      </c>
      <c r="P1166" s="184">
        <v>5.7439</v>
      </c>
      <c r="Q1166" s="184">
        <v>7.0414000000000003</v>
      </c>
      <c r="R1166" s="184">
        <v>3.8315999999999999</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1917</v>
      </c>
      <c r="C1167" s="180">
        <v>148414</v>
      </c>
      <c r="D1167" s="183">
        <v>44479</v>
      </c>
      <c r="E1167" s="184">
        <v>41.4437</v>
      </c>
      <c r="F1167" s="184">
        <v>0</v>
      </c>
      <c r="G1167" s="184">
        <v>0</v>
      </c>
      <c r="H1167" s="184">
        <v>0</v>
      </c>
      <c r="I1167" s="184">
        <v>0</v>
      </c>
      <c r="J1167" s="184">
        <v>0</v>
      </c>
      <c r="K1167" s="184">
        <v>0</v>
      </c>
      <c r="L1167" s="184">
        <v>0</v>
      </c>
      <c r="M1167" s="184">
        <v>0</v>
      </c>
      <c r="N1167" s="184">
        <v>0</v>
      </c>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1918</v>
      </c>
      <c r="C1168" s="180">
        <v>148413</v>
      </c>
      <c r="D1168" s="183">
        <v>44479</v>
      </c>
      <c r="E1168" s="184">
        <v>41.4437</v>
      </c>
      <c r="F1168" s="184">
        <v>0</v>
      </c>
      <c r="G1168" s="184">
        <v>0</v>
      </c>
      <c r="H1168" s="184">
        <v>0</v>
      </c>
      <c r="I1168" s="184">
        <v>0</v>
      </c>
      <c r="J1168" s="184">
        <v>0</v>
      </c>
      <c r="K1168" s="184">
        <v>0</v>
      </c>
      <c r="L1168" s="184">
        <v>0</v>
      </c>
      <c r="M1168" s="184">
        <v>0</v>
      </c>
      <c r="N1168" s="184">
        <v>0</v>
      </c>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1919</v>
      </c>
      <c r="C1169" s="180">
        <v>139260</v>
      </c>
      <c r="D1169" s="183">
        <v>44479</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1920</v>
      </c>
      <c r="C1170" s="180">
        <v>139258</v>
      </c>
      <c r="D1170" s="183">
        <v>44479</v>
      </c>
      <c r="E1170" s="184">
        <v>57.243200000000002</v>
      </c>
      <c r="F1170" s="184">
        <v>3.2522000000000002</v>
      </c>
      <c r="G1170" s="184">
        <v>4.1035000000000004</v>
      </c>
      <c r="H1170" s="184">
        <v>3.7282000000000002</v>
      </c>
      <c r="I1170" s="184">
        <v>3.4249000000000001</v>
      </c>
      <c r="J1170" s="184">
        <v>3.2370999999999999</v>
      </c>
      <c r="K1170" s="184">
        <v>3.3717999999999999</v>
      </c>
      <c r="L1170" s="184">
        <v>3.3515999999999999</v>
      </c>
      <c r="M1170" s="184">
        <v>3.3502000000000001</v>
      </c>
      <c r="N1170" s="184">
        <v>3.2911000000000001</v>
      </c>
      <c r="O1170" s="184">
        <v>5.0110000000000001</v>
      </c>
      <c r="P1170" s="184">
        <v>5.8287000000000004</v>
      </c>
      <c r="Q1170" s="184">
        <v>6.0156999999999998</v>
      </c>
      <c r="R1170" s="184">
        <v>3.9144999999999999</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1921</v>
      </c>
      <c r="C1171" s="180">
        <v>139259</v>
      </c>
      <c r="D1171" s="183">
        <v>44479</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1922</v>
      </c>
      <c r="C1172" s="180">
        <v>139257</v>
      </c>
      <c r="D1172" s="183">
        <v>44479</v>
      </c>
      <c r="E1172" s="184">
        <v>57.243200000000002</v>
      </c>
      <c r="F1172" s="184">
        <v>3.2522000000000002</v>
      </c>
      <c r="G1172" s="184">
        <v>4.1035000000000004</v>
      </c>
      <c r="H1172" s="184">
        <v>3.7282000000000002</v>
      </c>
      <c r="I1172" s="184">
        <v>3.4203999999999999</v>
      </c>
      <c r="J1172" s="184">
        <v>3.2349999999999999</v>
      </c>
      <c r="K1172" s="184">
        <v>3.3711000000000002</v>
      </c>
      <c r="L1172" s="184">
        <v>3.3515999999999999</v>
      </c>
      <c r="M1172" s="184">
        <v>3.3498999999999999</v>
      </c>
      <c r="N1172" s="184">
        <v>3.2911000000000001</v>
      </c>
      <c r="O1172" s="184">
        <v>5.0110000000000001</v>
      </c>
      <c r="P1172" s="184">
        <v>5.8287000000000004</v>
      </c>
      <c r="Q1172" s="184">
        <v>6.0156999999999998</v>
      </c>
      <c r="R1172" s="184">
        <v>3.9144999999999999</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1923</v>
      </c>
      <c r="C1173" s="180">
        <v>148415</v>
      </c>
      <c r="D1173" s="183">
        <v>44479</v>
      </c>
      <c r="E1173" s="184">
        <v>41.4437</v>
      </c>
      <c r="F1173" s="184">
        <v>0</v>
      </c>
      <c r="G1173" s="184">
        <v>0</v>
      </c>
      <c r="H1173" s="184">
        <v>0</v>
      </c>
      <c r="I1173" s="184">
        <v>0</v>
      </c>
      <c r="J1173" s="184">
        <v>0</v>
      </c>
      <c r="K1173" s="184">
        <v>0</v>
      </c>
      <c r="L1173" s="184">
        <v>0</v>
      </c>
      <c r="M1173" s="184">
        <v>0</v>
      </c>
      <c r="N1173" s="184">
        <v>0</v>
      </c>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44479</v>
      </c>
      <c r="E1174" s="184">
        <v>4231.9391999999998</v>
      </c>
      <c r="F1174" s="184">
        <v>3.2509000000000001</v>
      </c>
      <c r="G1174" s="184">
        <v>3.7159</v>
      </c>
      <c r="H1174" s="184">
        <v>3.5211000000000001</v>
      </c>
      <c r="I1174" s="184">
        <v>3.2608999999999999</v>
      </c>
      <c r="J1174" s="184">
        <v>3.1219000000000001</v>
      </c>
      <c r="K1174" s="184">
        <v>3.3283999999999998</v>
      </c>
      <c r="L1174" s="184">
        <v>3.3170000000000002</v>
      </c>
      <c r="M1174" s="184">
        <v>3.3077999999999999</v>
      </c>
      <c r="N1174" s="184">
        <v>3.2633999999999999</v>
      </c>
      <c r="O1174" s="184">
        <v>4.9881000000000002</v>
      </c>
      <c r="P1174" s="184">
        <v>5.7713999999999999</v>
      </c>
      <c r="Q1174" s="184">
        <v>7.0330000000000004</v>
      </c>
      <c r="R1174" s="184">
        <v>3.9689999999999999</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44479</v>
      </c>
      <c r="E1175" s="184">
        <v>4210.6605</v>
      </c>
      <c r="F1175" s="184">
        <v>3.129</v>
      </c>
      <c r="G1175" s="184">
        <v>3.5941000000000001</v>
      </c>
      <c r="H1175" s="184">
        <v>3.3993000000000002</v>
      </c>
      <c r="I1175" s="184">
        <v>3.1389999999999998</v>
      </c>
      <c r="J1175" s="184">
        <v>2.9998999999999998</v>
      </c>
      <c r="K1175" s="184">
        <v>3.2054999999999998</v>
      </c>
      <c r="L1175" s="184">
        <v>3.1932</v>
      </c>
      <c r="M1175" s="184">
        <v>3.1869000000000001</v>
      </c>
      <c r="N1175" s="184">
        <v>3.1467000000000001</v>
      </c>
      <c r="O1175" s="184">
        <v>4.9112</v>
      </c>
      <c r="P1175" s="184">
        <v>5.7037000000000004</v>
      </c>
      <c r="Q1175" s="184">
        <v>7.0122</v>
      </c>
      <c r="R1175" s="184">
        <v>3.8811</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44479</v>
      </c>
      <c r="E1176" s="184">
        <v>2853.6491999999998</v>
      </c>
      <c r="F1176" s="184">
        <v>3.2286000000000001</v>
      </c>
      <c r="G1176" s="184">
        <v>3.5649000000000002</v>
      </c>
      <c r="H1176" s="184">
        <v>3.4165999999999999</v>
      </c>
      <c r="I1176" s="184">
        <v>3.2324999999999999</v>
      </c>
      <c r="J1176" s="184">
        <v>3.1023999999999998</v>
      </c>
      <c r="K1176" s="184">
        <v>3.2031999999999998</v>
      </c>
      <c r="L1176" s="184">
        <v>3.1974</v>
      </c>
      <c r="M1176" s="184">
        <v>3.1966999999999999</v>
      </c>
      <c r="N1176" s="184">
        <v>3.1739000000000002</v>
      </c>
      <c r="O1176" s="184">
        <v>4.9676</v>
      </c>
      <c r="P1176" s="184">
        <v>5.7567000000000004</v>
      </c>
      <c r="Q1176" s="184">
        <v>7.2257999999999996</v>
      </c>
      <c r="R1176" s="184">
        <v>3.9416000000000002</v>
      </c>
      <c r="S1176" s="120" t="s">
        <v>2002</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44479</v>
      </c>
      <c r="E1177" s="184">
        <v>2867.3865999999998</v>
      </c>
      <c r="F1177" s="184">
        <v>3.2883</v>
      </c>
      <c r="G1177" s="184">
        <v>3.6242999999999999</v>
      </c>
      <c r="H1177" s="184">
        <v>3.4763000000000002</v>
      </c>
      <c r="I1177" s="184">
        <v>3.2921999999999998</v>
      </c>
      <c r="J1177" s="184">
        <v>3.1623999999999999</v>
      </c>
      <c r="K1177" s="184">
        <v>3.2624</v>
      </c>
      <c r="L1177" s="184">
        <v>3.2526000000000002</v>
      </c>
      <c r="M1177" s="184">
        <v>3.2509000000000001</v>
      </c>
      <c r="N1177" s="184">
        <v>3.2277999999999998</v>
      </c>
      <c r="O1177" s="184">
        <v>5.0209000000000001</v>
      </c>
      <c r="P1177" s="184">
        <v>5.8141999999999996</v>
      </c>
      <c r="Q1177" s="184">
        <v>7.0568999999999997</v>
      </c>
      <c r="R1177" s="184">
        <v>3.9946999999999999</v>
      </c>
      <c r="S1177" s="120" t="s">
        <v>2002</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248</v>
      </c>
      <c r="C1178" s="180">
        <v>101185</v>
      </c>
      <c r="D1178" s="183">
        <v>44479</v>
      </c>
      <c r="E1178" s="184">
        <v>3765.8087999999998</v>
      </c>
      <c r="F1178" s="184">
        <v>2.9836</v>
      </c>
      <c r="G1178" s="184">
        <v>3.1111</v>
      </c>
      <c r="H1178" s="184">
        <v>3.1038999999999999</v>
      </c>
      <c r="I1178" s="184">
        <v>3.0788000000000002</v>
      </c>
      <c r="J1178" s="184">
        <v>3.0476000000000001</v>
      </c>
      <c r="K1178" s="184">
        <v>3.2402000000000002</v>
      </c>
      <c r="L1178" s="184">
        <v>3.2191000000000001</v>
      </c>
      <c r="M1178" s="184">
        <v>3.2267999999999999</v>
      </c>
      <c r="N1178" s="184">
        <v>3.1880999999999999</v>
      </c>
      <c r="O1178" s="184">
        <v>4.9847999999999999</v>
      </c>
      <c r="P1178" s="184">
        <v>5.7328000000000001</v>
      </c>
      <c r="Q1178" s="184">
        <v>7.0022000000000002</v>
      </c>
      <c r="R1178" s="184">
        <v>3.9842</v>
      </c>
      <c r="S1178" s="120" t="s">
        <v>2002</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144</v>
      </c>
      <c r="C1179" s="180">
        <v>120249</v>
      </c>
      <c r="D1179" s="183">
        <v>44479</v>
      </c>
      <c r="E1179" s="184">
        <v>3803.212</v>
      </c>
      <c r="F1179" s="184">
        <v>3.1232000000000002</v>
      </c>
      <c r="G1179" s="184">
        <v>3.2507999999999999</v>
      </c>
      <c r="H1179" s="184">
        <v>3.2437999999999998</v>
      </c>
      <c r="I1179" s="184">
        <v>3.2189000000000001</v>
      </c>
      <c r="J1179" s="184">
        <v>3.1880000000000002</v>
      </c>
      <c r="K1179" s="184">
        <v>3.3815</v>
      </c>
      <c r="L1179" s="184">
        <v>3.3614999999999999</v>
      </c>
      <c r="M1179" s="184">
        <v>3.3708999999999998</v>
      </c>
      <c r="N1179" s="184">
        <v>3.3317000000000001</v>
      </c>
      <c r="O1179" s="184">
        <v>5.1295999999999999</v>
      </c>
      <c r="P1179" s="184">
        <v>5.8795999999999999</v>
      </c>
      <c r="Q1179" s="184">
        <v>7.0858999999999996</v>
      </c>
      <c r="R1179" s="184">
        <v>4.1265000000000001</v>
      </c>
      <c r="S1179" s="120" t="s">
        <v>2002</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44479</v>
      </c>
      <c r="E1180" s="184">
        <v>1361.172</v>
      </c>
      <c r="F1180" s="184">
        <v>3.2583000000000002</v>
      </c>
      <c r="G1180" s="184">
        <v>4.0987</v>
      </c>
      <c r="H1180" s="184">
        <v>3.7820999999999998</v>
      </c>
      <c r="I1180" s="184">
        <v>3.3357000000000001</v>
      </c>
      <c r="J1180" s="184">
        <v>3.2105999999999999</v>
      </c>
      <c r="K1180" s="184">
        <v>3.3673999999999999</v>
      </c>
      <c r="L1180" s="184">
        <v>3.3938999999999999</v>
      </c>
      <c r="M1180" s="184">
        <v>3.3875999999999999</v>
      </c>
      <c r="N1180" s="184">
        <v>3.3671000000000002</v>
      </c>
      <c r="O1180" s="184">
        <v>5.1980000000000004</v>
      </c>
      <c r="P1180" s="184">
        <v>5.9469000000000003</v>
      </c>
      <c r="Q1180" s="184">
        <v>6.0209000000000001</v>
      </c>
      <c r="R1180" s="184">
        <v>4.1428000000000003</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44479</v>
      </c>
      <c r="E1181" s="184">
        <v>1352.2950000000001</v>
      </c>
      <c r="F1181" s="184">
        <v>3.1501000000000001</v>
      </c>
      <c r="G1181" s="184">
        <v>3.9887999999999999</v>
      </c>
      <c r="H1181" s="184">
        <v>3.6726000000000001</v>
      </c>
      <c r="I1181" s="184">
        <v>3.2256</v>
      </c>
      <c r="J1181" s="184">
        <v>3.1004</v>
      </c>
      <c r="K1181" s="184">
        <v>3.2564000000000002</v>
      </c>
      <c r="L1181" s="184">
        <v>3.282</v>
      </c>
      <c r="M1181" s="184">
        <v>3.2747999999999999</v>
      </c>
      <c r="N1181" s="184">
        <v>3.2534000000000001</v>
      </c>
      <c r="O1181" s="184">
        <v>5.0820999999999996</v>
      </c>
      <c r="P1181" s="184">
        <v>5.8160999999999996</v>
      </c>
      <c r="Q1181" s="184">
        <v>5.8894000000000002</v>
      </c>
      <c r="R1181" s="184">
        <v>4.0284000000000004</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44479</v>
      </c>
      <c r="E1182" s="184">
        <v>2210.0273999999999</v>
      </c>
      <c r="F1182" s="184">
        <v>3.2128999999999999</v>
      </c>
      <c r="G1182" s="184">
        <v>3.6924000000000001</v>
      </c>
      <c r="H1182" s="184">
        <v>3.4809999999999999</v>
      </c>
      <c r="I1182" s="184">
        <v>3.3090999999999999</v>
      </c>
      <c r="J1182" s="184">
        <v>3.1798999999999999</v>
      </c>
      <c r="K1182" s="184">
        <v>3.3431000000000002</v>
      </c>
      <c r="L1182" s="184">
        <v>3.3611</v>
      </c>
      <c r="M1182" s="184">
        <v>3.3803999999999998</v>
      </c>
      <c r="N1182" s="184">
        <v>3.3586</v>
      </c>
      <c r="O1182" s="184">
        <v>5.0800999999999998</v>
      </c>
      <c r="P1182" s="184">
        <v>5.8268000000000004</v>
      </c>
      <c r="Q1182" s="184">
        <v>6.8803999999999998</v>
      </c>
      <c r="R1182" s="184">
        <v>4.0578000000000003</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44479</v>
      </c>
      <c r="E1183" s="184">
        <v>2180.8287999999998</v>
      </c>
      <c r="F1183" s="184">
        <v>3.1111</v>
      </c>
      <c r="G1183" s="184">
        <v>3.5855000000000001</v>
      </c>
      <c r="H1183" s="184">
        <v>3.3755999999999999</v>
      </c>
      <c r="I1183" s="184">
        <v>3.206</v>
      </c>
      <c r="J1183" s="184">
        <v>3.0775999999999999</v>
      </c>
      <c r="K1183" s="184">
        <v>3.2509000000000001</v>
      </c>
      <c r="L1183" s="184">
        <v>3.2646999999999999</v>
      </c>
      <c r="M1183" s="184">
        <v>3.2835000000000001</v>
      </c>
      <c r="N1183" s="184">
        <v>3.2595999999999998</v>
      </c>
      <c r="O1183" s="184">
        <v>4.9923000000000002</v>
      </c>
      <c r="P1183" s="184">
        <v>5.7332000000000001</v>
      </c>
      <c r="Q1183" s="184">
        <v>6.3057999999999996</v>
      </c>
      <c r="R1183" s="184">
        <v>3.9561999999999999</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44479</v>
      </c>
      <c r="E1184" s="184">
        <v>11.215199999999999</v>
      </c>
      <c r="F1184" s="184">
        <v>3.0922999999999998</v>
      </c>
      <c r="G1184" s="184">
        <v>3.2553999999999998</v>
      </c>
      <c r="H1184" s="184">
        <v>3.2565</v>
      </c>
      <c r="I1184" s="184">
        <v>2.9790000000000001</v>
      </c>
      <c r="J1184" s="184">
        <v>2.8942000000000001</v>
      </c>
      <c r="K1184" s="184">
        <v>3.0718999999999999</v>
      </c>
      <c r="L1184" s="184">
        <v>3.0804999999999998</v>
      </c>
      <c r="M1184" s="184">
        <v>3.0495000000000001</v>
      </c>
      <c r="N1184" s="184">
        <v>3.0234000000000001</v>
      </c>
      <c r="O1184" s="184"/>
      <c r="P1184" s="184"/>
      <c r="Q1184" s="184">
        <v>4.1642999999999999</v>
      </c>
      <c r="R1184" s="184">
        <v>3.4803999999999999</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44479</v>
      </c>
      <c r="E1185" s="184">
        <v>11.167899999999999</v>
      </c>
      <c r="F1185" s="184">
        <v>2.9419</v>
      </c>
      <c r="G1185" s="184">
        <v>3.0512000000000001</v>
      </c>
      <c r="H1185" s="184">
        <v>3.0834000000000001</v>
      </c>
      <c r="I1185" s="184">
        <v>2.8043999999999998</v>
      </c>
      <c r="J1185" s="184">
        <v>2.7370000000000001</v>
      </c>
      <c r="K1185" s="184">
        <v>2.9173</v>
      </c>
      <c r="L1185" s="184">
        <v>2.9272</v>
      </c>
      <c r="M1185" s="184">
        <v>2.8938000000000001</v>
      </c>
      <c r="N1185" s="184">
        <v>2.8681000000000001</v>
      </c>
      <c r="O1185" s="184"/>
      <c r="P1185" s="184"/>
      <c r="Q1185" s="184">
        <v>4.0077999999999996</v>
      </c>
      <c r="R1185" s="184">
        <v>3.3248000000000002</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2021</v>
      </c>
      <c r="C1186" s="180">
        <v>119164</v>
      </c>
      <c r="D1186" s="183">
        <v>44479</v>
      </c>
      <c r="E1186" s="184">
        <v>2288.1192999999998</v>
      </c>
      <c r="F1186" s="184">
        <v>3.7526999999999999</v>
      </c>
      <c r="G1186" s="184">
        <v>4.0372000000000003</v>
      </c>
      <c r="H1186" s="184">
        <v>4.0252999999999997</v>
      </c>
      <c r="I1186" s="184">
        <v>3.9443000000000001</v>
      </c>
      <c r="J1186" s="184">
        <v>3.6453000000000002</v>
      </c>
      <c r="K1186" s="184">
        <v>3.4803000000000002</v>
      </c>
      <c r="L1186" s="184">
        <v>3.3266</v>
      </c>
      <c r="M1186" s="184">
        <v>3.2867000000000002</v>
      </c>
      <c r="N1186" s="184">
        <v>3.1956000000000002</v>
      </c>
      <c r="O1186" s="184">
        <v>4.7697000000000003</v>
      </c>
      <c r="P1186" s="184">
        <v>5.7131999999999996</v>
      </c>
      <c r="Q1186" s="184">
        <v>7.0659000000000001</v>
      </c>
      <c r="R1186" s="184">
        <v>3.6684999999999999</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2022</v>
      </c>
      <c r="C1187" s="180">
        <v>112636</v>
      </c>
      <c r="D1187" s="183">
        <v>44479</v>
      </c>
      <c r="E1187" s="184">
        <v>2271.748</v>
      </c>
      <c r="F1187" s="184">
        <v>3.7033999999999998</v>
      </c>
      <c r="G1187" s="184">
        <v>3.9870000000000001</v>
      </c>
      <c r="H1187" s="184">
        <v>3.9752000000000001</v>
      </c>
      <c r="I1187" s="184">
        <v>3.8942000000000001</v>
      </c>
      <c r="J1187" s="184">
        <v>3.5952000000000002</v>
      </c>
      <c r="K1187" s="184">
        <v>3.4298999999999999</v>
      </c>
      <c r="L1187" s="184">
        <v>3.2757000000000001</v>
      </c>
      <c r="M1187" s="184">
        <v>3.2355</v>
      </c>
      <c r="N1187" s="184">
        <v>3.1440000000000001</v>
      </c>
      <c r="O1187" s="184">
        <v>4.6952999999999996</v>
      </c>
      <c r="P1187" s="184">
        <v>5.6226000000000003</v>
      </c>
      <c r="Q1187" s="184">
        <v>7.2995000000000001</v>
      </c>
      <c r="R1187" s="184">
        <v>3.6160000000000001</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1002</v>
      </c>
      <c r="C1188" s="180">
        <v>140086</v>
      </c>
      <c r="D1188" s="183">
        <v>44479</v>
      </c>
      <c r="E1188" s="184">
        <v>2319.4925228449201</v>
      </c>
      <c r="F1188" s="184">
        <v>0</v>
      </c>
      <c r="G1188" s="184">
        <v>0.79069999999999996</v>
      </c>
      <c r="H1188" s="184">
        <v>1.7442</v>
      </c>
      <c r="I1188" s="184">
        <v>2.1854</v>
      </c>
      <c r="J1188" s="184">
        <v>1.9927999999999999</v>
      </c>
      <c r="K1188" s="184">
        <v>2.1888000000000001</v>
      </c>
      <c r="L1188" s="184">
        <v>2.3119999999999998</v>
      </c>
      <c r="M1188" s="184">
        <v>2.3641999999999999</v>
      </c>
      <c r="N1188" s="184">
        <v>2.3340000000000001</v>
      </c>
      <c r="O1188" s="184">
        <v>3.0017999999999998</v>
      </c>
      <c r="P1188" s="184">
        <v>3.3967000000000001</v>
      </c>
      <c r="Q1188" s="184">
        <v>4.7123999999999997</v>
      </c>
      <c r="R1188" s="184">
        <v>2.4962</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44479</v>
      </c>
      <c r="E1189" s="184">
        <v>5081.2224999999999</v>
      </c>
      <c r="F1189" s="184">
        <v>3.0150999999999999</v>
      </c>
      <c r="G1189" s="184">
        <v>3.3662999999999998</v>
      </c>
      <c r="H1189" s="184">
        <v>3.2772999999999999</v>
      </c>
      <c r="I1189" s="184">
        <v>3.0859999999999999</v>
      </c>
      <c r="J1189" s="184">
        <v>2.9855</v>
      </c>
      <c r="K1189" s="184">
        <v>3.1909000000000001</v>
      </c>
      <c r="L1189" s="184">
        <v>3.1713</v>
      </c>
      <c r="M1189" s="184">
        <v>3.1789000000000001</v>
      </c>
      <c r="N1189" s="184">
        <v>3.141</v>
      </c>
      <c r="O1189" s="184">
        <v>5.0418000000000003</v>
      </c>
      <c r="P1189" s="184">
        <v>5.7967000000000004</v>
      </c>
      <c r="Q1189" s="184">
        <v>6.9934000000000003</v>
      </c>
      <c r="R1189" s="184">
        <v>3.9544000000000001</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44479</v>
      </c>
      <c r="E1190" s="184">
        <v>5120.7483000000002</v>
      </c>
      <c r="F1190" s="184">
        <v>3.1558000000000002</v>
      </c>
      <c r="G1190" s="184">
        <v>3.5063</v>
      </c>
      <c r="H1190" s="184">
        <v>3.4167999999999998</v>
      </c>
      <c r="I1190" s="184">
        <v>3.2256999999999998</v>
      </c>
      <c r="J1190" s="184">
        <v>3.1255999999999999</v>
      </c>
      <c r="K1190" s="184">
        <v>3.3319000000000001</v>
      </c>
      <c r="L1190" s="184">
        <v>3.3132999999999999</v>
      </c>
      <c r="M1190" s="184">
        <v>3.3302</v>
      </c>
      <c r="N1190" s="184">
        <v>3.2839</v>
      </c>
      <c r="O1190" s="184">
        <v>5.1516999999999999</v>
      </c>
      <c r="P1190" s="184">
        <v>5.8971</v>
      </c>
      <c r="Q1190" s="184">
        <v>7.1273</v>
      </c>
      <c r="R1190" s="184">
        <v>4.0761000000000003</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44479</v>
      </c>
      <c r="E1191" s="184">
        <v>4599.9093000000003</v>
      </c>
      <c r="F1191" s="184">
        <v>2.3957000000000002</v>
      </c>
      <c r="G1191" s="184">
        <v>2.7461000000000002</v>
      </c>
      <c r="H1191" s="184">
        <v>2.657</v>
      </c>
      <c r="I1191" s="184">
        <v>2.4651999999999998</v>
      </c>
      <c r="J1191" s="184">
        <v>2.3643000000000001</v>
      </c>
      <c r="K1191" s="184">
        <v>2.5663999999999998</v>
      </c>
      <c r="L1191" s="184">
        <v>2.5423</v>
      </c>
      <c r="M1191" s="184">
        <v>2.5455000000000001</v>
      </c>
      <c r="N1191" s="184">
        <v>2.4958</v>
      </c>
      <c r="O1191" s="184">
        <v>4.3158000000000003</v>
      </c>
      <c r="P1191" s="184">
        <v>4.9946000000000002</v>
      </c>
      <c r="Q1191" s="184">
        <v>6.6855000000000002</v>
      </c>
      <c r="R1191" s="184">
        <v>3.2793000000000001</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44479</v>
      </c>
      <c r="E1192" s="184">
        <v>1172.5852</v>
      </c>
      <c r="F1192" s="184">
        <v>3.1227</v>
      </c>
      <c r="G1192" s="184">
        <v>3.9514</v>
      </c>
      <c r="H1192" s="184">
        <v>3.5718999999999999</v>
      </c>
      <c r="I1192" s="184">
        <v>3.2134999999999998</v>
      </c>
      <c r="J1192" s="184">
        <v>3.1147999999999998</v>
      </c>
      <c r="K1192" s="184">
        <v>3.2199</v>
      </c>
      <c r="L1192" s="184">
        <v>3.2155</v>
      </c>
      <c r="M1192" s="184">
        <v>3.177</v>
      </c>
      <c r="N1192" s="184">
        <v>3.1476000000000002</v>
      </c>
      <c r="O1192" s="184">
        <v>4.5278999999999998</v>
      </c>
      <c r="P1192" s="184"/>
      <c r="Q1192" s="184">
        <v>4.7664999999999997</v>
      </c>
      <c r="R1192" s="184">
        <v>3.6551999999999998</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44479</v>
      </c>
      <c r="E1193" s="184">
        <v>1168.4538</v>
      </c>
      <c r="F1193" s="184">
        <v>3.0228000000000002</v>
      </c>
      <c r="G1193" s="184">
        <v>3.8517999999999999</v>
      </c>
      <c r="H1193" s="184">
        <v>3.4714999999999998</v>
      </c>
      <c r="I1193" s="184">
        <v>3.1133999999999999</v>
      </c>
      <c r="J1193" s="184">
        <v>3.0145</v>
      </c>
      <c r="K1193" s="184">
        <v>3.1185999999999998</v>
      </c>
      <c r="L1193" s="184">
        <v>3.1135999999999999</v>
      </c>
      <c r="M1193" s="184">
        <v>3.0748000000000002</v>
      </c>
      <c r="N1193" s="184">
        <v>3.0447000000000002</v>
      </c>
      <c r="O1193" s="184">
        <v>4.4234999999999998</v>
      </c>
      <c r="P1193" s="184"/>
      <c r="Q1193" s="184">
        <v>4.6584000000000003</v>
      </c>
      <c r="R1193" s="184">
        <v>3.552</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44478</v>
      </c>
      <c r="E1194" s="184">
        <v>270.81869999999998</v>
      </c>
      <c r="F1194" s="184">
        <v>3.6528</v>
      </c>
      <c r="G1194" s="184">
        <v>3.9681999999999999</v>
      </c>
      <c r="H1194" s="184">
        <v>3.6377000000000002</v>
      </c>
      <c r="I1194" s="184">
        <v>3.2705000000000002</v>
      </c>
      <c r="J1194" s="184">
        <v>3.1231</v>
      </c>
      <c r="K1194" s="184">
        <v>3.2444999999999999</v>
      </c>
      <c r="L1194" s="184">
        <v>3.2597</v>
      </c>
      <c r="M1194" s="184">
        <v>3.2429000000000001</v>
      </c>
      <c r="N1194" s="184">
        <v>3.1968999999999999</v>
      </c>
      <c r="O1194" s="184">
        <v>5.0439999999999996</v>
      </c>
      <c r="P1194" s="184">
        <v>5.8019999999999996</v>
      </c>
      <c r="Q1194" s="184">
        <v>7.3177000000000003</v>
      </c>
      <c r="R1194" s="184">
        <v>3.9552</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44478</v>
      </c>
      <c r="E1195" s="184">
        <v>272.80309999999997</v>
      </c>
      <c r="F1195" s="184">
        <v>3.7601</v>
      </c>
      <c r="G1195" s="184">
        <v>4.0688000000000004</v>
      </c>
      <c r="H1195" s="184">
        <v>3.7374999999999998</v>
      </c>
      <c r="I1195" s="184">
        <v>3.3702999999999999</v>
      </c>
      <c r="J1195" s="184">
        <v>3.2223000000000002</v>
      </c>
      <c r="K1195" s="184">
        <v>3.3441999999999998</v>
      </c>
      <c r="L1195" s="184">
        <v>3.3613</v>
      </c>
      <c r="M1195" s="184">
        <v>3.3614999999999999</v>
      </c>
      <c r="N1195" s="184">
        <v>3.3241999999999998</v>
      </c>
      <c r="O1195" s="184">
        <v>5.1665999999999999</v>
      </c>
      <c r="P1195" s="184">
        <v>5.8986000000000001</v>
      </c>
      <c r="Q1195" s="184">
        <v>7.1112000000000002</v>
      </c>
      <c r="R1195" s="184">
        <v>4.1105999999999998</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44479</v>
      </c>
      <c r="E1196" s="184">
        <v>2938.672</v>
      </c>
      <c r="F1196" s="184">
        <v>3.1143999999999998</v>
      </c>
      <c r="G1196" s="184">
        <v>3.6842000000000001</v>
      </c>
      <c r="H1196" s="184">
        <v>3.3094999999999999</v>
      </c>
      <c r="I1196" s="184">
        <v>3.2107000000000001</v>
      </c>
      <c r="J1196" s="184">
        <v>3.0972</v>
      </c>
      <c r="K1196" s="184">
        <v>3.1524999999999999</v>
      </c>
      <c r="L1196" s="184">
        <v>3.1558000000000002</v>
      </c>
      <c r="M1196" s="184">
        <v>3.1560999999999999</v>
      </c>
      <c r="N1196" s="184">
        <v>3.1131000000000002</v>
      </c>
      <c r="O1196" s="184">
        <v>4.625</v>
      </c>
      <c r="P1196" s="184">
        <v>3.7208999999999999</v>
      </c>
      <c r="Q1196" s="184">
        <v>6.4977</v>
      </c>
      <c r="R1196" s="184">
        <v>3.6787000000000001</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44479</v>
      </c>
      <c r="E1197" s="184">
        <v>2957.6055999999999</v>
      </c>
      <c r="F1197" s="184">
        <v>3.1932</v>
      </c>
      <c r="G1197" s="184">
        <v>3.7639999999999998</v>
      </c>
      <c r="H1197" s="184">
        <v>3.3883000000000001</v>
      </c>
      <c r="I1197" s="184">
        <v>3.2905000000000002</v>
      </c>
      <c r="J1197" s="184">
        <v>3.1775000000000002</v>
      </c>
      <c r="K1197" s="184">
        <v>3.2349000000000001</v>
      </c>
      <c r="L1197" s="184">
        <v>3.2427999999999999</v>
      </c>
      <c r="M1197" s="184">
        <v>3.2448000000000001</v>
      </c>
      <c r="N1197" s="184">
        <v>3.1995</v>
      </c>
      <c r="O1197" s="184">
        <v>4.6929999999999996</v>
      </c>
      <c r="P1197" s="184">
        <v>3.7898000000000001</v>
      </c>
      <c r="Q1197" s="184">
        <v>5.9069000000000003</v>
      </c>
      <c r="R1197" s="184">
        <v>3.7591000000000001</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1924</v>
      </c>
      <c r="C1198" s="180">
        <v>148513</v>
      </c>
      <c r="D1198" s="183">
        <v>44479</v>
      </c>
      <c r="E1198" s="184">
        <v>10.4864</v>
      </c>
      <c r="F1198" s="184">
        <v>3.8296000000000001</v>
      </c>
      <c r="G1198" s="184">
        <v>4.4104999999999999</v>
      </c>
      <c r="H1198" s="184">
        <v>4.3296000000000001</v>
      </c>
      <c r="I1198" s="184">
        <v>4.1585999999999999</v>
      </c>
      <c r="J1198" s="184">
        <v>3.8978000000000002</v>
      </c>
      <c r="K1198" s="184">
        <v>3.7978000000000001</v>
      </c>
      <c r="L1198" s="184">
        <v>4.0971000000000002</v>
      </c>
      <c r="M1198" s="184">
        <v>4.2897999999999996</v>
      </c>
      <c r="N1198" s="184">
        <v>4.4123000000000001</v>
      </c>
      <c r="O1198" s="184"/>
      <c r="P1198" s="184"/>
      <c r="Q1198" s="184">
        <v>4.5332999999999997</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1925</v>
      </c>
      <c r="C1199" s="180">
        <v>148510</v>
      </c>
      <c r="D1199" s="183">
        <v>44479</v>
      </c>
      <c r="E1199" s="184">
        <v>10.487</v>
      </c>
      <c r="F1199" s="184">
        <v>4.0034999999999998</v>
      </c>
      <c r="G1199" s="184">
        <v>4.5263</v>
      </c>
      <c r="H1199" s="184">
        <v>4.3293999999999997</v>
      </c>
      <c r="I1199" s="184">
        <v>4.1584000000000003</v>
      </c>
      <c r="J1199" s="184">
        <v>3.8975</v>
      </c>
      <c r="K1199" s="184">
        <v>3.8014000000000001</v>
      </c>
      <c r="L1199" s="184">
        <v>4.1086</v>
      </c>
      <c r="M1199" s="184">
        <v>4.2976999999999999</v>
      </c>
      <c r="N1199" s="184">
        <v>4.4192999999999998</v>
      </c>
      <c r="O1199" s="184"/>
      <c r="P1199" s="184"/>
      <c r="Q1199" s="184">
        <v>4.5388999999999999</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1926</v>
      </c>
      <c r="C1200" s="180">
        <v>148511</v>
      </c>
      <c r="D1200" s="183">
        <v>44479</v>
      </c>
      <c r="E1200" s="184">
        <v>10.4864</v>
      </c>
      <c r="F1200" s="184">
        <v>3.8296000000000001</v>
      </c>
      <c r="G1200" s="184">
        <v>4.4104999999999999</v>
      </c>
      <c r="H1200" s="184">
        <v>4.3296000000000001</v>
      </c>
      <c r="I1200" s="184">
        <v>4.1585999999999999</v>
      </c>
      <c r="J1200" s="184">
        <v>3.8978000000000002</v>
      </c>
      <c r="K1200" s="184">
        <v>3.7978000000000001</v>
      </c>
      <c r="L1200" s="184">
        <v>4.0971000000000002</v>
      </c>
      <c r="M1200" s="184">
        <v>4.2897999999999996</v>
      </c>
      <c r="N1200" s="184">
        <v>4.4123000000000001</v>
      </c>
      <c r="O1200" s="184"/>
      <c r="P1200" s="184"/>
      <c r="Q1200" s="184">
        <v>4.5332999999999997</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1927</v>
      </c>
      <c r="C1201" s="180">
        <v>148512</v>
      </c>
      <c r="D1201" s="183">
        <v>44479</v>
      </c>
      <c r="E1201" s="184">
        <v>10.4892</v>
      </c>
      <c r="F1201" s="184">
        <v>4.0026000000000002</v>
      </c>
      <c r="G1201" s="184">
        <v>4.5254000000000003</v>
      </c>
      <c r="H1201" s="184">
        <v>4.3781999999999996</v>
      </c>
      <c r="I1201" s="184">
        <v>4.1824000000000003</v>
      </c>
      <c r="J1201" s="184">
        <v>3.9419</v>
      </c>
      <c r="K1201" s="184">
        <v>3.8578000000000001</v>
      </c>
      <c r="L1201" s="184">
        <v>4.1314000000000002</v>
      </c>
      <c r="M1201" s="184">
        <v>4.3212000000000002</v>
      </c>
      <c r="N1201" s="184">
        <v>4.4410999999999996</v>
      </c>
      <c r="O1201" s="184"/>
      <c r="P1201" s="184"/>
      <c r="Q1201" s="184">
        <v>4.5594000000000001</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44479</v>
      </c>
      <c r="E1202" s="184">
        <v>33.087699999999998</v>
      </c>
      <c r="F1202" s="184">
        <v>3.9169</v>
      </c>
      <c r="G1202" s="184">
        <v>4.4877000000000002</v>
      </c>
      <c r="H1202" s="184">
        <v>4.4320000000000004</v>
      </c>
      <c r="I1202" s="184">
        <v>4.0326000000000004</v>
      </c>
      <c r="J1202" s="184">
        <v>3.6265999999999998</v>
      </c>
      <c r="K1202" s="184">
        <v>3.4365000000000001</v>
      </c>
      <c r="L1202" s="184">
        <v>3.7033999999999998</v>
      </c>
      <c r="M1202" s="184">
        <v>3.8871000000000002</v>
      </c>
      <c r="N1202" s="184">
        <v>4.0034000000000001</v>
      </c>
      <c r="O1202" s="184">
        <v>5.5948000000000002</v>
      </c>
      <c r="P1202" s="184">
        <v>6.1020000000000003</v>
      </c>
      <c r="Q1202" s="184">
        <v>7.7446999999999999</v>
      </c>
      <c r="R1202" s="184">
        <v>4.7004000000000001</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44479</v>
      </c>
      <c r="E1203" s="184">
        <v>33.6327</v>
      </c>
      <c r="F1203" s="184">
        <v>4.1249000000000002</v>
      </c>
      <c r="G1203" s="184">
        <v>4.7408000000000001</v>
      </c>
      <c r="H1203" s="184">
        <v>4.5465</v>
      </c>
      <c r="I1203" s="184">
        <v>4.2705000000000002</v>
      </c>
      <c r="J1203" s="184">
        <v>3.9199000000000002</v>
      </c>
      <c r="K1203" s="184">
        <v>3.7700999999999998</v>
      </c>
      <c r="L1203" s="184">
        <v>4.0536000000000003</v>
      </c>
      <c r="M1203" s="184">
        <v>4.2424999999999997</v>
      </c>
      <c r="N1203" s="184">
        <v>4.3635000000000002</v>
      </c>
      <c r="O1203" s="184">
        <v>5.9375999999999998</v>
      </c>
      <c r="P1203" s="184">
        <v>6.3521999999999998</v>
      </c>
      <c r="Q1203" s="184">
        <v>7.5823999999999998</v>
      </c>
      <c r="R1203" s="184">
        <v>5.0637999999999996</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44479</v>
      </c>
      <c r="E1204" s="184">
        <v>28.254200000000001</v>
      </c>
      <c r="F1204" s="184">
        <v>3.1006999999999998</v>
      </c>
      <c r="G1204" s="184">
        <v>3.9199000000000002</v>
      </c>
      <c r="H1204" s="184">
        <v>3.5827</v>
      </c>
      <c r="I1204" s="184">
        <v>3.1966000000000001</v>
      </c>
      <c r="J1204" s="184">
        <v>3.0520999999999998</v>
      </c>
      <c r="K1204" s="184">
        <v>3.2147000000000001</v>
      </c>
      <c r="L1204" s="184">
        <v>3.1945999999999999</v>
      </c>
      <c r="M1204" s="184">
        <v>3.1715</v>
      </c>
      <c r="N1204" s="184">
        <v>3.1431</v>
      </c>
      <c r="O1204" s="184">
        <v>4.5804999999999998</v>
      </c>
      <c r="P1204" s="184">
        <v>5.2319000000000004</v>
      </c>
      <c r="Q1204" s="184">
        <v>6.9211</v>
      </c>
      <c r="R1204" s="184">
        <v>3.6219000000000001</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44479</v>
      </c>
      <c r="E1205" s="184">
        <v>28.1615</v>
      </c>
      <c r="F1205" s="184">
        <v>2.9813000000000001</v>
      </c>
      <c r="G1205" s="184">
        <v>3.8031000000000001</v>
      </c>
      <c r="H1205" s="184">
        <v>3.4832999999999998</v>
      </c>
      <c r="I1205" s="184">
        <v>3.0958000000000001</v>
      </c>
      <c r="J1205" s="184">
        <v>2.9535999999999998</v>
      </c>
      <c r="K1205" s="184">
        <v>3.1137000000000001</v>
      </c>
      <c r="L1205" s="184">
        <v>3.0933999999999999</v>
      </c>
      <c r="M1205" s="184">
        <v>3.0693999999999999</v>
      </c>
      <c r="N1205" s="184">
        <v>3.0398000000000001</v>
      </c>
      <c r="O1205" s="184">
        <v>4.4946000000000002</v>
      </c>
      <c r="P1205" s="184">
        <v>5.1577999999999999</v>
      </c>
      <c r="Q1205" s="184">
        <v>6.8606999999999996</v>
      </c>
      <c r="R1205" s="184">
        <v>3.5249000000000001</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44479</v>
      </c>
      <c r="E1206" s="184">
        <v>3257.4922000000001</v>
      </c>
      <c r="F1206" s="184">
        <v>3.1913999999999998</v>
      </c>
      <c r="G1206" s="184">
        <v>3.5646</v>
      </c>
      <c r="H1206" s="184">
        <v>3.3755000000000002</v>
      </c>
      <c r="I1206" s="184">
        <v>3.1518000000000002</v>
      </c>
      <c r="J1206" s="184">
        <v>3.0507</v>
      </c>
      <c r="K1206" s="184">
        <v>3.2406000000000001</v>
      </c>
      <c r="L1206" s="184">
        <v>3.2132000000000001</v>
      </c>
      <c r="M1206" s="184">
        <v>3.2212999999999998</v>
      </c>
      <c r="N1206" s="184">
        <v>3.1802999999999999</v>
      </c>
      <c r="O1206" s="184">
        <v>4.9431000000000003</v>
      </c>
      <c r="P1206" s="184">
        <v>5.6932999999999998</v>
      </c>
      <c r="Q1206" s="184">
        <v>6.8369999999999997</v>
      </c>
      <c r="R1206" s="184">
        <v>3.9226999999999999</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44479</v>
      </c>
      <c r="E1207" s="184">
        <v>3277.9391999999998</v>
      </c>
      <c r="F1207" s="184">
        <v>3.2917999999999998</v>
      </c>
      <c r="G1207" s="184">
        <v>3.6644999999999999</v>
      </c>
      <c r="H1207" s="184">
        <v>3.4756999999999998</v>
      </c>
      <c r="I1207" s="184">
        <v>3.2517999999999998</v>
      </c>
      <c r="J1207" s="184">
        <v>3.1509999999999998</v>
      </c>
      <c r="K1207" s="184">
        <v>3.3416000000000001</v>
      </c>
      <c r="L1207" s="184">
        <v>3.3083999999999998</v>
      </c>
      <c r="M1207" s="184">
        <v>3.3123999999999998</v>
      </c>
      <c r="N1207" s="184">
        <v>3.2698</v>
      </c>
      <c r="O1207" s="184">
        <v>5.0293999999999999</v>
      </c>
      <c r="P1207" s="184">
        <v>5.7759</v>
      </c>
      <c r="Q1207" s="184">
        <v>7.0278999999999998</v>
      </c>
      <c r="R1207" s="184">
        <v>4.0076000000000001</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44479</v>
      </c>
      <c r="E1208" s="184">
        <v>3288.2775000000001</v>
      </c>
      <c r="F1208" s="184">
        <v>3.1915</v>
      </c>
      <c r="G1208" s="184">
        <v>3.5649000000000002</v>
      </c>
      <c r="H1208" s="184">
        <v>3.3761000000000001</v>
      </c>
      <c r="I1208" s="184">
        <v>3.153</v>
      </c>
      <c r="J1208" s="184">
        <v>3.0514000000000001</v>
      </c>
      <c r="K1208" s="184">
        <v>3.2414999999999998</v>
      </c>
      <c r="L1208" s="184">
        <v>3.2143000000000002</v>
      </c>
      <c r="M1208" s="184">
        <v>3.2222</v>
      </c>
      <c r="N1208" s="184">
        <v>3.181</v>
      </c>
      <c r="O1208" s="184">
        <v>4.9438000000000004</v>
      </c>
      <c r="P1208" s="184">
        <v>5.6944999999999997</v>
      </c>
      <c r="Q1208" s="184">
        <v>6.8766999999999996</v>
      </c>
      <c r="R1208" s="184">
        <v>3.9235000000000002</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44477</v>
      </c>
      <c r="E1209" s="184">
        <v>44.158499999999997</v>
      </c>
      <c r="F1209" s="184">
        <v>4.7119999999999997</v>
      </c>
      <c r="G1209" s="184">
        <v>3.7206999999999999</v>
      </c>
      <c r="H1209" s="184">
        <v>3.5211999999999999</v>
      </c>
      <c r="I1209" s="184">
        <v>3.2927</v>
      </c>
      <c r="J1209" s="184">
        <v>3.1739999999999999</v>
      </c>
      <c r="K1209" s="184">
        <v>3.3824999999999998</v>
      </c>
      <c r="L1209" s="184">
        <v>3.3517000000000001</v>
      </c>
      <c r="M1209" s="184">
        <v>3.3656000000000001</v>
      </c>
      <c r="N1209" s="184">
        <v>3.3304999999999998</v>
      </c>
      <c r="O1209" s="184">
        <v>5.0979999999999999</v>
      </c>
      <c r="P1209" s="184">
        <v>5.85</v>
      </c>
      <c r="Q1209" s="184">
        <v>7.0846999999999998</v>
      </c>
      <c r="R1209" s="184">
        <v>4.0457000000000001</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44477</v>
      </c>
      <c r="E1210" s="184">
        <v>43.854799999999997</v>
      </c>
      <c r="F1210" s="184">
        <v>4.5781999999999998</v>
      </c>
      <c r="G1210" s="184">
        <v>3.6076999999999999</v>
      </c>
      <c r="H1210" s="184">
        <v>3.4146000000000001</v>
      </c>
      <c r="I1210" s="184">
        <v>3.1844000000000001</v>
      </c>
      <c r="J1210" s="184">
        <v>3.0621999999999998</v>
      </c>
      <c r="K1210" s="184">
        <v>3.2827999999999999</v>
      </c>
      <c r="L1210" s="184">
        <v>3.2536</v>
      </c>
      <c r="M1210" s="184">
        <v>3.2684000000000002</v>
      </c>
      <c r="N1210" s="184">
        <v>3.2342</v>
      </c>
      <c r="O1210" s="184">
        <v>5.0114000000000001</v>
      </c>
      <c r="P1210" s="184">
        <v>5.7586000000000004</v>
      </c>
      <c r="Q1210" s="184">
        <v>7.2435</v>
      </c>
      <c r="R1210" s="184">
        <v>3.9531000000000001</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44477</v>
      </c>
      <c r="E1211" s="184">
        <v>40.984699999999997</v>
      </c>
      <c r="F1211" s="184">
        <v>4.6315999999999997</v>
      </c>
      <c r="G1211" s="184">
        <v>3.5931000000000002</v>
      </c>
      <c r="H1211" s="184">
        <v>3.4119000000000002</v>
      </c>
      <c r="I1211" s="184">
        <v>3.1844999999999999</v>
      </c>
      <c r="J1211" s="184">
        <v>3.0623999999999998</v>
      </c>
      <c r="K1211" s="184">
        <v>3.2824</v>
      </c>
      <c r="L1211" s="184">
        <v>3.2538999999999998</v>
      </c>
      <c r="M1211" s="184">
        <v>3.2684000000000002</v>
      </c>
      <c r="N1211" s="184">
        <v>3.2339000000000002</v>
      </c>
      <c r="O1211" s="184">
        <v>5.0117000000000003</v>
      </c>
      <c r="P1211" s="184">
        <v>5.7591999999999999</v>
      </c>
      <c r="Q1211" s="184">
        <v>6.7468000000000004</v>
      </c>
      <c r="R1211" s="184">
        <v>3.9533</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44479</v>
      </c>
      <c r="E1212" s="184">
        <v>3304.4690000000001</v>
      </c>
      <c r="F1212" s="184">
        <v>3.24</v>
      </c>
      <c r="G1212" s="184">
        <v>3.802</v>
      </c>
      <c r="H1212" s="184">
        <v>3.6503000000000001</v>
      </c>
      <c r="I1212" s="184">
        <v>3.3391999999999999</v>
      </c>
      <c r="J1212" s="184">
        <v>3.165</v>
      </c>
      <c r="K1212" s="184">
        <v>3.3220000000000001</v>
      </c>
      <c r="L1212" s="184">
        <v>3.3090999999999999</v>
      </c>
      <c r="M1212" s="184">
        <v>3.3024</v>
      </c>
      <c r="N1212" s="184">
        <v>3.2682000000000002</v>
      </c>
      <c r="O1212" s="184">
        <v>5.1227999999999998</v>
      </c>
      <c r="P1212" s="184">
        <v>5.8742000000000001</v>
      </c>
      <c r="Q1212" s="184">
        <v>7.1265000000000001</v>
      </c>
      <c r="R1212" s="184">
        <v>4.0974000000000004</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44479</v>
      </c>
      <c r="E1213" s="184">
        <v>3279.2923999999998</v>
      </c>
      <c r="F1213" s="184">
        <v>3.1301999999999999</v>
      </c>
      <c r="G1213" s="184">
        <v>3.6920000000000002</v>
      </c>
      <c r="H1213" s="184">
        <v>3.5402999999999998</v>
      </c>
      <c r="I1213" s="184">
        <v>3.2290000000000001</v>
      </c>
      <c r="J1213" s="184">
        <v>3.0545</v>
      </c>
      <c r="K1213" s="184">
        <v>3.2109999999999999</v>
      </c>
      <c r="L1213" s="184">
        <v>3.1972</v>
      </c>
      <c r="M1213" s="184">
        <v>3.1854</v>
      </c>
      <c r="N1213" s="184">
        <v>3.1497999999999999</v>
      </c>
      <c r="O1213" s="184">
        <v>5.0111999999999997</v>
      </c>
      <c r="P1213" s="184">
        <v>5.7812000000000001</v>
      </c>
      <c r="Q1213" s="184">
        <v>7.1843000000000004</v>
      </c>
      <c r="R1213" s="184">
        <v>3.9761000000000002</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1003</v>
      </c>
      <c r="C1214" s="180">
        <v>139619</v>
      </c>
      <c r="D1214" s="183">
        <v>44477</v>
      </c>
      <c r="E1214" s="184">
        <v>10</v>
      </c>
      <c r="F1214" s="184">
        <v>0</v>
      </c>
      <c r="G1214" s="184">
        <v>0</v>
      </c>
      <c r="H1214" s="184">
        <v>0</v>
      </c>
      <c r="I1214" s="184">
        <v>0</v>
      </c>
      <c r="J1214" s="184">
        <v>0</v>
      </c>
      <c r="K1214" s="184">
        <v>0</v>
      </c>
      <c r="L1214" s="184">
        <v>0</v>
      </c>
      <c r="M1214" s="184">
        <v>0</v>
      </c>
      <c r="N1214" s="184">
        <v>0</v>
      </c>
      <c r="O1214" s="184">
        <v>0</v>
      </c>
      <c r="P1214" s="184">
        <v>0</v>
      </c>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1928</v>
      </c>
      <c r="C1218" s="180">
        <v>148841</v>
      </c>
      <c r="D1218" s="183">
        <v>44479</v>
      </c>
      <c r="E1218" s="184">
        <v>1015.3198</v>
      </c>
      <c r="F1218" s="184">
        <v>3.5308999999999999</v>
      </c>
      <c r="G1218" s="184">
        <v>3.331</v>
      </c>
      <c r="H1218" s="184">
        <v>3.3645</v>
      </c>
      <c r="I1218" s="184">
        <v>3.2378999999999998</v>
      </c>
      <c r="J1218" s="184">
        <v>3.1739000000000002</v>
      </c>
      <c r="K1218" s="184">
        <v>3.2646000000000002</v>
      </c>
      <c r="L1218" s="184"/>
      <c r="M1218" s="184"/>
      <c r="N1218" s="184"/>
      <c r="O1218" s="184"/>
      <c r="P1218" s="184"/>
      <c r="Q1218" s="184">
        <v>3.2892999999999999</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1929</v>
      </c>
      <c r="C1219" s="180">
        <v>148833</v>
      </c>
      <c r="D1219" s="183">
        <v>44479</v>
      </c>
      <c r="E1219" s="184">
        <v>1014.6023</v>
      </c>
      <c r="F1219" s="184">
        <v>3.3786</v>
      </c>
      <c r="G1219" s="184">
        <v>3.181</v>
      </c>
      <c r="H1219" s="184">
        <v>3.2134999999999998</v>
      </c>
      <c r="I1219" s="184">
        <v>3.0874999999999999</v>
      </c>
      <c r="J1219" s="184">
        <v>3.0234000000000001</v>
      </c>
      <c r="K1219" s="184">
        <v>3.1133000000000002</v>
      </c>
      <c r="L1219" s="184"/>
      <c r="M1219" s="184"/>
      <c r="N1219" s="184"/>
      <c r="O1219" s="184"/>
      <c r="P1219" s="184"/>
      <c r="Q1219" s="184">
        <v>3.1352000000000002</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44479</v>
      </c>
      <c r="E1220" s="184">
        <v>1999.8904</v>
      </c>
      <c r="F1220" s="184">
        <v>3.0865</v>
      </c>
      <c r="G1220" s="184">
        <v>3.1777000000000002</v>
      </c>
      <c r="H1220" s="184">
        <v>3.1478999999999999</v>
      </c>
      <c r="I1220" s="184">
        <v>3.2019000000000002</v>
      </c>
      <c r="J1220" s="184">
        <v>3.1299000000000001</v>
      </c>
      <c r="K1220" s="184">
        <v>3.24</v>
      </c>
      <c r="L1220" s="184">
        <v>3.2421000000000002</v>
      </c>
      <c r="M1220" s="184">
        <v>3.258</v>
      </c>
      <c r="N1220" s="184">
        <v>3.2174999999999998</v>
      </c>
      <c r="O1220" s="184">
        <v>4.9276999999999997</v>
      </c>
      <c r="P1220" s="184">
        <v>4.9429999999999996</v>
      </c>
      <c r="Q1220" s="184">
        <v>6.9386999999999999</v>
      </c>
      <c r="R1220" s="184">
        <v>3.9980000000000002</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44479</v>
      </c>
      <c r="E1221" s="184">
        <v>2017.0159000000001</v>
      </c>
      <c r="F1221" s="184">
        <v>3.1869999999999998</v>
      </c>
      <c r="G1221" s="184">
        <v>3.2787000000000002</v>
      </c>
      <c r="H1221" s="184">
        <v>3.2490000000000001</v>
      </c>
      <c r="I1221" s="184">
        <v>3.3022999999999998</v>
      </c>
      <c r="J1221" s="184">
        <v>3.2309000000000001</v>
      </c>
      <c r="K1221" s="184">
        <v>3.3273000000000001</v>
      </c>
      <c r="L1221" s="184">
        <v>3.3327</v>
      </c>
      <c r="M1221" s="184">
        <v>3.3458999999999999</v>
      </c>
      <c r="N1221" s="184">
        <v>3.3098000000000001</v>
      </c>
      <c r="O1221" s="184">
        <v>5.0323000000000002</v>
      </c>
      <c r="P1221" s="184">
        <v>5.0537999999999998</v>
      </c>
      <c r="Q1221" s="184">
        <v>6.6006</v>
      </c>
      <c r="R1221" s="184">
        <v>4.0964999999999998</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44479</v>
      </c>
      <c r="E1222" s="184">
        <v>3430.0362</v>
      </c>
      <c r="F1222" s="184">
        <v>3.3660999999999999</v>
      </c>
      <c r="G1222" s="184">
        <v>3.8622000000000001</v>
      </c>
      <c r="H1222" s="184">
        <v>3.6537000000000002</v>
      </c>
      <c r="I1222" s="184">
        <v>3.3744000000000001</v>
      </c>
      <c r="J1222" s="184">
        <v>3.2328999999999999</v>
      </c>
      <c r="K1222" s="184">
        <v>3.3706</v>
      </c>
      <c r="L1222" s="184">
        <v>3.3424999999999998</v>
      </c>
      <c r="M1222" s="184">
        <v>3.3374000000000001</v>
      </c>
      <c r="N1222" s="184">
        <v>3.2972999999999999</v>
      </c>
      <c r="O1222" s="184">
        <v>5.0849000000000002</v>
      </c>
      <c r="P1222" s="184">
        <v>5.8457999999999997</v>
      </c>
      <c r="Q1222" s="184">
        <v>7.0621</v>
      </c>
      <c r="R1222" s="184">
        <v>4.0298999999999996</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44479</v>
      </c>
      <c r="E1223" s="184">
        <v>3145.0104999999999</v>
      </c>
      <c r="F1223" s="184">
        <v>2.7206000000000001</v>
      </c>
      <c r="G1223" s="184">
        <v>3.2172000000000001</v>
      </c>
      <c r="H1223" s="184">
        <v>3.0085999999999999</v>
      </c>
      <c r="I1223" s="184">
        <v>2.7288999999999999</v>
      </c>
      <c r="J1223" s="184">
        <v>2.5853000000000002</v>
      </c>
      <c r="K1223" s="184">
        <v>2.7254</v>
      </c>
      <c r="L1223" s="184">
        <v>2.7000999999999999</v>
      </c>
      <c r="M1223" s="184">
        <v>2.6972</v>
      </c>
      <c r="N1223" s="184">
        <v>2.6554000000000002</v>
      </c>
      <c r="O1223" s="184">
        <v>4.4306000000000001</v>
      </c>
      <c r="P1223" s="184">
        <v>5.1638999999999999</v>
      </c>
      <c r="Q1223" s="184">
        <v>6.4589999999999996</v>
      </c>
      <c r="R1223" s="184">
        <v>3.3908</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44479</v>
      </c>
      <c r="E1224" s="184">
        <v>3410.6995999999999</v>
      </c>
      <c r="F1224" s="184">
        <v>3.2654000000000001</v>
      </c>
      <c r="G1224" s="184">
        <v>3.7621000000000002</v>
      </c>
      <c r="H1224" s="184">
        <v>3.5537000000000001</v>
      </c>
      <c r="I1224" s="184">
        <v>3.2742</v>
      </c>
      <c r="J1224" s="184">
        <v>3.1326999999999998</v>
      </c>
      <c r="K1224" s="184">
        <v>3.2711000000000001</v>
      </c>
      <c r="L1224" s="184">
        <v>3.2479</v>
      </c>
      <c r="M1224" s="184">
        <v>3.2464</v>
      </c>
      <c r="N1224" s="184">
        <v>3.2080000000000002</v>
      </c>
      <c r="O1224" s="184">
        <v>5.0010000000000003</v>
      </c>
      <c r="P1224" s="184">
        <v>5.7756999999999996</v>
      </c>
      <c r="Q1224" s="184">
        <v>6.9837999999999996</v>
      </c>
      <c r="R1224" s="184">
        <v>3.9365999999999999</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44479</v>
      </c>
      <c r="E1225" s="184">
        <v>1129.3584000000001</v>
      </c>
      <c r="F1225" s="184">
        <v>3.0158999999999998</v>
      </c>
      <c r="G1225" s="184">
        <v>4.0843999999999996</v>
      </c>
      <c r="H1225" s="184">
        <v>3.5390000000000001</v>
      </c>
      <c r="I1225" s="184">
        <v>3.0634999999999999</v>
      </c>
      <c r="J1225" s="184">
        <v>2.89</v>
      </c>
      <c r="K1225" s="184">
        <v>2.8607</v>
      </c>
      <c r="L1225" s="184">
        <v>2.9377</v>
      </c>
      <c r="M1225" s="184">
        <v>2.9847000000000001</v>
      </c>
      <c r="N1225" s="184">
        <v>2.9990999999999999</v>
      </c>
      <c r="O1225" s="184"/>
      <c r="P1225" s="184"/>
      <c r="Q1225" s="184">
        <v>4.5403000000000002</v>
      </c>
      <c r="R1225" s="184">
        <v>3.6116999999999999</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44479</v>
      </c>
      <c r="E1226" s="184">
        <v>1126.9119000000001</v>
      </c>
      <c r="F1226" s="184">
        <v>2.9365999999999999</v>
      </c>
      <c r="G1226" s="184">
        <v>4.0045999999999999</v>
      </c>
      <c r="H1226" s="184">
        <v>3.4582000000000002</v>
      </c>
      <c r="I1226" s="184">
        <v>2.9839000000000002</v>
      </c>
      <c r="J1226" s="184">
        <v>2.8094000000000001</v>
      </c>
      <c r="K1226" s="184">
        <v>2.7804000000000002</v>
      </c>
      <c r="L1226" s="184">
        <v>2.8567999999999998</v>
      </c>
      <c r="M1226" s="184">
        <v>2.9030999999999998</v>
      </c>
      <c r="N1226" s="184">
        <v>2.9167999999999998</v>
      </c>
      <c r="O1226" s="184"/>
      <c r="P1226" s="184"/>
      <c r="Q1226" s="184">
        <v>4.4574999999999996</v>
      </c>
      <c r="R1226" s="184">
        <v>3.5297999999999998</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3.143524999999999</v>
      </c>
      <c r="G1227" s="186">
        <v>3.4419741071428582</v>
      </c>
      <c r="H1227" s="186">
        <v>3.2716205357142867</v>
      </c>
      <c r="I1227" s="186">
        <v>3.0731303571428561</v>
      </c>
      <c r="J1227" s="186">
        <v>2.9352125</v>
      </c>
      <c r="K1227" s="186">
        <v>3.0349151785714277</v>
      </c>
      <c r="L1227" s="186">
        <v>3.0381518181818179</v>
      </c>
      <c r="M1227" s="186">
        <v>3.0603627272727256</v>
      </c>
      <c r="N1227" s="186">
        <v>3.030298181818182</v>
      </c>
      <c r="O1227" s="186">
        <v>4.7192322580645163</v>
      </c>
      <c r="P1227" s="186">
        <v>5.4379865168539334</v>
      </c>
      <c r="Q1227" s="186">
        <v>5.975086607142857</v>
      </c>
      <c r="R1227" s="186">
        <v>3.7171949494949494</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3.1831500000000004</v>
      </c>
      <c r="G1228" s="186">
        <v>3.6159999999999997</v>
      </c>
      <c r="H1228" s="186">
        <v>3.4159499999999996</v>
      </c>
      <c r="I1228" s="186">
        <v>3.2351999999999999</v>
      </c>
      <c r="J1228" s="186">
        <v>3.1036999999999999</v>
      </c>
      <c r="K1228" s="186">
        <v>3.2429999999999999</v>
      </c>
      <c r="L1228" s="186">
        <v>3.2275</v>
      </c>
      <c r="M1228" s="186">
        <v>3.2423000000000002</v>
      </c>
      <c r="N1228" s="186">
        <v>3.1958500000000001</v>
      </c>
      <c r="O1228" s="186">
        <v>4.9881000000000002</v>
      </c>
      <c r="P1228" s="186">
        <v>5.7605000000000004</v>
      </c>
      <c r="Q1228" s="186">
        <v>6.9092000000000002</v>
      </c>
      <c r="R1228" s="186">
        <v>3.9235000000000002</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32"/>
      <c r="B1229" s="129"/>
      <c r="C1229" s="129"/>
      <c r="D1229" s="129"/>
      <c r="E1229" s="129"/>
      <c r="F1229" s="133"/>
      <c r="G1229" s="133"/>
      <c r="H1229" s="133"/>
      <c r="I1229" s="133"/>
      <c r="J1229" s="133"/>
      <c r="K1229" s="133"/>
      <c r="L1229" s="133"/>
      <c r="M1229" s="133"/>
      <c r="N1229" s="133"/>
      <c r="O1229" s="133"/>
      <c r="P1229" s="133"/>
      <c r="Q1229" s="133"/>
      <c r="R1229" s="133"/>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1004</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1005</v>
      </c>
      <c r="B1231" s="180" t="s">
        <v>1006</v>
      </c>
      <c r="C1231" s="180">
        <v>100365</v>
      </c>
      <c r="D1231" s="183">
        <v>44477</v>
      </c>
      <c r="E1231" s="184">
        <v>71.833699999999993</v>
      </c>
      <c r="F1231" s="184">
        <v>-148.5762</v>
      </c>
      <c r="G1231" s="184">
        <v>-48.584499999999998</v>
      </c>
      <c r="H1231" s="184">
        <v>-29.807600000000001</v>
      </c>
      <c r="I1231" s="184">
        <v>-25.965</v>
      </c>
      <c r="J1231" s="184">
        <v>-5.9177999999999997</v>
      </c>
      <c r="K1231" s="184">
        <v>3.2435</v>
      </c>
      <c r="L1231" s="184">
        <v>1.2263999999999999</v>
      </c>
      <c r="M1231" s="184">
        <v>-0.56879999999999997</v>
      </c>
      <c r="N1231" s="184">
        <v>2.3060999999999998</v>
      </c>
      <c r="O1231" s="184">
        <v>9.3475999999999999</v>
      </c>
      <c r="P1231" s="184">
        <v>7.0704000000000002</v>
      </c>
      <c r="Q1231" s="184">
        <v>8.8445</v>
      </c>
      <c r="R1231" s="184">
        <v>6.3350999999999997</v>
      </c>
      <c r="S1231" s="120" t="s">
        <v>2004</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1005</v>
      </c>
      <c r="B1232" s="180" t="s">
        <v>1007</v>
      </c>
      <c r="C1232" s="180">
        <v>120743</v>
      </c>
      <c r="D1232" s="183">
        <v>44477</v>
      </c>
      <c r="E1232" s="184">
        <v>77.032499999999999</v>
      </c>
      <c r="F1232" s="184">
        <v>-147.98939999999999</v>
      </c>
      <c r="G1232" s="184">
        <v>-47.982300000000002</v>
      </c>
      <c r="H1232" s="184">
        <v>-29.212599999999998</v>
      </c>
      <c r="I1232" s="184">
        <v>-25.374400000000001</v>
      </c>
      <c r="J1232" s="184">
        <v>-5.3213999999999997</v>
      </c>
      <c r="K1232" s="184">
        <v>3.8481999999999998</v>
      </c>
      <c r="L1232" s="184">
        <v>1.8309</v>
      </c>
      <c r="M1232" s="184">
        <v>2.9700000000000001E-2</v>
      </c>
      <c r="N1232" s="184">
        <v>2.9217</v>
      </c>
      <c r="O1232" s="184">
        <v>9.9449000000000005</v>
      </c>
      <c r="P1232" s="184">
        <v>7.7678000000000003</v>
      </c>
      <c r="Q1232" s="184">
        <v>8.9115000000000002</v>
      </c>
      <c r="R1232" s="184">
        <v>6.9147999999999996</v>
      </c>
      <c r="S1232" s="120" t="s">
        <v>2004</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1005</v>
      </c>
      <c r="B1233" s="180" t="s">
        <v>1008</v>
      </c>
      <c r="C1233" s="180">
        <v>143702</v>
      </c>
      <c r="D1233" s="183">
        <v>44477</v>
      </c>
      <c r="E1233" s="184">
        <v>13.914300000000001</v>
      </c>
      <c r="F1233" s="184">
        <v>-242.07910000000001</v>
      </c>
      <c r="G1233" s="184">
        <v>-80.088999999999999</v>
      </c>
      <c r="H1233" s="184">
        <v>-53.960799999999999</v>
      </c>
      <c r="I1233" s="184">
        <v>-30.297699999999999</v>
      </c>
      <c r="J1233" s="184">
        <v>-0.74280000000000002</v>
      </c>
      <c r="K1233" s="184">
        <v>9.7036999999999995</v>
      </c>
      <c r="L1233" s="184">
        <v>0.69040000000000001</v>
      </c>
      <c r="M1233" s="184">
        <v>-1.0165</v>
      </c>
      <c r="N1233" s="184">
        <v>3.6208</v>
      </c>
      <c r="O1233" s="184">
        <v>11.8087</v>
      </c>
      <c r="P1233" s="184"/>
      <c r="Q1233" s="184">
        <v>10.6631</v>
      </c>
      <c r="R1233" s="184">
        <v>7.1848999999999998</v>
      </c>
      <c r="S1233" s="120" t="s">
        <v>2004</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1005</v>
      </c>
      <c r="B1234" s="180" t="s">
        <v>1009</v>
      </c>
      <c r="C1234" s="180">
        <v>143704</v>
      </c>
      <c r="D1234" s="183">
        <v>44477</v>
      </c>
      <c r="E1234" s="184">
        <v>14.0602</v>
      </c>
      <c r="F1234" s="184">
        <v>-241.63300000000001</v>
      </c>
      <c r="G1234" s="184">
        <v>-79.775800000000004</v>
      </c>
      <c r="H1234" s="184">
        <v>-53.660899999999998</v>
      </c>
      <c r="I1234" s="184">
        <v>-30.0413</v>
      </c>
      <c r="J1234" s="184">
        <v>-0.46710000000000002</v>
      </c>
      <c r="K1234" s="184">
        <v>9.9827999999999992</v>
      </c>
      <c r="L1234" s="184">
        <v>0.96220000000000006</v>
      </c>
      <c r="M1234" s="184">
        <v>-0.73480000000000001</v>
      </c>
      <c r="N1234" s="184">
        <v>3.9287000000000001</v>
      </c>
      <c r="O1234" s="184">
        <v>12.1599</v>
      </c>
      <c r="P1234" s="184"/>
      <c r="Q1234" s="184">
        <v>11.0177</v>
      </c>
      <c r="R1234" s="184">
        <v>7.5178000000000003</v>
      </c>
      <c r="S1234" s="120" t="s">
        <v>2004</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-195.06942500000002</v>
      </c>
      <c r="G1235" s="186">
        <v>-64.107900000000001</v>
      </c>
      <c r="H1235" s="186">
        <v>-41.660474999999998</v>
      </c>
      <c r="I1235" s="186">
        <v>-27.919600000000003</v>
      </c>
      <c r="J1235" s="186">
        <v>-3.1122750000000003</v>
      </c>
      <c r="K1235" s="186">
        <v>6.6945499999999996</v>
      </c>
      <c r="L1235" s="186">
        <v>1.1774749999999998</v>
      </c>
      <c r="M1235" s="186">
        <v>-0.5726</v>
      </c>
      <c r="N1235" s="186">
        <v>3.1943250000000001</v>
      </c>
      <c r="O1235" s="186">
        <v>10.815275</v>
      </c>
      <c r="P1235" s="186">
        <v>7.4191000000000003</v>
      </c>
      <c r="Q1235" s="186">
        <v>9.8591999999999995</v>
      </c>
      <c r="R1235" s="186">
        <v>6.9881500000000001</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-195.1046</v>
      </c>
      <c r="G1236" s="186">
        <v>-64.180149999999998</v>
      </c>
      <c r="H1236" s="186">
        <v>-41.734250000000003</v>
      </c>
      <c r="I1236" s="186">
        <v>-28.003149999999998</v>
      </c>
      <c r="J1236" s="186">
        <v>-3.0320999999999998</v>
      </c>
      <c r="K1236" s="186">
        <v>6.7759499999999999</v>
      </c>
      <c r="L1236" s="186">
        <v>1.0943000000000001</v>
      </c>
      <c r="M1236" s="186">
        <v>-0.65179999999999993</v>
      </c>
      <c r="N1236" s="186">
        <v>3.2712500000000002</v>
      </c>
      <c r="O1236" s="186">
        <v>10.876799999999999</v>
      </c>
      <c r="P1236" s="186">
        <v>7.4191000000000003</v>
      </c>
      <c r="Q1236" s="186">
        <v>9.7873000000000001</v>
      </c>
      <c r="R1236" s="186">
        <v>7.0498499999999993</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32"/>
      <c r="B1237" s="129"/>
      <c r="C1237" s="129"/>
      <c r="D1237" s="129"/>
      <c r="E1237" s="129"/>
      <c r="F1237" s="133"/>
      <c r="G1237" s="133"/>
      <c r="H1237" s="133"/>
      <c r="I1237" s="133"/>
      <c r="J1237" s="133"/>
      <c r="K1237" s="133"/>
      <c r="L1237" s="133"/>
      <c r="M1237" s="133"/>
      <c r="N1237" s="133"/>
      <c r="O1237" s="133"/>
      <c r="P1237" s="133"/>
      <c r="Q1237" s="133"/>
      <c r="R1237" s="133"/>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1010</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1011</v>
      </c>
      <c r="B1239" s="180" t="s">
        <v>1012</v>
      </c>
      <c r="C1239" s="180">
        <v>103192</v>
      </c>
      <c r="D1239" s="183">
        <v>44477</v>
      </c>
      <c r="E1239" s="184">
        <v>526.97789999999998</v>
      </c>
      <c r="F1239" s="184">
        <v>7.0593000000000004</v>
      </c>
      <c r="G1239" s="184">
        <v>2.3022999999999998</v>
      </c>
      <c r="H1239" s="184">
        <v>1.1272</v>
      </c>
      <c r="I1239" s="184">
        <v>1.8021</v>
      </c>
      <c r="J1239" s="184">
        <v>1.6914</v>
      </c>
      <c r="K1239" s="184">
        <v>3.762</v>
      </c>
      <c r="L1239" s="184">
        <v>4.0740999999999996</v>
      </c>
      <c r="M1239" s="184">
        <v>3.5834999999999999</v>
      </c>
      <c r="N1239" s="184">
        <v>4.1620999999999997</v>
      </c>
      <c r="O1239" s="184">
        <v>6.9192</v>
      </c>
      <c r="P1239" s="184">
        <v>6.7381000000000002</v>
      </c>
      <c r="Q1239" s="184">
        <v>7.3545999999999996</v>
      </c>
      <c r="R1239" s="184">
        <v>6.0252999999999997</v>
      </c>
      <c r="S1239" s="120" t="s">
        <v>2002</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1011</v>
      </c>
      <c r="B1240" s="180" t="s">
        <v>1013</v>
      </c>
      <c r="C1240" s="180">
        <v>119523</v>
      </c>
      <c r="D1240" s="183">
        <v>44477</v>
      </c>
      <c r="E1240" s="184">
        <v>566.44050000000004</v>
      </c>
      <c r="F1240" s="184">
        <v>7.8823999999999996</v>
      </c>
      <c r="G1240" s="184">
        <v>3.1324999999999998</v>
      </c>
      <c r="H1240" s="184">
        <v>1.9615</v>
      </c>
      <c r="I1240" s="184">
        <v>2.6345000000000001</v>
      </c>
      <c r="J1240" s="184">
        <v>2.5238999999999998</v>
      </c>
      <c r="K1240" s="184">
        <v>4.6014999999999997</v>
      </c>
      <c r="L1240" s="184">
        <v>4.9024000000000001</v>
      </c>
      <c r="M1240" s="184">
        <v>4.3918999999999997</v>
      </c>
      <c r="N1240" s="184">
        <v>4.9923000000000002</v>
      </c>
      <c r="O1240" s="184">
        <v>7.8041</v>
      </c>
      <c r="P1240" s="184">
        <v>7.6322000000000001</v>
      </c>
      <c r="Q1240" s="184">
        <v>8.4753000000000007</v>
      </c>
      <c r="R1240" s="184">
        <v>6.8924000000000003</v>
      </c>
      <c r="S1240" s="120" t="s">
        <v>2002</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1011</v>
      </c>
      <c r="B1241" s="180" t="s">
        <v>1014</v>
      </c>
      <c r="C1241" s="180">
        <v>120513</v>
      </c>
      <c r="D1241" s="183">
        <v>44477</v>
      </c>
      <c r="E1241" s="184">
        <v>2540.5722000000001</v>
      </c>
      <c r="F1241" s="184">
        <v>9.0059000000000005</v>
      </c>
      <c r="G1241" s="184">
        <v>4.0618999999999996</v>
      </c>
      <c r="H1241" s="184">
        <v>2.5861000000000001</v>
      </c>
      <c r="I1241" s="184">
        <v>2.7761999999999998</v>
      </c>
      <c r="J1241" s="184">
        <v>2.5838999999999999</v>
      </c>
      <c r="K1241" s="184">
        <v>4.3006000000000002</v>
      </c>
      <c r="L1241" s="184">
        <v>4.4284999999999997</v>
      </c>
      <c r="M1241" s="184">
        <v>4.0998999999999999</v>
      </c>
      <c r="N1241" s="184">
        <v>4.5426000000000002</v>
      </c>
      <c r="O1241" s="184">
        <v>7.3734999999999999</v>
      </c>
      <c r="P1241" s="184">
        <v>7.3129</v>
      </c>
      <c r="Q1241" s="184">
        <v>8.1495999999999995</v>
      </c>
      <c r="R1241" s="184">
        <v>6.2919</v>
      </c>
      <c r="S1241" s="120" t="s">
        <v>2001</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1011</v>
      </c>
      <c r="B1242" s="180" t="s">
        <v>1015</v>
      </c>
      <c r="C1242" s="180">
        <v>112214</v>
      </c>
      <c r="D1242" s="183">
        <v>44477</v>
      </c>
      <c r="E1242" s="184">
        <v>2453.0981999999999</v>
      </c>
      <c r="F1242" s="184">
        <v>8.6974</v>
      </c>
      <c r="G1242" s="184">
        <v>3.7536999999999998</v>
      </c>
      <c r="H1242" s="184">
        <v>2.2780999999999998</v>
      </c>
      <c r="I1242" s="184">
        <v>2.4681999999999999</v>
      </c>
      <c r="J1242" s="184">
        <v>2.2797999999999998</v>
      </c>
      <c r="K1242" s="184">
        <v>3.9977</v>
      </c>
      <c r="L1242" s="184">
        <v>4.1143999999999998</v>
      </c>
      <c r="M1242" s="184">
        <v>3.7783000000000002</v>
      </c>
      <c r="N1242" s="184">
        <v>4.2171000000000003</v>
      </c>
      <c r="O1242" s="184">
        <v>7.0308999999999999</v>
      </c>
      <c r="P1242" s="184">
        <v>6.8727999999999998</v>
      </c>
      <c r="Q1242" s="184">
        <v>7.7610000000000001</v>
      </c>
      <c r="R1242" s="184">
        <v>5.9657999999999998</v>
      </c>
      <c r="S1242" s="120" t="s">
        <v>2001</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1011</v>
      </c>
      <c r="B1243" s="180" t="s">
        <v>1016</v>
      </c>
      <c r="C1243" s="180">
        <v>112029</v>
      </c>
      <c r="D1243" s="183">
        <v>44477</v>
      </c>
      <c r="E1243" s="184">
        <v>1581.856</v>
      </c>
      <c r="F1243" s="184">
        <v>-0.15690000000000001</v>
      </c>
      <c r="G1243" s="184">
        <v>1.5246</v>
      </c>
      <c r="H1243" s="184">
        <v>0.84040000000000004</v>
      </c>
      <c r="I1243" s="184">
        <v>-1.0311999999999999</v>
      </c>
      <c r="J1243" s="184">
        <v>1.3873</v>
      </c>
      <c r="K1243" s="184">
        <v>3.1355</v>
      </c>
      <c r="L1243" s="184">
        <v>3.3414999999999999</v>
      </c>
      <c r="M1243" s="184">
        <v>4.2938000000000001</v>
      </c>
      <c r="N1243" s="184">
        <v>7.0248999999999997</v>
      </c>
      <c r="O1243" s="184">
        <v>-8.9446999999999992</v>
      </c>
      <c r="P1243" s="184">
        <v>-2.8334000000000001</v>
      </c>
      <c r="Q1243" s="184">
        <v>3.7993000000000001</v>
      </c>
      <c r="R1243" s="184">
        <v>-4.8552</v>
      </c>
      <c r="S1243" s="120" t="s">
        <v>2002</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1011</v>
      </c>
      <c r="B1244" s="180" t="s">
        <v>1017</v>
      </c>
      <c r="C1244" s="180">
        <v>119410</v>
      </c>
      <c r="D1244" s="183">
        <v>44477</v>
      </c>
      <c r="E1244" s="184">
        <v>1623.9617000000001</v>
      </c>
      <c r="F1244" s="184">
        <v>5.1700000000000003E-2</v>
      </c>
      <c r="G1244" s="184">
        <v>1.7339</v>
      </c>
      <c r="H1244" s="184">
        <v>1.0488999999999999</v>
      </c>
      <c r="I1244" s="184">
        <v>-0.82199999999999995</v>
      </c>
      <c r="J1244" s="184">
        <v>1.5965</v>
      </c>
      <c r="K1244" s="184">
        <v>3.347</v>
      </c>
      <c r="L1244" s="184">
        <v>3.5550999999999999</v>
      </c>
      <c r="M1244" s="184">
        <v>4.5105000000000004</v>
      </c>
      <c r="N1244" s="184">
        <v>7.2496999999999998</v>
      </c>
      <c r="O1244" s="184">
        <v>-8.7058999999999997</v>
      </c>
      <c r="P1244" s="184">
        <v>-2.5587</v>
      </c>
      <c r="Q1244" s="184">
        <v>2.5348999999999999</v>
      </c>
      <c r="R1244" s="184">
        <v>-4.6239999999999997</v>
      </c>
      <c r="S1244" s="120" t="s">
        <v>2002</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1011</v>
      </c>
      <c r="B1245" s="180" t="s">
        <v>1018</v>
      </c>
      <c r="C1245" s="180">
        <v>148320</v>
      </c>
      <c r="D1245" s="183"/>
      <c r="E1245" s="184"/>
      <c r="F1245" s="184"/>
      <c r="G1245" s="184"/>
      <c r="H1245" s="184"/>
      <c r="I1245" s="184"/>
      <c r="J1245" s="184"/>
      <c r="K1245" s="184"/>
      <c r="L1245" s="184"/>
      <c r="M1245" s="184"/>
      <c r="N1245" s="184"/>
      <c r="O1245" s="184"/>
      <c r="P1245" s="184"/>
      <c r="Q1245" s="184"/>
      <c r="R1245" s="184"/>
      <c r="S1245" s="120" t="s">
        <v>2002</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1011</v>
      </c>
      <c r="B1246" s="180" t="s">
        <v>1019</v>
      </c>
      <c r="C1246" s="180">
        <v>148325</v>
      </c>
      <c r="D1246" s="183"/>
      <c r="E1246" s="184"/>
      <c r="F1246" s="184"/>
      <c r="G1246" s="184"/>
      <c r="H1246" s="184"/>
      <c r="I1246" s="184"/>
      <c r="J1246" s="184"/>
      <c r="K1246" s="184"/>
      <c r="L1246" s="184"/>
      <c r="M1246" s="184"/>
      <c r="N1246" s="184"/>
      <c r="O1246" s="184"/>
      <c r="P1246" s="184"/>
      <c r="Q1246" s="184"/>
      <c r="R1246" s="184"/>
      <c r="S1246" s="120" t="s">
        <v>2002</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1011</v>
      </c>
      <c r="B1247" s="180" t="s">
        <v>1020</v>
      </c>
      <c r="C1247" s="180">
        <v>117945</v>
      </c>
      <c r="D1247" s="183">
        <v>44477</v>
      </c>
      <c r="E1247" s="184">
        <v>32.3842</v>
      </c>
      <c r="F1247" s="184">
        <v>4.6216999999999997</v>
      </c>
      <c r="G1247" s="184">
        <v>0.52600000000000002</v>
      </c>
      <c r="H1247" s="184">
        <v>0.70860000000000001</v>
      </c>
      <c r="I1247" s="184">
        <v>0.94230000000000003</v>
      </c>
      <c r="J1247" s="184">
        <v>0.96630000000000005</v>
      </c>
      <c r="K1247" s="184">
        <v>3.1972999999999998</v>
      </c>
      <c r="L1247" s="184">
        <v>3.6099000000000001</v>
      </c>
      <c r="M1247" s="184">
        <v>3.4621</v>
      </c>
      <c r="N1247" s="184">
        <v>4.0054999999999996</v>
      </c>
      <c r="O1247" s="184">
        <v>6.3502000000000001</v>
      </c>
      <c r="P1247" s="184">
        <v>6.3868999999999998</v>
      </c>
      <c r="Q1247" s="184">
        <v>7.6329000000000002</v>
      </c>
      <c r="R1247" s="184">
        <v>5.7613000000000003</v>
      </c>
      <c r="S1247" s="120" t="s">
        <v>2002</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1011</v>
      </c>
      <c r="B1248" s="180" t="s">
        <v>1021</v>
      </c>
      <c r="C1248" s="180">
        <v>120008</v>
      </c>
      <c r="D1248" s="183">
        <v>44477</v>
      </c>
      <c r="E1248" s="184">
        <v>34.476399999999998</v>
      </c>
      <c r="F1248" s="184">
        <v>5.5060000000000002</v>
      </c>
      <c r="G1248" s="184">
        <v>1.4117999999999999</v>
      </c>
      <c r="H1248" s="184">
        <v>1.6036999999999999</v>
      </c>
      <c r="I1248" s="184">
        <v>1.7859</v>
      </c>
      <c r="J1248" s="184">
        <v>1.7706</v>
      </c>
      <c r="K1248" s="184">
        <v>3.9891000000000001</v>
      </c>
      <c r="L1248" s="184">
        <v>4.4378000000000002</v>
      </c>
      <c r="M1248" s="184">
        <v>4.2927</v>
      </c>
      <c r="N1248" s="184">
        <v>4.8376999999999999</v>
      </c>
      <c r="O1248" s="184">
        <v>7.2149000000000001</v>
      </c>
      <c r="P1248" s="184">
        <v>7.181</v>
      </c>
      <c r="Q1248" s="184">
        <v>8.0694999999999997</v>
      </c>
      <c r="R1248" s="184">
        <v>6.6227999999999998</v>
      </c>
      <c r="S1248" s="120" t="s">
        <v>2002</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1011</v>
      </c>
      <c r="B1249" s="180" t="s">
        <v>1022</v>
      </c>
      <c r="C1249" s="180">
        <v>118291</v>
      </c>
      <c r="D1249" s="183">
        <v>44477</v>
      </c>
      <c r="E1249" s="184">
        <v>34.2577</v>
      </c>
      <c r="F1249" s="184">
        <v>7.2465000000000002</v>
      </c>
      <c r="G1249" s="184">
        <v>3.2683</v>
      </c>
      <c r="H1249" s="184">
        <v>2.4668999999999999</v>
      </c>
      <c r="I1249" s="184">
        <v>1.9192</v>
      </c>
      <c r="J1249" s="184">
        <v>1.8425</v>
      </c>
      <c r="K1249" s="184">
        <v>3.5733999999999999</v>
      </c>
      <c r="L1249" s="184">
        <v>3.6562999999999999</v>
      </c>
      <c r="M1249" s="184">
        <v>3.3742999999999999</v>
      </c>
      <c r="N1249" s="184">
        <v>3.7517999999999998</v>
      </c>
      <c r="O1249" s="184">
        <v>6.5372000000000003</v>
      </c>
      <c r="P1249" s="184">
        <v>6.6429</v>
      </c>
      <c r="Q1249" s="184">
        <v>7.6566999999999998</v>
      </c>
      <c r="R1249" s="184">
        <v>5.3700999999999999</v>
      </c>
      <c r="S1249" s="120" t="s">
        <v>2001</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1011</v>
      </c>
      <c r="B1250" s="180" t="s">
        <v>1023</v>
      </c>
      <c r="C1250" s="180">
        <v>102913</v>
      </c>
      <c r="D1250" s="183">
        <v>44477</v>
      </c>
      <c r="E1250" s="184">
        <v>33.680500000000002</v>
      </c>
      <c r="F1250" s="184">
        <v>7.0454999999999997</v>
      </c>
      <c r="G1250" s="184">
        <v>2.9990000000000001</v>
      </c>
      <c r="H1250" s="184">
        <v>2.1993</v>
      </c>
      <c r="I1250" s="184">
        <v>1.6420999999999999</v>
      </c>
      <c r="J1250" s="184">
        <v>1.5698000000000001</v>
      </c>
      <c r="K1250" s="184">
        <v>3.3054999999999999</v>
      </c>
      <c r="L1250" s="184">
        <v>3.3889</v>
      </c>
      <c r="M1250" s="184">
        <v>3.1002999999999998</v>
      </c>
      <c r="N1250" s="184">
        <v>3.4876999999999998</v>
      </c>
      <c r="O1250" s="184">
        <v>6.2736999999999998</v>
      </c>
      <c r="P1250" s="184">
        <v>6.4082999999999997</v>
      </c>
      <c r="Q1250" s="184">
        <v>7.5856000000000003</v>
      </c>
      <c r="R1250" s="184">
        <v>5.1096000000000004</v>
      </c>
      <c r="S1250" s="120" t="s">
        <v>2001</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1011</v>
      </c>
      <c r="B1251" s="180" t="s">
        <v>1024</v>
      </c>
      <c r="C1251" s="180">
        <v>133925</v>
      </c>
      <c r="D1251" s="183">
        <v>44477</v>
      </c>
      <c r="E1251" s="184">
        <v>16.158100000000001</v>
      </c>
      <c r="F1251" s="184">
        <v>9.2639999999999993</v>
      </c>
      <c r="G1251" s="184">
        <v>1.6568000000000001</v>
      </c>
      <c r="H1251" s="184">
        <v>1.4525999999999999</v>
      </c>
      <c r="I1251" s="184">
        <v>1.4207000000000001</v>
      </c>
      <c r="J1251" s="184">
        <v>1.5909</v>
      </c>
      <c r="K1251" s="184">
        <v>3.7776000000000001</v>
      </c>
      <c r="L1251" s="184">
        <v>4.0414000000000003</v>
      </c>
      <c r="M1251" s="184">
        <v>3.7408999999999999</v>
      </c>
      <c r="N1251" s="184">
        <v>4.1142000000000003</v>
      </c>
      <c r="O1251" s="184">
        <v>7.0086000000000004</v>
      </c>
      <c r="P1251" s="184">
        <v>7.0021000000000004</v>
      </c>
      <c r="Q1251" s="184">
        <v>7.5572999999999997</v>
      </c>
      <c r="R1251" s="184">
        <v>5.7667999999999999</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1011</v>
      </c>
      <c r="B1252" s="180" t="s">
        <v>1025</v>
      </c>
      <c r="C1252" s="180">
        <v>133926</v>
      </c>
      <c r="D1252" s="183">
        <v>44477</v>
      </c>
      <c r="E1252" s="184">
        <v>15.828799999999999</v>
      </c>
      <c r="F1252" s="184">
        <v>8.9953000000000003</v>
      </c>
      <c r="G1252" s="184">
        <v>1.3836999999999999</v>
      </c>
      <c r="H1252" s="184">
        <v>1.1532</v>
      </c>
      <c r="I1252" s="184">
        <v>1.1205000000000001</v>
      </c>
      <c r="J1252" s="184">
        <v>1.3004</v>
      </c>
      <c r="K1252" s="184">
        <v>3.4868000000000001</v>
      </c>
      <c r="L1252" s="184">
        <v>3.7471999999999999</v>
      </c>
      <c r="M1252" s="184">
        <v>3.4529000000000001</v>
      </c>
      <c r="N1252" s="184">
        <v>3.8260000000000001</v>
      </c>
      <c r="O1252" s="184">
        <v>6.6981000000000002</v>
      </c>
      <c r="P1252" s="184">
        <v>6.6803999999999997</v>
      </c>
      <c r="Q1252" s="184">
        <v>7.2215999999999996</v>
      </c>
      <c r="R1252" s="184">
        <v>5.4713000000000003</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1011</v>
      </c>
      <c r="B1253" s="180" t="s">
        <v>1026</v>
      </c>
      <c r="C1253" s="180">
        <v>140220</v>
      </c>
      <c r="D1253" s="183"/>
      <c r="E1253" s="184"/>
      <c r="F1253" s="184"/>
      <c r="G1253" s="184"/>
      <c r="H1253" s="184"/>
      <c r="I1253" s="184"/>
      <c r="J1253" s="184"/>
      <c r="K1253" s="184"/>
      <c r="L1253" s="184"/>
      <c r="M1253" s="184"/>
      <c r="N1253" s="184"/>
      <c r="O1253" s="184"/>
      <c r="P1253" s="184"/>
      <c r="Q1253" s="184"/>
      <c r="R1253" s="184"/>
      <c r="S1253" s="120" t="s">
        <v>2002</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1011</v>
      </c>
      <c r="B1254" s="180" t="s">
        <v>1027</v>
      </c>
      <c r="C1254" s="180">
        <v>140207</v>
      </c>
      <c r="D1254" s="183"/>
      <c r="E1254" s="184"/>
      <c r="F1254" s="184"/>
      <c r="G1254" s="184"/>
      <c r="H1254" s="184"/>
      <c r="I1254" s="184"/>
      <c r="J1254" s="184"/>
      <c r="K1254" s="184"/>
      <c r="L1254" s="184"/>
      <c r="M1254" s="184"/>
      <c r="N1254" s="184"/>
      <c r="O1254" s="184"/>
      <c r="P1254" s="184"/>
      <c r="Q1254" s="184"/>
      <c r="R1254" s="184"/>
      <c r="S1254" s="120" t="s">
        <v>2002</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1011</v>
      </c>
      <c r="B1255" s="180" t="s">
        <v>1930</v>
      </c>
      <c r="C1255" s="180">
        <v>113135</v>
      </c>
      <c r="D1255" s="183">
        <v>44477</v>
      </c>
      <c r="E1255" s="184">
        <v>25.2468</v>
      </c>
      <c r="F1255" s="184">
        <v>10.1229</v>
      </c>
      <c r="G1255" s="184">
        <v>4.8209999999999997</v>
      </c>
      <c r="H1255" s="184">
        <v>6.6795</v>
      </c>
      <c r="I1255" s="184">
        <v>115.0586</v>
      </c>
      <c r="J1255" s="184">
        <v>59.8444</v>
      </c>
      <c r="K1255" s="184">
        <v>28.4482</v>
      </c>
      <c r="L1255" s="184">
        <v>16.768999999999998</v>
      </c>
      <c r="M1255" s="184">
        <v>14.872</v>
      </c>
      <c r="N1255" s="184">
        <v>16.468699999999998</v>
      </c>
      <c r="O1255" s="184">
        <v>6.8376000000000001</v>
      </c>
      <c r="P1255" s="184">
        <v>7.3217999999999996</v>
      </c>
      <c r="Q1255" s="184">
        <v>8.6115999999999993</v>
      </c>
      <c r="R1255" s="184">
        <v>6.1981999999999999</v>
      </c>
      <c r="S1255" s="120" t="s">
        <v>2002</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1011</v>
      </c>
      <c r="B1256" s="180" t="s">
        <v>1931</v>
      </c>
      <c r="C1256" s="180">
        <v>118530</v>
      </c>
      <c r="D1256" s="183">
        <v>44477</v>
      </c>
      <c r="E1256" s="184">
        <v>25.929500000000001</v>
      </c>
      <c r="F1256" s="184">
        <v>10.2788</v>
      </c>
      <c r="G1256" s="184">
        <v>4.8349000000000002</v>
      </c>
      <c r="H1256" s="184">
        <v>6.6848999999999998</v>
      </c>
      <c r="I1256" s="184">
        <v>115.0635</v>
      </c>
      <c r="J1256" s="184">
        <v>59.844099999999997</v>
      </c>
      <c r="K1256" s="184">
        <v>28.446899999999999</v>
      </c>
      <c r="L1256" s="184">
        <v>16.768599999999999</v>
      </c>
      <c r="M1256" s="184">
        <v>14.965400000000001</v>
      </c>
      <c r="N1256" s="184">
        <v>16.6477</v>
      </c>
      <c r="O1256" s="184">
        <v>7.1528999999999998</v>
      </c>
      <c r="P1256" s="184">
        <v>7.6592000000000002</v>
      </c>
      <c r="Q1256" s="184">
        <v>8.7353000000000005</v>
      </c>
      <c r="R1256" s="184">
        <v>6.4724000000000004</v>
      </c>
      <c r="S1256" s="120" t="s">
        <v>2002</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1011</v>
      </c>
      <c r="B1257" s="180" t="s">
        <v>1992</v>
      </c>
      <c r="C1257" s="180">
        <v>100503</v>
      </c>
      <c r="D1257" s="183">
        <v>44477</v>
      </c>
      <c r="E1257" s="184">
        <v>46.833977930668297</v>
      </c>
      <c r="F1257" s="184">
        <v>10.3497</v>
      </c>
      <c r="G1257" s="184">
        <v>4.8094999999999999</v>
      </c>
      <c r="H1257" s="184">
        <v>6.6825000000000001</v>
      </c>
      <c r="I1257" s="184">
        <v>115.0733</v>
      </c>
      <c r="J1257" s="184">
        <v>59.849200000000003</v>
      </c>
      <c r="K1257" s="184">
        <v>28.448599999999999</v>
      </c>
      <c r="L1257" s="184">
        <v>16.7683</v>
      </c>
      <c r="M1257" s="184">
        <v>14.8721</v>
      </c>
      <c r="N1257" s="184">
        <v>16.468900000000001</v>
      </c>
      <c r="O1257" s="184">
        <v>5.8383000000000003</v>
      </c>
      <c r="P1257" s="184">
        <v>5.7747999999999999</v>
      </c>
      <c r="Q1257" s="184">
        <v>7.3807999999999998</v>
      </c>
      <c r="R1257" s="184">
        <v>5.9013999999999998</v>
      </c>
      <c r="S1257" s="120" t="s">
        <v>2002</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1011</v>
      </c>
      <c r="B1258" s="180" t="s">
        <v>1993</v>
      </c>
      <c r="C1258" s="180">
        <v>118528</v>
      </c>
      <c r="D1258" s="183">
        <v>44477</v>
      </c>
      <c r="E1258" s="184">
        <v>18.5352676160838</v>
      </c>
      <c r="F1258" s="184">
        <v>10.3011</v>
      </c>
      <c r="G1258" s="184">
        <v>4.8480999999999996</v>
      </c>
      <c r="H1258" s="184">
        <v>6.6719999999999997</v>
      </c>
      <c r="I1258" s="184">
        <v>115.0718</v>
      </c>
      <c r="J1258" s="184">
        <v>59.849800000000002</v>
      </c>
      <c r="K1258" s="184">
        <v>28.448899999999998</v>
      </c>
      <c r="L1258" s="184">
        <v>16.769300000000001</v>
      </c>
      <c r="M1258" s="184">
        <v>14.9656</v>
      </c>
      <c r="N1258" s="184">
        <v>16.648299999999999</v>
      </c>
      <c r="O1258" s="184">
        <v>6.1768000000000001</v>
      </c>
      <c r="P1258" s="184">
        <v>6.1398999999999999</v>
      </c>
      <c r="Q1258" s="184">
        <v>6.8490000000000002</v>
      </c>
      <c r="R1258" s="184">
        <v>6.1839000000000004</v>
      </c>
      <c r="S1258" s="120" t="s">
        <v>2002</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1011</v>
      </c>
      <c r="B1259" s="180" t="s">
        <v>1028</v>
      </c>
      <c r="C1259" s="180">
        <v>147990</v>
      </c>
      <c r="D1259" s="183"/>
      <c r="E1259" s="184"/>
      <c r="F1259" s="184"/>
      <c r="G1259" s="184"/>
      <c r="H1259" s="184"/>
      <c r="I1259" s="184"/>
      <c r="J1259" s="184"/>
      <c r="K1259" s="184"/>
      <c r="L1259" s="184"/>
      <c r="M1259" s="184"/>
      <c r="N1259" s="184"/>
      <c r="O1259" s="184"/>
      <c r="P1259" s="184"/>
      <c r="Q1259" s="184"/>
      <c r="R1259" s="184"/>
      <c r="S1259" s="120" t="s">
        <v>2002</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1011</v>
      </c>
      <c r="B1260" s="180" t="s">
        <v>1029</v>
      </c>
      <c r="C1260" s="180">
        <v>147991</v>
      </c>
      <c r="D1260" s="183"/>
      <c r="E1260" s="184"/>
      <c r="F1260" s="184"/>
      <c r="G1260" s="184"/>
      <c r="H1260" s="184"/>
      <c r="I1260" s="184"/>
      <c r="J1260" s="184"/>
      <c r="K1260" s="184"/>
      <c r="L1260" s="184"/>
      <c r="M1260" s="184"/>
      <c r="N1260" s="184"/>
      <c r="O1260" s="184"/>
      <c r="P1260" s="184"/>
      <c r="Q1260" s="184"/>
      <c r="R1260" s="184"/>
      <c r="S1260" s="120" t="s">
        <v>2002</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1011</v>
      </c>
      <c r="B1261" s="180" t="s">
        <v>1932</v>
      </c>
      <c r="C1261" s="180">
        <v>148000</v>
      </c>
      <c r="D1261" s="183"/>
      <c r="E1261" s="184"/>
      <c r="F1261" s="184"/>
      <c r="G1261" s="184"/>
      <c r="H1261" s="184"/>
      <c r="I1261" s="184"/>
      <c r="J1261" s="184"/>
      <c r="K1261" s="184"/>
      <c r="L1261" s="184"/>
      <c r="M1261" s="184"/>
      <c r="N1261" s="184"/>
      <c r="O1261" s="184"/>
      <c r="P1261" s="184"/>
      <c r="Q1261" s="184"/>
      <c r="R1261" s="184"/>
      <c r="S1261" s="120" t="s">
        <v>2002</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1011</v>
      </c>
      <c r="B1262" s="180" t="s">
        <v>1933</v>
      </c>
      <c r="C1262" s="180">
        <v>147999</v>
      </c>
      <c r="D1262" s="183"/>
      <c r="E1262" s="184"/>
      <c r="F1262" s="184"/>
      <c r="G1262" s="184"/>
      <c r="H1262" s="184"/>
      <c r="I1262" s="184"/>
      <c r="J1262" s="184"/>
      <c r="K1262" s="184"/>
      <c r="L1262" s="184"/>
      <c r="M1262" s="184"/>
      <c r="N1262" s="184"/>
      <c r="O1262" s="184"/>
      <c r="P1262" s="184"/>
      <c r="Q1262" s="184"/>
      <c r="R1262" s="184"/>
      <c r="S1262" s="120" t="s">
        <v>2002</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1011</v>
      </c>
      <c r="B1263" s="180" t="s">
        <v>1994</v>
      </c>
      <c r="C1263" s="180">
        <v>147995</v>
      </c>
      <c r="D1263" s="183"/>
      <c r="E1263" s="184"/>
      <c r="F1263" s="184"/>
      <c r="G1263" s="184"/>
      <c r="H1263" s="184"/>
      <c r="I1263" s="184"/>
      <c r="J1263" s="184"/>
      <c r="K1263" s="184"/>
      <c r="L1263" s="184"/>
      <c r="M1263" s="184"/>
      <c r="N1263" s="184"/>
      <c r="O1263" s="184"/>
      <c r="P1263" s="184"/>
      <c r="Q1263" s="184"/>
      <c r="R1263" s="184"/>
      <c r="S1263" s="120" t="s">
        <v>2002</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1011</v>
      </c>
      <c r="B1264" s="180" t="s">
        <v>1995</v>
      </c>
      <c r="C1264" s="180">
        <v>147996</v>
      </c>
      <c r="D1264" s="183"/>
      <c r="E1264" s="184"/>
      <c r="F1264" s="184"/>
      <c r="G1264" s="184"/>
      <c r="H1264" s="184"/>
      <c r="I1264" s="184"/>
      <c r="J1264" s="184"/>
      <c r="K1264" s="184"/>
      <c r="L1264" s="184"/>
      <c r="M1264" s="184"/>
      <c r="N1264" s="184"/>
      <c r="O1264" s="184"/>
      <c r="P1264" s="184"/>
      <c r="Q1264" s="184"/>
      <c r="R1264" s="184"/>
      <c r="S1264" s="120" t="s">
        <v>2002</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1011</v>
      </c>
      <c r="B1265" s="180" t="s">
        <v>1030</v>
      </c>
      <c r="C1265" s="180">
        <v>102452</v>
      </c>
      <c r="D1265" s="183">
        <v>44477</v>
      </c>
      <c r="E1265" s="184">
        <v>46.097900000000003</v>
      </c>
      <c r="F1265" s="184">
        <v>6.4939</v>
      </c>
      <c r="G1265" s="184">
        <v>1.6102000000000001</v>
      </c>
      <c r="H1265" s="184">
        <v>1.6859</v>
      </c>
      <c r="I1265" s="184">
        <v>3.3807999999999998</v>
      </c>
      <c r="J1265" s="184">
        <v>2.2395999999999998</v>
      </c>
      <c r="K1265" s="184">
        <v>4.4867999999999997</v>
      </c>
      <c r="L1265" s="184">
        <v>4.5370999999999997</v>
      </c>
      <c r="M1265" s="184">
        <v>3.7273999999999998</v>
      </c>
      <c r="N1265" s="184">
        <v>4.7477</v>
      </c>
      <c r="O1265" s="184">
        <v>7.0068000000000001</v>
      </c>
      <c r="P1265" s="184">
        <v>6.6982999999999997</v>
      </c>
      <c r="Q1265" s="184">
        <v>7.2257999999999996</v>
      </c>
      <c r="R1265" s="184">
        <v>6.3127000000000004</v>
      </c>
      <c r="S1265" s="120" t="s">
        <v>2002</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1011</v>
      </c>
      <c r="B1266" s="180" t="s">
        <v>1031</v>
      </c>
      <c r="C1266" s="180">
        <v>118942</v>
      </c>
      <c r="D1266" s="183">
        <v>44477</v>
      </c>
      <c r="E1266" s="184">
        <v>48.877499999999998</v>
      </c>
      <c r="F1266" s="184">
        <v>7.0209000000000001</v>
      </c>
      <c r="G1266" s="184">
        <v>2.1909000000000001</v>
      </c>
      <c r="H1266" s="184">
        <v>2.2732999999999999</v>
      </c>
      <c r="I1266" s="184">
        <v>3.9746000000000001</v>
      </c>
      <c r="J1266" s="184">
        <v>2.8393000000000002</v>
      </c>
      <c r="K1266" s="184">
        <v>5.093</v>
      </c>
      <c r="L1266" s="184">
        <v>5.1501000000000001</v>
      </c>
      <c r="M1266" s="184">
        <v>4.3445999999999998</v>
      </c>
      <c r="N1266" s="184">
        <v>5.3773999999999997</v>
      </c>
      <c r="O1266" s="184">
        <v>7.6501000000000001</v>
      </c>
      <c r="P1266" s="184">
        <v>7.3691000000000004</v>
      </c>
      <c r="Q1266" s="184">
        <v>8.1138999999999992</v>
      </c>
      <c r="R1266" s="184">
        <v>6.9516</v>
      </c>
      <c r="S1266" s="120" t="s">
        <v>2002</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1011</v>
      </c>
      <c r="B1267" s="180" t="s">
        <v>1032</v>
      </c>
      <c r="C1267" s="180">
        <v>104344</v>
      </c>
      <c r="D1267" s="183">
        <v>44477</v>
      </c>
      <c r="E1267" s="184">
        <v>16.489699999999999</v>
      </c>
      <c r="F1267" s="184">
        <v>4.8704000000000001</v>
      </c>
      <c r="G1267" s="184">
        <v>2.1400999999999999</v>
      </c>
      <c r="H1267" s="184">
        <v>1.5183</v>
      </c>
      <c r="I1267" s="184">
        <v>1.0281</v>
      </c>
      <c r="J1267" s="184">
        <v>0.97470000000000001</v>
      </c>
      <c r="K1267" s="184">
        <v>3.2602000000000002</v>
      </c>
      <c r="L1267" s="184">
        <v>3.4891000000000001</v>
      </c>
      <c r="M1267" s="184">
        <v>3.1137999999999999</v>
      </c>
      <c r="N1267" s="184">
        <v>3.4868999999999999</v>
      </c>
      <c r="O1267" s="184">
        <v>1.6301000000000001</v>
      </c>
      <c r="P1267" s="184">
        <v>3.4218999999999999</v>
      </c>
      <c r="Q1267" s="184">
        <v>3.3936999999999999</v>
      </c>
      <c r="R1267" s="184">
        <v>3.5590999999999999</v>
      </c>
      <c r="S1267" s="120" t="s">
        <v>2002</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1011</v>
      </c>
      <c r="B1268" s="180" t="s">
        <v>1033</v>
      </c>
      <c r="C1268" s="180">
        <v>120066</v>
      </c>
      <c r="D1268" s="183">
        <v>44477</v>
      </c>
      <c r="E1268" s="184">
        <v>17.605799999999999</v>
      </c>
      <c r="F1268" s="184">
        <v>5.5983999999999998</v>
      </c>
      <c r="G1268" s="184">
        <v>2.9030999999999998</v>
      </c>
      <c r="H1268" s="184">
        <v>2.3111000000000002</v>
      </c>
      <c r="I1268" s="184">
        <v>1.8227</v>
      </c>
      <c r="J1268" s="184">
        <v>1.7786</v>
      </c>
      <c r="K1268" s="184">
        <v>4.0750999999999999</v>
      </c>
      <c r="L1268" s="184">
        <v>4.3148</v>
      </c>
      <c r="M1268" s="184">
        <v>3.9506999999999999</v>
      </c>
      <c r="N1268" s="184">
        <v>4.3343999999999996</v>
      </c>
      <c r="O1268" s="184">
        <v>2.4567000000000001</v>
      </c>
      <c r="P1268" s="184">
        <v>4.2643000000000004</v>
      </c>
      <c r="Q1268" s="184">
        <v>6.3773</v>
      </c>
      <c r="R1268" s="184">
        <v>4.4059999999999997</v>
      </c>
      <c r="S1268" s="120" t="s">
        <v>2002</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1011</v>
      </c>
      <c r="B1269" s="180" t="s">
        <v>1034</v>
      </c>
      <c r="C1269" s="180">
        <v>101619</v>
      </c>
      <c r="D1269" s="183">
        <v>44477</v>
      </c>
      <c r="E1269" s="184">
        <v>428.59300000000002</v>
      </c>
      <c r="F1269" s="184">
        <v>11.679500000000001</v>
      </c>
      <c r="G1269" s="184">
        <v>6.8338999999999999</v>
      </c>
      <c r="H1269" s="184">
        <v>3.9679000000000002</v>
      </c>
      <c r="I1269" s="184">
        <v>6.4701000000000004</v>
      </c>
      <c r="J1269" s="184">
        <v>4.8956999999999997</v>
      </c>
      <c r="K1269" s="184">
        <v>6.1818</v>
      </c>
      <c r="L1269" s="184">
        <v>5.6753</v>
      </c>
      <c r="M1269" s="184">
        <v>4.3578999999999999</v>
      </c>
      <c r="N1269" s="184">
        <v>5.3643999999999998</v>
      </c>
      <c r="O1269" s="184">
        <v>7.5823999999999998</v>
      </c>
      <c r="P1269" s="184">
        <v>7.3494000000000002</v>
      </c>
      <c r="Q1269" s="184">
        <v>7.9416000000000002</v>
      </c>
      <c r="R1269" s="184">
        <v>6.9203000000000001</v>
      </c>
      <c r="S1269" s="120" t="s">
        <v>2001</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1011</v>
      </c>
      <c r="B1270" s="180" t="s">
        <v>1035</v>
      </c>
      <c r="C1270" s="180">
        <v>120398</v>
      </c>
      <c r="D1270" s="183">
        <v>44477</v>
      </c>
      <c r="E1270" s="184">
        <v>432.64679999999998</v>
      </c>
      <c r="F1270" s="184">
        <v>11.798</v>
      </c>
      <c r="G1270" s="184">
        <v>6.95</v>
      </c>
      <c r="H1270" s="184">
        <v>4.0876000000000001</v>
      </c>
      <c r="I1270" s="184">
        <v>6.5903999999999998</v>
      </c>
      <c r="J1270" s="184">
        <v>5.0160999999999998</v>
      </c>
      <c r="K1270" s="184">
        <v>6.3003999999999998</v>
      </c>
      <c r="L1270" s="184">
        <v>5.7919</v>
      </c>
      <c r="M1270" s="184">
        <v>4.4739000000000004</v>
      </c>
      <c r="N1270" s="184">
        <v>5.4821</v>
      </c>
      <c r="O1270" s="184">
        <v>7.7024999999999997</v>
      </c>
      <c r="P1270" s="184">
        <v>7.4798</v>
      </c>
      <c r="Q1270" s="184">
        <v>8.3270999999999997</v>
      </c>
      <c r="R1270" s="184">
        <v>7.0308999999999999</v>
      </c>
      <c r="S1270" s="120" t="s">
        <v>2001</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1011</v>
      </c>
      <c r="B1271" s="180" t="s">
        <v>1036</v>
      </c>
      <c r="C1271" s="180">
        <v>118371</v>
      </c>
      <c r="D1271" s="183">
        <v>44477</v>
      </c>
      <c r="E1271" s="184">
        <v>31.293099999999999</v>
      </c>
      <c r="F1271" s="184">
        <v>6.4162999999999997</v>
      </c>
      <c r="G1271" s="184">
        <v>2.0998999999999999</v>
      </c>
      <c r="H1271" s="184">
        <v>2.2837999999999998</v>
      </c>
      <c r="I1271" s="184">
        <v>1.7174</v>
      </c>
      <c r="J1271" s="184">
        <v>1.9549000000000001</v>
      </c>
      <c r="K1271" s="184">
        <v>3.7303999999999999</v>
      </c>
      <c r="L1271" s="184">
        <v>3.9287999999999998</v>
      </c>
      <c r="M1271" s="184">
        <v>3.6770999999999998</v>
      </c>
      <c r="N1271" s="184">
        <v>4.0473999999999997</v>
      </c>
      <c r="O1271" s="184">
        <v>6.8823999999999996</v>
      </c>
      <c r="P1271" s="184">
        <v>6.9519000000000002</v>
      </c>
      <c r="Q1271" s="184">
        <v>7.9767000000000001</v>
      </c>
      <c r="R1271" s="184">
        <v>5.8231999999999999</v>
      </c>
      <c r="S1271" s="120" t="s">
        <v>2002</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1011</v>
      </c>
      <c r="B1272" s="180" t="s">
        <v>1037</v>
      </c>
      <c r="C1272" s="180">
        <v>108632</v>
      </c>
      <c r="D1272" s="183">
        <v>44477</v>
      </c>
      <c r="E1272" s="184">
        <v>30.836300000000001</v>
      </c>
      <c r="F1272" s="184">
        <v>6.1561000000000003</v>
      </c>
      <c r="G1272" s="184">
        <v>1.8942000000000001</v>
      </c>
      <c r="H1272" s="184">
        <v>2.0638000000000001</v>
      </c>
      <c r="I1272" s="184">
        <v>1.4974000000000001</v>
      </c>
      <c r="J1272" s="184">
        <v>1.7345999999999999</v>
      </c>
      <c r="K1272" s="184">
        <v>3.5070999999999999</v>
      </c>
      <c r="L1272" s="184">
        <v>3.7086000000000001</v>
      </c>
      <c r="M1272" s="184">
        <v>3.4586999999999999</v>
      </c>
      <c r="N1272" s="184">
        <v>3.8237999999999999</v>
      </c>
      <c r="O1272" s="184">
        <v>6.6551</v>
      </c>
      <c r="P1272" s="184">
        <v>6.7370999999999999</v>
      </c>
      <c r="Q1272" s="184">
        <v>7.4194000000000004</v>
      </c>
      <c r="R1272" s="184">
        <v>5.5925000000000002</v>
      </c>
      <c r="S1272" s="120" t="s">
        <v>2002</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1011</v>
      </c>
      <c r="B1273" s="180" t="s">
        <v>1038</v>
      </c>
      <c r="C1273" s="180">
        <v>104726</v>
      </c>
      <c r="D1273" s="183">
        <v>44477</v>
      </c>
      <c r="E1273" s="184">
        <v>3023.3791000000001</v>
      </c>
      <c r="F1273" s="184">
        <v>6.6567999999999996</v>
      </c>
      <c r="G1273" s="184">
        <v>2.7439</v>
      </c>
      <c r="H1273" s="184">
        <v>2.3690000000000002</v>
      </c>
      <c r="I1273" s="184">
        <v>1.4215</v>
      </c>
      <c r="J1273" s="184">
        <v>1.3134999999999999</v>
      </c>
      <c r="K1273" s="184">
        <v>3.3809999999999998</v>
      </c>
      <c r="L1273" s="184">
        <v>3.7250000000000001</v>
      </c>
      <c r="M1273" s="184">
        <v>3.4834000000000001</v>
      </c>
      <c r="N1273" s="184">
        <v>3.8506999999999998</v>
      </c>
      <c r="O1273" s="184">
        <v>6.9355000000000002</v>
      </c>
      <c r="P1273" s="184">
        <v>6.7055999999999996</v>
      </c>
      <c r="Q1273" s="184">
        <v>7.798</v>
      </c>
      <c r="R1273" s="184">
        <v>5.7426000000000004</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1011</v>
      </c>
      <c r="B1274" s="180" t="s">
        <v>1039</v>
      </c>
      <c r="C1274" s="180">
        <v>120570</v>
      </c>
      <c r="D1274" s="183">
        <v>44477</v>
      </c>
      <c r="E1274" s="184">
        <v>3116.8402999999998</v>
      </c>
      <c r="F1274" s="184">
        <v>6.9866999999999999</v>
      </c>
      <c r="G1274" s="184">
        <v>3.0735999999999999</v>
      </c>
      <c r="H1274" s="184">
        <v>2.6993</v>
      </c>
      <c r="I1274" s="184">
        <v>1.7517</v>
      </c>
      <c r="J1274" s="184">
        <v>1.6438999999999999</v>
      </c>
      <c r="K1274" s="184">
        <v>3.714</v>
      </c>
      <c r="L1274" s="184">
        <v>4.0614999999999997</v>
      </c>
      <c r="M1274" s="184">
        <v>3.8224</v>
      </c>
      <c r="N1274" s="184">
        <v>4.1943999999999999</v>
      </c>
      <c r="O1274" s="184">
        <v>7.2690000000000001</v>
      </c>
      <c r="P1274" s="184">
        <v>7.0846999999999998</v>
      </c>
      <c r="Q1274" s="184">
        <v>7.9809000000000001</v>
      </c>
      <c r="R1274" s="184">
        <v>6.0792000000000002</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1011</v>
      </c>
      <c r="B1275" s="180" t="s">
        <v>1040</v>
      </c>
      <c r="C1275" s="180">
        <v>143607</v>
      </c>
      <c r="D1275" s="183">
        <v>44477</v>
      </c>
      <c r="E1275" s="184">
        <v>29.7056</v>
      </c>
      <c r="F1275" s="184">
        <v>6.1447000000000003</v>
      </c>
      <c r="G1275" s="184">
        <v>8.1900000000000001E-2</v>
      </c>
      <c r="H1275" s="184">
        <v>0.47399999999999998</v>
      </c>
      <c r="I1275" s="184">
        <v>0.1668</v>
      </c>
      <c r="J1275" s="184">
        <v>0.72130000000000005</v>
      </c>
      <c r="K1275" s="184">
        <v>3.2179000000000002</v>
      </c>
      <c r="L1275" s="184">
        <v>3.3008000000000002</v>
      </c>
      <c r="M1275" s="184">
        <v>2.9792000000000001</v>
      </c>
      <c r="N1275" s="184">
        <v>3.3393000000000002</v>
      </c>
      <c r="O1275" s="184">
        <v>5.1712999999999996</v>
      </c>
      <c r="P1275" s="184">
        <v>5.7549999999999999</v>
      </c>
      <c r="Q1275" s="184">
        <v>7.5068999999999999</v>
      </c>
      <c r="R1275" s="184">
        <v>12.171799999999999</v>
      </c>
      <c r="S1275" s="120" t="s">
        <v>2002</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1011</v>
      </c>
      <c r="B1276" s="180" t="s">
        <v>1041</v>
      </c>
      <c r="C1276" s="180">
        <v>143612</v>
      </c>
      <c r="D1276" s="183">
        <v>44477</v>
      </c>
      <c r="E1276" s="184">
        <v>30.029</v>
      </c>
      <c r="F1276" s="184">
        <v>6.5648</v>
      </c>
      <c r="G1276" s="184">
        <v>0.36470000000000002</v>
      </c>
      <c r="H1276" s="184">
        <v>0.7641</v>
      </c>
      <c r="I1276" s="184">
        <v>0.46889999999999998</v>
      </c>
      <c r="J1276" s="184">
        <v>1.0219</v>
      </c>
      <c r="K1276" s="184">
        <v>3.5215999999999998</v>
      </c>
      <c r="L1276" s="184">
        <v>3.6055999999999999</v>
      </c>
      <c r="M1276" s="184">
        <v>3.2863000000000002</v>
      </c>
      <c r="N1276" s="184">
        <v>3.6025999999999998</v>
      </c>
      <c r="O1276" s="184">
        <v>5.3315000000000001</v>
      </c>
      <c r="P1276" s="184">
        <v>5.9009</v>
      </c>
      <c r="Q1276" s="184">
        <v>7.2252000000000001</v>
      </c>
      <c r="R1276" s="184">
        <v>12.3706</v>
      </c>
      <c r="S1276" s="120" t="s">
        <v>2002</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1011</v>
      </c>
      <c r="B1277" s="180" t="s">
        <v>1042</v>
      </c>
      <c r="C1277" s="180">
        <v>133805</v>
      </c>
      <c r="D1277" s="183">
        <v>44477</v>
      </c>
      <c r="E1277" s="184">
        <v>2689.0351000000001</v>
      </c>
      <c r="F1277" s="184">
        <v>2.7339000000000002</v>
      </c>
      <c r="G1277" s="184">
        <v>2.6577999999999999</v>
      </c>
      <c r="H1277" s="184">
        <v>2.1444999999999999</v>
      </c>
      <c r="I1277" s="184">
        <v>2.4175</v>
      </c>
      <c r="J1277" s="184">
        <v>2.282</v>
      </c>
      <c r="K1277" s="184">
        <v>4.4839000000000002</v>
      </c>
      <c r="L1277" s="184">
        <v>4.3414000000000001</v>
      </c>
      <c r="M1277" s="184">
        <v>3.6002999999999998</v>
      </c>
      <c r="N1277" s="184">
        <v>4.2030000000000003</v>
      </c>
      <c r="O1277" s="184">
        <v>7.0248999999999997</v>
      </c>
      <c r="P1277" s="184">
        <v>7.02</v>
      </c>
      <c r="Q1277" s="184">
        <v>7.5444000000000004</v>
      </c>
      <c r="R1277" s="184">
        <v>6.3034999999999997</v>
      </c>
      <c r="S1277" s="120" t="s">
        <v>2002</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1011</v>
      </c>
      <c r="B1278" s="180" t="s">
        <v>1043</v>
      </c>
      <c r="C1278" s="180">
        <v>133810</v>
      </c>
      <c r="D1278" s="183">
        <v>44477</v>
      </c>
      <c r="E1278" s="184">
        <v>2849.6336999999999</v>
      </c>
      <c r="F1278" s="184">
        <v>3.492</v>
      </c>
      <c r="G1278" s="184">
        <v>3.4175</v>
      </c>
      <c r="H1278" s="184">
        <v>2.8948999999999998</v>
      </c>
      <c r="I1278" s="184">
        <v>3.1762999999999999</v>
      </c>
      <c r="J1278" s="184">
        <v>3.0501</v>
      </c>
      <c r="K1278" s="184">
        <v>5.2605000000000004</v>
      </c>
      <c r="L1278" s="184">
        <v>5.1387999999999998</v>
      </c>
      <c r="M1278" s="184">
        <v>4.4016000000000002</v>
      </c>
      <c r="N1278" s="184">
        <v>5.0147000000000004</v>
      </c>
      <c r="O1278" s="184">
        <v>7.8377999999999997</v>
      </c>
      <c r="P1278" s="184">
        <v>7.8274999999999997</v>
      </c>
      <c r="Q1278" s="184">
        <v>8.4817</v>
      </c>
      <c r="R1278" s="184">
        <v>7.1185</v>
      </c>
      <c r="S1278" s="120" t="s">
        <v>2002</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1011</v>
      </c>
      <c r="B1279" s="180" t="s">
        <v>1044</v>
      </c>
      <c r="C1279" s="180">
        <v>119809</v>
      </c>
      <c r="D1279" s="183">
        <v>44477</v>
      </c>
      <c r="E1279" s="184">
        <v>23.411899999999999</v>
      </c>
      <c r="F1279" s="184">
        <v>8.5767000000000007</v>
      </c>
      <c r="G1279" s="184">
        <v>4.0027999999999997</v>
      </c>
      <c r="H1279" s="184">
        <v>2.8300999999999998</v>
      </c>
      <c r="I1279" s="184">
        <v>2.5526</v>
      </c>
      <c r="J1279" s="184">
        <v>2.1135999999999999</v>
      </c>
      <c r="K1279" s="184">
        <v>4.3047000000000004</v>
      </c>
      <c r="L1279" s="184">
        <v>4.3864000000000001</v>
      </c>
      <c r="M1279" s="184">
        <v>4.1662999999999997</v>
      </c>
      <c r="N1279" s="184">
        <v>4.6113</v>
      </c>
      <c r="O1279" s="184">
        <v>6.1852</v>
      </c>
      <c r="P1279" s="184">
        <v>6.7443999999999997</v>
      </c>
      <c r="Q1279" s="184">
        <v>7.9496000000000002</v>
      </c>
      <c r="R1279" s="184">
        <v>6.2446000000000002</v>
      </c>
      <c r="S1279" s="120" t="s">
        <v>2002</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1011</v>
      </c>
      <c r="B1280" s="180" t="s">
        <v>1045</v>
      </c>
      <c r="C1280" s="180">
        <v>118133</v>
      </c>
      <c r="D1280" s="183">
        <v>44477</v>
      </c>
      <c r="E1280" s="184">
        <v>22.6098</v>
      </c>
      <c r="F1280" s="184">
        <v>7.9119999999999999</v>
      </c>
      <c r="G1280" s="184">
        <v>3.3372000000000002</v>
      </c>
      <c r="H1280" s="184">
        <v>2.1918000000000002</v>
      </c>
      <c r="I1280" s="184">
        <v>1.9039999999999999</v>
      </c>
      <c r="J1280" s="184">
        <v>1.46</v>
      </c>
      <c r="K1280" s="184">
        <v>3.6480000000000001</v>
      </c>
      <c r="L1280" s="184">
        <v>3.7229999999999999</v>
      </c>
      <c r="M1280" s="184">
        <v>3.4975999999999998</v>
      </c>
      <c r="N1280" s="184">
        <v>3.9335</v>
      </c>
      <c r="O1280" s="184">
        <v>5.5941000000000001</v>
      </c>
      <c r="P1280" s="184">
        <v>6.2135999999999996</v>
      </c>
      <c r="Q1280" s="184">
        <v>7.8071999999999999</v>
      </c>
      <c r="R1280" s="184">
        <v>5.6143000000000001</v>
      </c>
      <c r="S1280" s="120" t="s">
        <v>2002</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1011</v>
      </c>
      <c r="B1281" s="180" t="s">
        <v>1046</v>
      </c>
      <c r="C1281" s="180">
        <v>101830</v>
      </c>
      <c r="D1281" s="183">
        <v>44477</v>
      </c>
      <c r="E1281" s="184">
        <v>31.931000000000001</v>
      </c>
      <c r="F1281" s="184">
        <v>7.6603000000000003</v>
      </c>
      <c r="G1281" s="184">
        <v>3.0489999999999999</v>
      </c>
      <c r="H1281" s="184">
        <v>2.2707999999999999</v>
      </c>
      <c r="I1281" s="184">
        <v>1.8711</v>
      </c>
      <c r="J1281" s="184">
        <v>1.8698999999999999</v>
      </c>
      <c r="K1281" s="184">
        <v>3.3656000000000001</v>
      </c>
      <c r="L1281" s="184">
        <v>3.4944000000000002</v>
      </c>
      <c r="M1281" s="184">
        <v>3.9681999999999999</v>
      </c>
      <c r="N1281" s="184">
        <v>4.1444000000000001</v>
      </c>
      <c r="O1281" s="184">
        <v>5.1651999999999996</v>
      </c>
      <c r="P1281" s="184">
        <v>5.7472000000000003</v>
      </c>
      <c r="Q1281" s="184">
        <v>6.5281000000000002</v>
      </c>
      <c r="R1281" s="184">
        <v>5.8067000000000002</v>
      </c>
      <c r="S1281" s="120" t="s">
        <v>2002</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1011</v>
      </c>
      <c r="B1282" s="180" t="s">
        <v>1047</v>
      </c>
      <c r="C1282" s="180">
        <v>120315</v>
      </c>
      <c r="D1282" s="183">
        <v>44477</v>
      </c>
      <c r="E1282" s="184">
        <v>33.825099999999999</v>
      </c>
      <c r="F1282" s="184">
        <v>8.2028999999999996</v>
      </c>
      <c r="G1282" s="184">
        <v>3.5619999999999998</v>
      </c>
      <c r="H1282" s="184">
        <v>2.7917000000000001</v>
      </c>
      <c r="I1282" s="184">
        <v>2.407</v>
      </c>
      <c r="J1282" s="184">
        <v>2.4146999999999998</v>
      </c>
      <c r="K1282" s="184">
        <v>3.9098999999999999</v>
      </c>
      <c r="L1282" s="184">
        <v>4.0446999999999997</v>
      </c>
      <c r="M1282" s="184">
        <v>4.5232000000000001</v>
      </c>
      <c r="N1282" s="184">
        <v>4.7064000000000004</v>
      </c>
      <c r="O1282" s="184">
        <v>5.7172999999999998</v>
      </c>
      <c r="P1282" s="184">
        <v>6.3460000000000001</v>
      </c>
      <c r="Q1282" s="184">
        <v>7.5342000000000002</v>
      </c>
      <c r="R1282" s="184">
        <v>6.3658000000000001</v>
      </c>
      <c r="S1282" s="120" t="s">
        <v>2002</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1011</v>
      </c>
      <c r="B1283" s="180" t="s">
        <v>1048</v>
      </c>
      <c r="C1283" s="180">
        <v>140613</v>
      </c>
      <c r="D1283" s="183">
        <v>44477</v>
      </c>
      <c r="E1283" s="184">
        <v>1374.3091999999999</v>
      </c>
      <c r="F1283" s="184">
        <v>7.0500999999999996</v>
      </c>
      <c r="G1283" s="184">
        <v>3.5741000000000001</v>
      </c>
      <c r="H1283" s="184">
        <v>2.7886000000000002</v>
      </c>
      <c r="I1283" s="184">
        <v>1.9009</v>
      </c>
      <c r="J1283" s="184">
        <v>2.1570999999999998</v>
      </c>
      <c r="K1283" s="184">
        <v>4.1626000000000003</v>
      </c>
      <c r="L1283" s="184">
        <v>4.3276000000000003</v>
      </c>
      <c r="M1283" s="184">
        <v>3.9967000000000001</v>
      </c>
      <c r="N1283" s="184">
        <v>4.3657000000000004</v>
      </c>
      <c r="O1283" s="184">
        <v>7.0534999999999997</v>
      </c>
      <c r="P1283" s="184"/>
      <c r="Q1283" s="184">
        <v>7.0822000000000003</v>
      </c>
      <c r="R1283" s="184">
        <v>6.0332999999999997</v>
      </c>
      <c r="S1283" s="120" t="s">
        <v>2002</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1011</v>
      </c>
      <c r="B1284" s="180" t="s">
        <v>1049</v>
      </c>
      <c r="C1284" s="180">
        <v>140620</v>
      </c>
      <c r="D1284" s="183">
        <v>44477</v>
      </c>
      <c r="E1284" s="184">
        <v>1319.4848</v>
      </c>
      <c r="F1284" s="184">
        <v>6.25</v>
      </c>
      <c r="G1284" s="184">
        <v>2.7724000000000002</v>
      </c>
      <c r="H1284" s="184">
        <v>1.9987999999999999</v>
      </c>
      <c r="I1284" s="184">
        <v>1.1064000000000001</v>
      </c>
      <c r="J1284" s="184">
        <v>1.3585</v>
      </c>
      <c r="K1284" s="184">
        <v>3.3559000000000001</v>
      </c>
      <c r="L1284" s="184">
        <v>3.5076999999999998</v>
      </c>
      <c r="M1284" s="184">
        <v>3.1655000000000002</v>
      </c>
      <c r="N1284" s="184">
        <v>3.5215999999999998</v>
      </c>
      <c r="O1284" s="184">
        <v>6.1872999999999996</v>
      </c>
      <c r="P1284" s="184"/>
      <c r="Q1284" s="184">
        <v>6.1482000000000001</v>
      </c>
      <c r="R1284" s="184">
        <v>5.1726000000000001</v>
      </c>
      <c r="S1284" s="120" t="s">
        <v>2002</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1011</v>
      </c>
      <c r="B1285" s="180" t="s">
        <v>1050</v>
      </c>
      <c r="C1285" s="180">
        <v>118840</v>
      </c>
      <c r="D1285" s="183">
        <v>44477</v>
      </c>
      <c r="E1285" s="184">
        <v>1931.2479000000001</v>
      </c>
      <c r="F1285" s="184">
        <v>8.6316000000000006</v>
      </c>
      <c r="G1285" s="184">
        <v>3.8062999999999998</v>
      </c>
      <c r="H1285" s="184">
        <v>2.6284000000000001</v>
      </c>
      <c r="I1285" s="184">
        <v>2.1313</v>
      </c>
      <c r="J1285" s="184">
        <v>1.837</v>
      </c>
      <c r="K1285" s="184">
        <v>3.9577</v>
      </c>
      <c r="L1285" s="184">
        <v>4.0804999999999998</v>
      </c>
      <c r="M1285" s="184">
        <v>3.7086000000000001</v>
      </c>
      <c r="N1285" s="184">
        <v>4.2011000000000003</v>
      </c>
      <c r="O1285" s="184">
        <v>6.2680999999999996</v>
      </c>
      <c r="P1285" s="184">
        <v>6.4379999999999997</v>
      </c>
      <c r="Q1285" s="184">
        <v>7.2546999999999997</v>
      </c>
      <c r="R1285" s="184">
        <v>5.6523000000000003</v>
      </c>
      <c r="S1285" s="120" t="s">
        <v>2002</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1011</v>
      </c>
      <c r="B1286" s="180" t="s">
        <v>1051</v>
      </c>
      <c r="C1286" s="180">
        <v>107705</v>
      </c>
      <c r="D1286" s="183">
        <v>44477</v>
      </c>
      <c r="E1286" s="184">
        <v>1815.1033</v>
      </c>
      <c r="F1286" s="184">
        <v>7.9911000000000003</v>
      </c>
      <c r="G1286" s="184">
        <v>3.1625999999999999</v>
      </c>
      <c r="H1286" s="184">
        <v>1.9838</v>
      </c>
      <c r="I1286" s="184">
        <v>1.4864999999999999</v>
      </c>
      <c r="J1286" s="184">
        <v>1.1936</v>
      </c>
      <c r="K1286" s="184">
        <v>3.3092999999999999</v>
      </c>
      <c r="L1286" s="184">
        <v>3.4245000000000001</v>
      </c>
      <c r="M1286" s="184">
        <v>3.0447000000000002</v>
      </c>
      <c r="N1286" s="184">
        <v>3.5322</v>
      </c>
      <c r="O1286" s="184">
        <v>5.5884</v>
      </c>
      <c r="P1286" s="184">
        <v>5.7281000000000004</v>
      </c>
      <c r="Q1286" s="184">
        <v>4.4800000000000004</v>
      </c>
      <c r="R1286" s="184">
        <v>5.0000999999999998</v>
      </c>
      <c r="S1286" s="120" t="s">
        <v>2002</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1011</v>
      </c>
      <c r="B1287" s="180" t="s">
        <v>1052</v>
      </c>
      <c r="C1287" s="180">
        <v>111753</v>
      </c>
      <c r="D1287" s="183">
        <v>44477</v>
      </c>
      <c r="E1287" s="184">
        <v>2993.6718999999998</v>
      </c>
      <c r="F1287" s="184">
        <v>7.5743</v>
      </c>
      <c r="G1287" s="184">
        <v>4.3342999999999998</v>
      </c>
      <c r="H1287" s="184">
        <v>2.5886999999999998</v>
      </c>
      <c r="I1287" s="184">
        <v>2.1295999999999999</v>
      </c>
      <c r="J1287" s="184">
        <v>2.5487000000000002</v>
      </c>
      <c r="K1287" s="184">
        <v>4.2214999999999998</v>
      </c>
      <c r="L1287" s="184">
        <v>4.4436999999999998</v>
      </c>
      <c r="M1287" s="184">
        <v>4.2942</v>
      </c>
      <c r="N1287" s="184">
        <v>4.7285000000000004</v>
      </c>
      <c r="O1287" s="184">
        <v>6.5616000000000003</v>
      </c>
      <c r="P1287" s="184">
        <v>6.6228999999999996</v>
      </c>
      <c r="Q1287" s="184">
        <v>7.8193000000000001</v>
      </c>
      <c r="R1287" s="184">
        <v>6.24</v>
      </c>
      <c r="S1287" s="120" t="s">
        <v>2002</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1011</v>
      </c>
      <c r="B1288" s="180" t="s">
        <v>1053</v>
      </c>
      <c r="C1288" s="180">
        <v>118709</v>
      </c>
      <c r="D1288" s="183">
        <v>44477</v>
      </c>
      <c r="E1288" s="184">
        <v>3103.681</v>
      </c>
      <c r="F1288" s="184">
        <v>8.2645999999999997</v>
      </c>
      <c r="G1288" s="184">
        <v>5.0256999999999996</v>
      </c>
      <c r="H1288" s="184">
        <v>3.28</v>
      </c>
      <c r="I1288" s="184">
        <v>2.8210000000000002</v>
      </c>
      <c r="J1288" s="184">
        <v>3.2408999999999999</v>
      </c>
      <c r="K1288" s="184">
        <v>4.9198000000000004</v>
      </c>
      <c r="L1288" s="184">
        <v>5.1505999999999998</v>
      </c>
      <c r="M1288" s="184">
        <v>5.0084999999999997</v>
      </c>
      <c r="N1288" s="184">
        <v>5.4538000000000002</v>
      </c>
      <c r="O1288" s="184">
        <v>7.1380999999999997</v>
      </c>
      <c r="P1288" s="184">
        <v>7.1051000000000002</v>
      </c>
      <c r="Q1288" s="184">
        <v>8.0753000000000004</v>
      </c>
      <c r="R1288" s="184">
        <v>6.9367000000000001</v>
      </c>
      <c r="S1288" s="120" t="s">
        <v>2002</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1011</v>
      </c>
      <c r="B1289" s="180" t="s">
        <v>1054</v>
      </c>
      <c r="C1289" s="180">
        <v>138423</v>
      </c>
      <c r="D1289" s="183">
        <v>44477</v>
      </c>
      <c r="E1289" s="184">
        <v>23.738299999999999</v>
      </c>
      <c r="F1289" s="184">
        <v>6.7667000000000002</v>
      </c>
      <c r="G1289" s="184">
        <v>1.4353</v>
      </c>
      <c r="H1289" s="184">
        <v>0.9667</v>
      </c>
      <c r="I1289" s="184">
        <v>1.2306999999999999</v>
      </c>
      <c r="J1289" s="184">
        <v>0.92330000000000001</v>
      </c>
      <c r="K1289" s="184">
        <v>2.9091999999999998</v>
      </c>
      <c r="L1289" s="184">
        <v>3.3620000000000001</v>
      </c>
      <c r="M1289" s="184">
        <v>3.2303000000000002</v>
      </c>
      <c r="N1289" s="184">
        <v>3.73</v>
      </c>
      <c r="O1289" s="184">
        <v>-1.0584</v>
      </c>
      <c r="P1289" s="184">
        <v>2.0714000000000001</v>
      </c>
      <c r="Q1289" s="184">
        <v>6.2289000000000003</v>
      </c>
      <c r="R1289" s="184">
        <v>3.3127</v>
      </c>
      <c r="S1289" s="120" t="s">
        <v>2002</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1011</v>
      </c>
      <c r="B1290" s="180" t="s">
        <v>1055</v>
      </c>
      <c r="C1290" s="180">
        <v>138443</v>
      </c>
      <c r="D1290" s="183">
        <v>44477</v>
      </c>
      <c r="E1290" s="184">
        <v>25.057600000000001</v>
      </c>
      <c r="F1290" s="184">
        <v>7.4303999999999997</v>
      </c>
      <c r="G1290" s="184">
        <v>2.0882000000000001</v>
      </c>
      <c r="H1290" s="184">
        <v>1.6444000000000001</v>
      </c>
      <c r="I1290" s="184">
        <v>1.9054</v>
      </c>
      <c r="J1290" s="184">
        <v>1.6093</v>
      </c>
      <c r="K1290" s="184">
        <v>3.5979000000000001</v>
      </c>
      <c r="L1290" s="184">
        <v>4.0601000000000003</v>
      </c>
      <c r="M1290" s="184">
        <v>3.9321999999999999</v>
      </c>
      <c r="N1290" s="184">
        <v>4.4436999999999998</v>
      </c>
      <c r="O1290" s="184">
        <v>-0.33639999999999998</v>
      </c>
      <c r="P1290" s="184">
        <v>2.7519</v>
      </c>
      <c r="Q1290" s="184">
        <v>5.774</v>
      </c>
      <c r="R1290" s="184">
        <v>4.056</v>
      </c>
      <c r="S1290" s="120" t="s">
        <v>2002</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1011</v>
      </c>
      <c r="B1291" s="180" t="s">
        <v>1056</v>
      </c>
      <c r="C1291" s="180">
        <v>102722</v>
      </c>
      <c r="D1291" s="183">
        <v>44477</v>
      </c>
      <c r="E1291" s="184">
        <v>2783.3179</v>
      </c>
      <c r="F1291" s="184">
        <v>7.6981000000000002</v>
      </c>
      <c r="G1291" s="184">
        <v>3.2404000000000002</v>
      </c>
      <c r="H1291" s="184">
        <v>2.3967999999999998</v>
      </c>
      <c r="I1291" s="184">
        <v>1.4739</v>
      </c>
      <c r="J1291" s="184">
        <v>1.7974000000000001</v>
      </c>
      <c r="K1291" s="184">
        <v>3.4754</v>
      </c>
      <c r="L1291" s="184">
        <v>3.6356000000000002</v>
      </c>
      <c r="M1291" s="184">
        <v>3.4369000000000001</v>
      </c>
      <c r="N1291" s="184">
        <v>3.6516999999999999</v>
      </c>
      <c r="O1291" s="184">
        <v>-0.61960000000000004</v>
      </c>
      <c r="P1291" s="184">
        <v>2.1985999999999999</v>
      </c>
      <c r="Q1291" s="184">
        <v>6.1776999999999997</v>
      </c>
      <c r="R1291" s="184">
        <v>4.57</v>
      </c>
      <c r="S1291" s="120" t="s">
        <v>2002</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1011</v>
      </c>
      <c r="B1292" s="180" t="s">
        <v>1057</v>
      </c>
      <c r="C1292" s="180">
        <v>119448</v>
      </c>
      <c r="D1292" s="183">
        <v>44477</v>
      </c>
      <c r="E1292" s="184">
        <v>2906.0428999999999</v>
      </c>
      <c r="F1292" s="184">
        <v>8.0175999999999998</v>
      </c>
      <c r="G1292" s="184">
        <v>3.5606</v>
      </c>
      <c r="H1292" s="184">
        <v>2.7181999999999999</v>
      </c>
      <c r="I1292" s="184">
        <v>1.7955000000000001</v>
      </c>
      <c r="J1292" s="184">
        <v>2.1189</v>
      </c>
      <c r="K1292" s="184">
        <v>3.8052999999999999</v>
      </c>
      <c r="L1292" s="184">
        <v>3.9643000000000002</v>
      </c>
      <c r="M1292" s="184">
        <v>3.782</v>
      </c>
      <c r="N1292" s="184">
        <v>3.9994000000000001</v>
      </c>
      <c r="O1292" s="184">
        <v>-0.34470000000000001</v>
      </c>
      <c r="P1292" s="184">
        <v>2.5327999999999999</v>
      </c>
      <c r="Q1292" s="184">
        <v>5.4485999999999999</v>
      </c>
      <c r="R1292" s="184">
        <v>4.8509000000000002</v>
      </c>
      <c r="S1292" s="120" t="s">
        <v>2002</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1011</v>
      </c>
      <c r="B1293" s="180" t="s">
        <v>1058</v>
      </c>
      <c r="C1293" s="180">
        <v>106212</v>
      </c>
      <c r="D1293" s="183">
        <v>44477</v>
      </c>
      <c r="E1293" s="184">
        <v>2803.2386999999999</v>
      </c>
      <c r="F1293" s="184">
        <v>8.6268999999999991</v>
      </c>
      <c r="G1293" s="184">
        <v>4.2423000000000002</v>
      </c>
      <c r="H1293" s="184">
        <v>3.1069</v>
      </c>
      <c r="I1293" s="184">
        <v>2.5154000000000001</v>
      </c>
      <c r="J1293" s="184">
        <v>2.1215999999999999</v>
      </c>
      <c r="K1293" s="184">
        <v>3.6916000000000002</v>
      </c>
      <c r="L1293" s="184">
        <v>3.6833</v>
      </c>
      <c r="M1293" s="184">
        <v>3.2227999999999999</v>
      </c>
      <c r="N1293" s="184">
        <v>3.6642000000000001</v>
      </c>
      <c r="O1293" s="184">
        <v>6.5076999999999998</v>
      </c>
      <c r="P1293" s="184">
        <v>6.6337000000000002</v>
      </c>
      <c r="Q1293" s="184">
        <v>7.5213999999999999</v>
      </c>
      <c r="R1293" s="184">
        <v>5.4291999999999998</v>
      </c>
      <c r="S1293" s="120" t="s">
        <v>2002</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1011</v>
      </c>
      <c r="B1294" s="180" t="s">
        <v>1059</v>
      </c>
      <c r="C1294" s="180">
        <v>119812</v>
      </c>
      <c r="D1294" s="183">
        <v>44477</v>
      </c>
      <c r="E1294" s="184">
        <v>2857.6001000000001</v>
      </c>
      <c r="F1294" s="184">
        <v>9.1783999999999999</v>
      </c>
      <c r="G1294" s="184">
        <v>4.7912999999999997</v>
      </c>
      <c r="H1294" s="184">
        <v>3.6562000000000001</v>
      </c>
      <c r="I1294" s="184">
        <v>3.0649999999999999</v>
      </c>
      <c r="J1294" s="184">
        <v>2.6716000000000002</v>
      </c>
      <c r="K1294" s="184">
        <v>4.2389999999999999</v>
      </c>
      <c r="L1294" s="184">
        <v>4.2369000000000003</v>
      </c>
      <c r="M1294" s="184">
        <v>3.7421000000000002</v>
      </c>
      <c r="N1294" s="184">
        <v>4.2263999999999999</v>
      </c>
      <c r="O1294" s="184">
        <v>7.0113000000000003</v>
      </c>
      <c r="P1294" s="184">
        <v>6.9725000000000001</v>
      </c>
      <c r="Q1294" s="184">
        <v>7.8278999999999996</v>
      </c>
      <c r="R1294" s="184">
        <v>6.0315000000000003</v>
      </c>
      <c r="S1294" s="120" t="s">
        <v>2002</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1011</v>
      </c>
      <c r="B1295" s="180" t="s">
        <v>1060</v>
      </c>
      <c r="C1295" s="180">
        <v>119680</v>
      </c>
      <c r="D1295" s="183">
        <v>44477</v>
      </c>
      <c r="E1295" s="184">
        <v>29.9832</v>
      </c>
      <c r="F1295" s="184">
        <v>4.9917999999999996</v>
      </c>
      <c r="G1295" s="184">
        <v>16.008900000000001</v>
      </c>
      <c r="H1295" s="184">
        <v>8.5876999999999999</v>
      </c>
      <c r="I1295" s="184">
        <v>105.96080000000001</v>
      </c>
      <c r="J1295" s="184">
        <v>104.46299999999999</v>
      </c>
      <c r="K1295" s="184">
        <v>37.270499999999998</v>
      </c>
      <c r="L1295" s="184">
        <v>20.935500000000001</v>
      </c>
      <c r="M1295" s="184">
        <v>15.265000000000001</v>
      </c>
      <c r="N1295" s="184">
        <v>12.683199999999999</v>
      </c>
      <c r="O1295" s="184">
        <v>5.9355000000000002</v>
      </c>
      <c r="P1295" s="184">
        <v>6.4297000000000004</v>
      </c>
      <c r="Q1295" s="184">
        <v>7.6971999999999996</v>
      </c>
      <c r="R1295" s="184">
        <v>9.9065999999999992</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1011</v>
      </c>
      <c r="B1296" s="180" t="s">
        <v>1061</v>
      </c>
      <c r="C1296" s="180">
        <v>105563</v>
      </c>
      <c r="D1296" s="183">
        <v>44477</v>
      </c>
      <c r="E1296" s="184">
        <v>28.615400000000001</v>
      </c>
      <c r="F1296" s="184">
        <v>4.2098000000000004</v>
      </c>
      <c r="G1296" s="184">
        <v>15.240500000000001</v>
      </c>
      <c r="H1296" s="184">
        <v>7.8654999999999999</v>
      </c>
      <c r="I1296" s="184">
        <v>105.2328</v>
      </c>
      <c r="J1296" s="184">
        <v>103.7141</v>
      </c>
      <c r="K1296" s="184">
        <v>36.519500000000001</v>
      </c>
      <c r="L1296" s="184">
        <v>20.175799999999999</v>
      </c>
      <c r="M1296" s="184">
        <v>14.460100000000001</v>
      </c>
      <c r="N1296" s="184">
        <v>11.928000000000001</v>
      </c>
      <c r="O1296" s="184">
        <v>5.3544999999999998</v>
      </c>
      <c r="P1296" s="184">
        <v>5.7945000000000002</v>
      </c>
      <c r="Q1296" s="184">
        <v>7.5355999999999996</v>
      </c>
      <c r="R1296" s="184">
        <v>9.2906999999999993</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1011</v>
      </c>
      <c r="B1297" s="180" t="s">
        <v>1062</v>
      </c>
      <c r="C1297" s="180">
        <v>103159</v>
      </c>
      <c r="D1297" s="183">
        <v>44477</v>
      </c>
      <c r="E1297" s="184">
        <v>3140.4045000000001</v>
      </c>
      <c r="F1297" s="184">
        <v>9.1725999999999992</v>
      </c>
      <c r="G1297" s="184">
        <v>3.4339</v>
      </c>
      <c r="H1297" s="184">
        <v>2.8094000000000001</v>
      </c>
      <c r="I1297" s="184">
        <v>2.1011000000000002</v>
      </c>
      <c r="J1297" s="184">
        <v>2.0406</v>
      </c>
      <c r="K1297" s="184">
        <v>3.8355999999999999</v>
      </c>
      <c r="L1297" s="184">
        <v>4.0521000000000003</v>
      </c>
      <c r="M1297" s="184">
        <v>3.6202000000000001</v>
      </c>
      <c r="N1297" s="184">
        <v>4.1177000000000001</v>
      </c>
      <c r="O1297" s="184">
        <v>4.8319000000000001</v>
      </c>
      <c r="P1297" s="184">
        <v>5.6580000000000004</v>
      </c>
      <c r="Q1297" s="184">
        <v>7.3670999999999998</v>
      </c>
      <c r="R1297" s="184">
        <v>5.9343000000000004</v>
      </c>
      <c r="S1297" s="120" t="s">
        <v>2002</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1011</v>
      </c>
      <c r="B1298" s="180" t="s">
        <v>1063</v>
      </c>
      <c r="C1298" s="180">
        <v>147399</v>
      </c>
      <c r="D1298" s="183">
        <v>44479</v>
      </c>
      <c r="E1298" s="184">
        <v>75.099900000000005</v>
      </c>
      <c r="F1298" s="184">
        <v>6.9527000000000001</v>
      </c>
      <c r="G1298" s="184">
        <v>-9.2111999999999998</v>
      </c>
      <c r="H1298" s="184">
        <v>37.073500000000003</v>
      </c>
      <c r="I1298" s="184">
        <v>3223.7143000000001</v>
      </c>
      <c r="J1298" s="184">
        <v>1663.8525999999999</v>
      </c>
      <c r="K1298" s="184">
        <v>554.61749999999995</v>
      </c>
      <c r="L1298" s="184">
        <v>280.3184</v>
      </c>
      <c r="M1298" s="184">
        <v>187.55850000000001</v>
      </c>
      <c r="N1298" s="184">
        <v>140.92509999999999</v>
      </c>
      <c r="O1298" s="184"/>
      <c r="P1298" s="184"/>
      <c r="Q1298" s="184">
        <v>23.3904</v>
      </c>
      <c r="R1298" s="184">
        <v>29.273599999999998</v>
      </c>
      <c r="S1298" s="120" t="s">
        <v>2002</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1011</v>
      </c>
      <c r="B1299" s="180" t="s">
        <v>1064</v>
      </c>
      <c r="C1299" s="180">
        <v>119863</v>
      </c>
      <c r="D1299" s="183">
        <v>44477</v>
      </c>
      <c r="E1299" s="184">
        <v>3189.549</v>
      </c>
      <c r="F1299" s="184">
        <v>9.3724000000000007</v>
      </c>
      <c r="G1299" s="184">
        <v>3.6341000000000001</v>
      </c>
      <c r="H1299" s="184">
        <v>2.9929000000000001</v>
      </c>
      <c r="I1299" s="184">
        <v>2.3584000000000001</v>
      </c>
      <c r="J1299" s="184">
        <v>2.3134000000000001</v>
      </c>
      <c r="K1299" s="184">
        <v>4.1269999999999998</v>
      </c>
      <c r="L1299" s="184">
        <v>4.2907000000000002</v>
      </c>
      <c r="M1299" s="184">
        <v>3.8668</v>
      </c>
      <c r="N1299" s="184">
        <v>4.3528000000000002</v>
      </c>
      <c r="O1299" s="184">
        <v>5.0315000000000003</v>
      </c>
      <c r="P1299" s="184">
        <v>5.8661000000000003</v>
      </c>
      <c r="Q1299" s="184">
        <v>7.2864000000000004</v>
      </c>
      <c r="R1299" s="184">
        <v>6.1368</v>
      </c>
      <c r="S1299" s="120" t="s">
        <v>2002</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1011</v>
      </c>
      <c r="B1300" s="180" t="s">
        <v>1065</v>
      </c>
      <c r="C1300" s="180">
        <v>147396</v>
      </c>
      <c r="D1300" s="183">
        <v>44479</v>
      </c>
      <c r="E1300" s="184">
        <v>75.931100000000001</v>
      </c>
      <c r="F1300" s="184">
        <v>6.9246999999999996</v>
      </c>
      <c r="G1300" s="184">
        <v>-9.2224000000000004</v>
      </c>
      <c r="H1300" s="184">
        <v>37.066400000000002</v>
      </c>
      <c r="I1300" s="184">
        <v>3223.7053000000001</v>
      </c>
      <c r="J1300" s="184">
        <v>1663.8479</v>
      </c>
      <c r="K1300" s="184">
        <v>554.61599999999999</v>
      </c>
      <c r="L1300" s="184">
        <v>280.3039</v>
      </c>
      <c r="M1300" s="184">
        <v>187.5488</v>
      </c>
      <c r="N1300" s="184">
        <v>140.9178</v>
      </c>
      <c r="O1300" s="184"/>
      <c r="P1300" s="184"/>
      <c r="Q1300" s="184">
        <v>23.386900000000001</v>
      </c>
      <c r="R1300" s="184">
        <v>29.271699999999999</v>
      </c>
      <c r="S1300" s="120" t="s">
        <v>2002</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1011</v>
      </c>
      <c r="B1301" s="180" t="s">
        <v>1066</v>
      </c>
      <c r="C1301" s="180">
        <v>120735</v>
      </c>
      <c r="D1301" s="183">
        <v>44477</v>
      </c>
      <c r="E1301" s="184">
        <v>2833.3737999999998</v>
      </c>
      <c r="F1301" s="184">
        <v>12.381399999999999</v>
      </c>
      <c r="G1301" s="184">
        <v>5.4701000000000004</v>
      </c>
      <c r="H1301" s="184">
        <v>3.4611999999999998</v>
      </c>
      <c r="I1301" s="184">
        <v>58.799100000000003</v>
      </c>
      <c r="J1301" s="184">
        <v>58.317100000000003</v>
      </c>
      <c r="K1301" s="184">
        <v>23.180199999999999</v>
      </c>
      <c r="L1301" s="184">
        <v>13.966699999999999</v>
      </c>
      <c r="M1301" s="184">
        <v>10.494999999999999</v>
      </c>
      <c r="N1301" s="184">
        <v>9.1908999999999992</v>
      </c>
      <c r="O1301" s="184">
        <v>4.2866999999999997</v>
      </c>
      <c r="P1301" s="184">
        <v>5.4170999999999996</v>
      </c>
      <c r="Q1301" s="184">
        <v>7.1096000000000004</v>
      </c>
      <c r="R1301" s="184">
        <v>8.5411000000000001</v>
      </c>
      <c r="S1301" s="120" t="s">
        <v>2002</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1011</v>
      </c>
      <c r="B1302" s="180" t="s">
        <v>1067</v>
      </c>
      <c r="C1302" s="180">
        <v>102544</v>
      </c>
      <c r="D1302" s="183">
        <v>44477</v>
      </c>
      <c r="E1302" s="184">
        <v>2800.1215000000002</v>
      </c>
      <c r="F1302" s="184">
        <v>12.251899999999999</v>
      </c>
      <c r="G1302" s="184">
        <v>5.3402000000000003</v>
      </c>
      <c r="H1302" s="184">
        <v>3.3313000000000001</v>
      </c>
      <c r="I1302" s="184">
        <v>58.666200000000003</v>
      </c>
      <c r="J1302" s="184">
        <v>58.180700000000002</v>
      </c>
      <c r="K1302" s="184">
        <v>23.0212</v>
      </c>
      <c r="L1302" s="184">
        <v>13.838200000000001</v>
      </c>
      <c r="M1302" s="184">
        <v>10.379799999999999</v>
      </c>
      <c r="N1302" s="184">
        <v>9.0844000000000005</v>
      </c>
      <c r="O1302" s="184">
        <v>4.1703000000000001</v>
      </c>
      <c r="P1302" s="184">
        <v>5.2835000000000001</v>
      </c>
      <c r="Q1302" s="184">
        <v>7.3745000000000003</v>
      </c>
      <c r="R1302" s="184">
        <v>8.4390000000000001</v>
      </c>
      <c r="S1302" s="120" t="s">
        <v>2002</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7.4254203703703698</v>
      </c>
      <c r="G1303" s="186">
        <v>3.198301851851852</v>
      </c>
      <c r="H1303" s="186">
        <v>4.0872722222222224</v>
      </c>
      <c r="I1303" s="186">
        <v>135.66007777777779</v>
      </c>
      <c r="J1303" s="186">
        <v>73.705972222222215</v>
      </c>
      <c r="K1303" s="186">
        <v>28.084096296296291</v>
      </c>
      <c r="L1303" s="186">
        <v>16.232372222222221</v>
      </c>
      <c r="M1303" s="186">
        <v>12.08050925925926</v>
      </c>
      <c r="N1303" s="186">
        <v>10.804218518518518</v>
      </c>
      <c r="O1303" s="186">
        <v>5.1332807692307689</v>
      </c>
      <c r="P1303" s="186">
        <v>5.7896360000000016</v>
      </c>
      <c r="Q1303" s="186">
        <v>7.7683814814814829</v>
      </c>
      <c r="R1303" s="186">
        <v>6.7601296296296312</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7.5023499999999999</v>
      </c>
      <c r="G1304" s="186">
        <v>3.2015000000000002</v>
      </c>
      <c r="H1304" s="186">
        <v>2.4318499999999998</v>
      </c>
      <c r="I1304" s="186">
        <v>2.1153500000000003</v>
      </c>
      <c r="J1304" s="186">
        <v>2.11625</v>
      </c>
      <c r="K1304" s="186">
        <v>3.9733999999999998</v>
      </c>
      <c r="L1304" s="186">
        <v>4.0974500000000003</v>
      </c>
      <c r="M1304" s="186">
        <v>3.8994999999999997</v>
      </c>
      <c r="N1304" s="186">
        <v>4.3436000000000003</v>
      </c>
      <c r="O1304" s="186">
        <v>6.3119499999999995</v>
      </c>
      <c r="P1304" s="186">
        <v>6.5304500000000001</v>
      </c>
      <c r="Q1304" s="186">
        <v>7.5349000000000004</v>
      </c>
      <c r="R1304" s="186">
        <v>6.0324</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32"/>
      <c r="B1305" s="129"/>
      <c r="C1305" s="129"/>
      <c r="D1305" s="129"/>
      <c r="E1305" s="129"/>
      <c r="F1305" s="133"/>
      <c r="G1305" s="133"/>
      <c r="H1305" s="133"/>
      <c r="I1305" s="133"/>
      <c r="J1305" s="133"/>
      <c r="K1305" s="133"/>
      <c r="L1305" s="133"/>
      <c r="M1305" s="133"/>
      <c r="N1305" s="133"/>
      <c r="O1305" s="133"/>
      <c r="P1305" s="133"/>
      <c r="Q1305" s="133"/>
      <c r="R1305" s="133"/>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1068</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1069</v>
      </c>
      <c r="B1307" s="180" t="s">
        <v>1070</v>
      </c>
      <c r="C1307" s="180">
        <v>119539</v>
      </c>
      <c r="D1307" s="183">
        <v>44477</v>
      </c>
      <c r="E1307" s="184">
        <v>26.4847</v>
      </c>
      <c r="F1307" s="184">
        <v>-5.3739999999999997</v>
      </c>
      <c r="G1307" s="184">
        <v>1.3324</v>
      </c>
      <c r="H1307" s="184">
        <v>-1.0432999999999999</v>
      </c>
      <c r="I1307" s="184">
        <v>0.51200000000000001</v>
      </c>
      <c r="J1307" s="184">
        <v>4.3151000000000002</v>
      </c>
      <c r="K1307" s="184">
        <v>7.6637000000000004</v>
      </c>
      <c r="L1307" s="184">
        <v>7.0106000000000002</v>
      </c>
      <c r="M1307" s="184">
        <v>8.1620000000000008</v>
      </c>
      <c r="N1307" s="184">
        <v>8.6809999999999992</v>
      </c>
      <c r="O1307" s="184">
        <v>4.6647999999999996</v>
      </c>
      <c r="P1307" s="184">
        <v>5.4774000000000003</v>
      </c>
      <c r="Q1307" s="184">
        <v>8.0243000000000002</v>
      </c>
      <c r="R1307" s="184">
        <v>4.6859000000000002</v>
      </c>
      <c r="S1307" s="120" t="s">
        <v>2004</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1069</v>
      </c>
      <c r="B1308" s="180" t="s">
        <v>1071</v>
      </c>
      <c r="C1308" s="180">
        <v>111803</v>
      </c>
      <c r="D1308" s="183">
        <v>44477</v>
      </c>
      <c r="E1308" s="184">
        <v>25.0152</v>
      </c>
      <c r="F1308" s="184">
        <v>-5.9813999999999998</v>
      </c>
      <c r="G1308" s="184">
        <v>0.68100000000000005</v>
      </c>
      <c r="H1308" s="184">
        <v>-1.6879</v>
      </c>
      <c r="I1308" s="184">
        <v>-0.13550000000000001</v>
      </c>
      <c r="J1308" s="184">
        <v>3.6636000000000002</v>
      </c>
      <c r="K1308" s="184">
        <v>7.0014000000000003</v>
      </c>
      <c r="L1308" s="184">
        <v>6.4176000000000002</v>
      </c>
      <c r="M1308" s="184">
        <v>7.6139000000000001</v>
      </c>
      <c r="N1308" s="184">
        <v>8.1112000000000002</v>
      </c>
      <c r="O1308" s="184">
        <v>3.9767000000000001</v>
      </c>
      <c r="P1308" s="184">
        <v>4.726</v>
      </c>
      <c r="Q1308" s="184">
        <v>7.5808</v>
      </c>
      <c r="R1308" s="184">
        <v>3.9918999999999998</v>
      </c>
      <c r="S1308" s="120" t="s">
        <v>2004</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1069</v>
      </c>
      <c r="B1309" s="180" t="s">
        <v>1072</v>
      </c>
      <c r="C1309" s="180">
        <v>147816</v>
      </c>
      <c r="D1309" s="183">
        <v>44477</v>
      </c>
      <c r="E1309" s="184">
        <v>1.3931</v>
      </c>
      <c r="F1309" s="184">
        <v>0</v>
      </c>
      <c r="G1309" s="184">
        <v>0</v>
      </c>
      <c r="H1309" s="184">
        <v>0</v>
      </c>
      <c r="I1309" s="184">
        <v>0</v>
      </c>
      <c r="J1309" s="184">
        <v>0</v>
      </c>
      <c r="K1309" s="184">
        <v>0</v>
      </c>
      <c r="L1309" s="184">
        <v>0</v>
      </c>
      <c r="M1309" s="184">
        <v>0</v>
      </c>
      <c r="N1309" s="184">
        <v>0</v>
      </c>
      <c r="O1309" s="184"/>
      <c r="P1309" s="184"/>
      <c r="Q1309" s="184">
        <v>-13.6029</v>
      </c>
      <c r="R1309" s="184"/>
      <c r="S1309" s="120" t="s">
        <v>2004</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1069</v>
      </c>
      <c r="B1310" s="180" t="s">
        <v>1073</v>
      </c>
      <c r="C1310" s="180">
        <v>147820</v>
      </c>
      <c r="D1310" s="183">
        <v>44477</v>
      </c>
      <c r="E1310" s="184">
        <v>1.3322000000000001</v>
      </c>
      <c r="F1310" s="184">
        <v>0</v>
      </c>
      <c r="G1310" s="184">
        <v>0</v>
      </c>
      <c r="H1310" s="184">
        <v>0</v>
      </c>
      <c r="I1310" s="184">
        <v>0</v>
      </c>
      <c r="J1310" s="184">
        <v>0</v>
      </c>
      <c r="K1310" s="184">
        <v>0</v>
      </c>
      <c r="L1310" s="184">
        <v>0</v>
      </c>
      <c r="M1310" s="184">
        <v>0</v>
      </c>
      <c r="N1310" s="184">
        <v>0</v>
      </c>
      <c r="O1310" s="184"/>
      <c r="P1310" s="184"/>
      <c r="Q1310" s="184">
        <v>-13.6046</v>
      </c>
      <c r="R1310" s="184"/>
      <c r="S1310" s="120" t="s">
        <v>2004</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1069</v>
      </c>
      <c r="B1311" s="180" t="s">
        <v>1074</v>
      </c>
      <c r="C1311" s="180">
        <v>120475</v>
      </c>
      <c r="D1311" s="183">
        <v>44477</v>
      </c>
      <c r="E1311" s="184">
        <v>23.471299999999999</v>
      </c>
      <c r="F1311" s="184">
        <v>2.4883000000000002</v>
      </c>
      <c r="G1311" s="184">
        <v>1.7626999999999999</v>
      </c>
      <c r="H1311" s="184">
        <v>1.0443</v>
      </c>
      <c r="I1311" s="184">
        <v>2.0453999999999999</v>
      </c>
      <c r="J1311" s="184">
        <v>4.3541999999999996</v>
      </c>
      <c r="K1311" s="184">
        <v>7.9132999999999996</v>
      </c>
      <c r="L1311" s="184">
        <v>7.4798999999999998</v>
      </c>
      <c r="M1311" s="184">
        <v>6.0437000000000003</v>
      </c>
      <c r="N1311" s="184">
        <v>7.8856999999999999</v>
      </c>
      <c r="O1311" s="184">
        <v>8.8902000000000001</v>
      </c>
      <c r="P1311" s="184">
        <v>8.1561000000000003</v>
      </c>
      <c r="Q1311" s="184">
        <v>9.2014999999999993</v>
      </c>
      <c r="R1311" s="184">
        <v>9.2828999999999997</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1069</v>
      </c>
      <c r="B1312" s="180" t="s">
        <v>1075</v>
      </c>
      <c r="C1312" s="180">
        <v>116894</v>
      </c>
      <c r="D1312" s="183">
        <v>44477</v>
      </c>
      <c r="E1312" s="184">
        <v>21.902100000000001</v>
      </c>
      <c r="F1312" s="184">
        <v>1.8331999999999999</v>
      </c>
      <c r="G1312" s="184">
        <v>1.0555000000000001</v>
      </c>
      <c r="H1312" s="184">
        <v>0.33329999999999999</v>
      </c>
      <c r="I1312" s="184">
        <v>1.3339000000000001</v>
      </c>
      <c r="J1312" s="184">
        <v>3.6438999999999999</v>
      </c>
      <c r="K1312" s="184">
        <v>7.1889000000000003</v>
      </c>
      <c r="L1312" s="184">
        <v>6.7454999999999998</v>
      </c>
      <c r="M1312" s="184">
        <v>5.3045</v>
      </c>
      <c r="N1312" s="184">
        <v>7.1227</v>
      </c>
      <c r="O1312" s="184">
        <v>8.1473999999999993</v>
      </c>
      <c r="P1312" s="184">
        <v>7.4325999999999999</v>
      </c>
      <c r="Q1312" s="184">
        <v>8.5678999999999998</v>
      </c>
      <c r="R1312" s="184">
        <v>8.5213999999999999</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1069</v>
      </c>
      <c r="B1313" s="180" t="s">
        <v>1076</v>
      </c>
      <c r="C1313" s="180">
        <v>127304</v>
      </c>
      <c r="D1313" s="183">
        <v>44477</v>
      </c>
      <c r="E1313" s="184">
        <v>15.21</v>
      </c>
      <c r="F1313" s="184">
        <v>15.124599999999999</v>
      </c>
      <c r="G1313" s="184">
        <v>6.8030999999999997</v>
      </c>
      <c r="H1313" s="184">
        <v>-5.0004</v>
      </c>
      <c r="I1313" s="184">
        <v>-4.1928000000000001</v>
      </c>
      <c r="J1313" s="184">
        <v>0.68830000000000002</v>
      </c>
      <c r="K1313" s="184">
        <v>4.9465000000000003</v>
      </c>
      <c r="L1313" s="184">
        <v>4.0541</v>
      </c>
      <c r="M1313" s="184">
        <v>1.9585999999999999</v>
      </c>
      <c r="N1313" s="184">
        <v>3.8736000000000002</v>
      </c>
      <c r="O1313" s="184">
        <v>3.0387</v>
      </c>
      <c r="P1313" s="184">
        <v>3.5811000000000002</v>
      </c>
      <c r="Q1313" s="184">
        <v>5.6646000000000001</v>
      </c>
      <c r="R1313" s="184">
        <v>5.3292999999999999</v>
      </c>
      <c r="S1313" s="120" t="s">
        <v>2004</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1069</v>
      </c>
      <c r="B1314" s="180" t="s">
        <v>1077</v>
      </c>
      <c r="C1314" s="180">
        <v>127305</v>
      </c>
      <c r="D1314" s="183">
        <v>44477</v>
      </c>
      <c r="E1314" s="184">
        <v>16.068000000000001</v>
      </c>
      <c r="F1314" s="184">
        <v>15.4534</v>
      </c>
      <c r="G1314" s="184">
        <v>7.2735000000000003</v>
      </c>
      <c r="H1314" s="184">
        <v>-4.4744000000000002</v>
      </c>
      <c r="I1314" s="184">
        <v>-3.6619000000000002</v>
      </c>
      <c r="J1314" s="184">
        <v>1.2279</v>
      </c>
      <c r="K1314" s="184">
        <v>5.5151000000000003</v>
      </c>
      <c r="L1314" s="184">
        <v>4.6348000000000003</v>
      </c>
      <c r="M1314" s="184">
        <v>2.5411999999999999</v>
      </c>
      <c r="N1314" s="184">
        <v>4.4577</v>
      </c>
      <c r="O1314" s="184">
        <v>3.6400999999999999</v>
      </c>
      <c r="P1314" s="184">
        <v>4.2641</v>
      </c>
      <c r="Q1314" s="184">
        <v>6.43</v>
      </c>
      <c r="R1314" s="184">
        <v>5.8985000000000003</v>
      </c>
      <c r="S1314" s="120" t="s">
        <v>2004</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1069</v>
      </c>
      <c r="B1315" s="180" t="s">
        <v>1078</v>
      </c>
      <c r="C1315" s="180">
        <v>118924</v>
      </c>
      <c r="D1315" s="183">
        <v>44477</v>
      </c>
      <c r="E1315" s="184">
        <v>68.351500000000001</v>
      </c>
      <c r="F1315" s="184">
        <v>-27.480499999999999</v>
      </c>
      <c r="G1315" s="184">
        <v>-9.7644000000000002</v>
      </c>
      <c r="H1315" s="184">
        <v>-2.6457999999999999</v>
      </c>
      <c r="I1315" s="184">
        <v>-3.919</v>
      </c>
      <c r="J1315" s="184">
        <v>2.1541000000000001</v>
      </c>
      <c r="K1315" s="184">
        <v>5.3956</v>
      </c>
      <c r="L1315" s="184">
        <v>4.8735999999999997</v>
      </c>
      <c r="M1315" s="184">
        <v>3.6015000000000001</v>
      </c>
      <c r="N1315" s="184">
        <v>5.4302999999999999</v>
      </c>
      <c r="O1315" s="184">
        <v>6.0425000000000004</v>
      </c>
      <c r="P1315" s="184">
        <v>5.6584000000000003</v>
      </c>
      <c r="Q1315" s="184">
        <v>7.3975999999999997</v>
      </c>
      <c r="R1315" s="184">
        <v>7.3714000000000004</v>
      </c>
      <c r="S1315" s="120" t="s">
        <v>2004</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1069</v>
      </c>
      <c r="B1316" s="180" t="s">
        <v>1079</v>
      </c>
      <c r="C1316" s="180">
        <v>100078</v>
      </c>
      <c r="D1316" s="183">
        <v>44477</v>
      </c>
      <c r="E1316" s="184">
        <v>65.219399999999993</v>
      </c>
      <c r="F1316" s="184">
        <v>-27.793399999999998</v>
      </c>
      <c r="G1316" s="184">
        <v>-10.084</v>
      </c>
      <c r="H1316" s="184">
        <v>-2.9964</v>
      </c>
      <c r="I1316" s="184">
        <v>-4.2702999999999998</v>
      </c>
      <c r="J1316" s="184">
        <v>1.7972999999999999</v>
      </c>
      <c r="K1316" s="184">
        <v>5.0286</v>
      </c>
      <c r="L1316" s="184">
        <v>4.4852999999999996</v>
      </c>
      <c r="M1316" s="184">
        <v>3.2039</v>
      </c>
      <c r="N1316" s="184">
        <v>5.0312999999999999</v>
      </c>
      <c r="O1316" s="184">
        <v>5.6124999999999998</v>
      </c>
      <c r="P1316" s="184">
        <v>5.1990999999999996</v>
      </c>
      <c r="Q1316" s="184">
        <v>7.9676999999999998</v>
      </c>
      <c r="R1316" s="184">
        <v>6.9634</v>
      </c>
      <c r="S1316" s="120" t="s">
        <v>2004</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1069</v>
      </c>
      <c r="B1317" s="180" t="s">
        <v>1934</v>
      </c>
      <c r="C1317" s="180"/>
      <c r="D1317" s="183">
        <v>44477</v>
      </c>
      <c r="E1317" s="184">
        <v>65.219399999999993</v>
      </c>
      <c r="F1317" s="184">
        <v>-27.793399999999998</v>
      </c>
      <c r="G1317" s="184">
        <v>-10.084</v>
      </c>
      <c r="H1317" s="184">
        <v>-2.9964</v>
      </c>
      <c r="I1317" s="184">
        <v>-4.2702999999999998</v>
      </c>
      <c r="J1317" s="184">
        <v>1.7972999999999999</v>
      </c>
      <c r="K1317" s="184">
        <v>5.0286</v>
      </c>
      <c r="L1317" s="184">
        <v>4.4852999999999996</v>
      </c>
      <c r="M1317" s="184">
        <v>3.2039</v>
      </c>
      <c r="N1317" s="184">
        <v>5.0312999999999999</v>
      </c>
      <c r="O1317" s="184">
        <v>5.6124999999999998</v>
      </c>
      <c r="P1317" s="184">
        <v>5.1990999999999996</v>
      </c>
      <c r="Q1317" s="184">
        <v>7.9676999999999998</v>
      </c>
      <c r="R1317" s="184">
        <v>6.9634</v>
      </c>
      <c r="S1317" s="120" t="s">
        <v>2004</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1069</v>
      </c>
      <c r="B1318" s="180" t="s">
        <v>1080</v>
      </c>
      <c r="C1318" s="180">
        <v>147962</v>
      </c>
      <c r="D1318" s="183"/>
      <c r="E1318" s="184"/>
      <c r="F1318" s="184"/>
      <c r="G1318" s="184"/>
      <c r="H1318" s="184"/>
      <c r="I1318" s="184"/>
      <c r="J1318" s="184"/>
      <c r="K1318" s="184"/>
      <c r="L1318" s="184"/>
      <c r="M1318" s="184"/>
      <c r="N1318" s="184"/>
      <c r="O1318" s="184"/>
      <c r="P1318" s="184"/>
      <c r="Q1318" s="184"/>
      <c r="R1318" s="184"/>
      <c r="S1318" s="120" t="s">
        <v>2004</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1069</v>
      </c>
      <c r="B1319" s="180" t="s">
        <v>1081</v>
      </c>
      <c r="C1319" s="180">
        <v>147963</v>
      </c>
      <c r="D1319" s="183"/>
      <c r="E1319" s="184"/>
      <c r="F1319" s="184"/>
      <c r="G1319" s="184"/>
      <c r="H1319" s="184"/>
      <c r="I1319" s="184"/>
      <c r="J1319" s="184"/>
      <c r="K1319" s="184"/>
      <c r="L1319" s="184"/>
      <c r="M1319" s="184"/>
      <c r="N1319" s="184"/>
      <c r="O1319" s="184"/>
      <c r="P1319" s="184"/>
      <c r="Q1319" s="184"/>
      <c r="R1319" s="184"/>
      <c r="S1319" s="120" t="s">
        <v>2004</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1069</v>
      </c>
      <c r="B1320" s="180" t="s">
        <v>1829</v>
      </c>
      <c r="C1320" s="180">
        <v>147968</v>
      </c>
      <c r="D1320" s="183"/>
      <c r="E1320" s="184"/>
      <c r="F1320" s="184"/>
      <c r="G1320" s="184"/>
      <c r="H1320" s="184"/>
      <c r="I1320" s="184"/>
      <c r="J1320" s="184"/>
      <c r="K1320" s="184"/>
      <c r="L1320" s="184"/>
      <c r="M1320" s="184"/>
      <c r="N1320" s="184"/>
      <c r="O1320" s="184"/>
      <c r="P1320" s="184"/>
      <c r="Q1320" s="184"/>
      <c r="R1320" s="184"/>
      <c r="S1320" s="120" t="s">
        <v>2004</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1069</v>
      </c>
      <c r="B1321" s="180" t="s">
        <v>1830</v>
      </c>
      <c r="C1321" s="180">
        <v>147966</v>
      </c>
      <c r="D1321" s="183"/>
      <c r="E1321" s="184"/>
      <c r="F1321" s="184"/>
      <c r="G1321" s="184"/>
      <c r="H1321" s="184"/>
      <c r="I1321" s="184"/>
      <c r="J1321" s="184"/>
      <c r="K1321" s="184"/>
      <c r="L1321" s="184"/>
      <c r="M1321" s="184"/>
      <c r="N1321" s="184"/>
      <c r="O1321" s="184"/>
      <c r="P1321" s="184"/>
      <c r="Q1321" s="184"/>
      <c r="R1321" s="184"/>
      <c r="S1321" s="120" t="s">
        <v>2004</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1069</v>
      </c>
      <c r="B1322" s="180" t="s">
        <v>1082</v>
      </c>
      <c r="C1322" s="180">
        <v>112304</v>
      </c>
      <c r="D1322" s="183">
        <v>44477</v>
      </c>
      <c r="E1322" s="184">
        <v>24.642299999999999</v>
      </c>
      <c r="F1322" s="184">
        <v>-2.8140000000000001</v>
      </c>
      <c r="G1322" s="184">
        <v>-10.556699999999999</v>
      </c>
      <c r="H1322" s="184">
        <v>2.9428999999999998</v>
      </c>
      <c r="I1322" s="184">
        <v>4.6847000000000003</v>
      </c>
      <c r="J1322" s="184">
        <v>13.508699999999999</v>
      </c>
      <c r="K1322" s="184">
        <v>12.440300000000001</v>
      </c>
      <c r="L1322" s="184">
        <v>14.097899999999999</v>
      </c>
      <c r="M1322" s="184">
        <v>15.654</v>
      </c>
      <c r="N1322" s="184">
        <v>20.4908</v>
      </c>
      <c r="O1322" s="184">
        <v>5.1680999999999999</v>
      </c>
      <c r="P1322" s="184">
        <v>6.1577999999999999</v>
      </c>
      <c r="Q1322" s="184">
        <v>7.9198000000000004</v>
      </c>
      <c r="R1322" s="184">
        <v>4.0858999999999996</v>
      </c>
      <c r="S1322" s="120" t="s">
        <v>2004</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1069</v>
      </c>
      <c r="B1323" s="180" t="s">
        <v>1083</v>
      </c>
      <c r="C1323" s="180">
        <v>118554</v>
      </c>
      <c r="D1323" s="183">
        <v>44477</v>
      </c>
      <c r="E1323" s="184">
        <v>26.2652</v>
      </c>
      <c r="F1323" s="184">
        <v>-2.9180999999999999</v>
      </c>
      <c r="G1323" s="184">
        <v>-10.598599999999999</v>
      </c>
      <c r="H1323" s="184">
        <v>2.9199000000000002</v>
      </c>
      <c r="I1323" s="184">
        <v>4.6837</v>
      </c>
      <c r="J1323" s="184">
        <v>13.5077</v>
      </c>
      <c r="K1323" s="184">
        <v>12.4396</v>
      </c>
      <c r="L1323" s="184">
        <v>14.0976</v>
      </c>
      <c r="M1323" s="184">
        <v>15.8429</v>
      </c>
      <c r="N1323" s="184">
        <v>20.8507</v>
      </c>
      <c r="O1323" s="184">
        <v>5.8231000000000002</v>
      </c>
      <c r="P1323" s="184">
        <v>6.8559000000000001</v>
      </c>
      <c r="Q1323" s="184">
        <v>8.3755000000000006</v>
      </c>
      <c r="R1323" s="184">
        <v>4.6349</v>
      </c>
      <c r="S1323" s="120" t="s">
        <v>2004</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1069</v>
      </c>
      <c r="B1324" s="180" t="s">
        <v>1084</v>
      </c>
      <c r="C1324" s="180">
        <v>101989</v>
      </c>
      <c r="D1324" s="183">
        <v>44477</v>
      </c>
      <c r="E1324" s="184">
        <v>45.038600000000002</v>
      </c>
      <c r="F1324" s="184">
        <v>6.0791000000000004</v>
      </c>
      <c r="G1324" s="184">
        <v>-4.9414999999999996</v>
      </c>
      <c r="H1324" s="184">
        <v>-5.0197000000000003</v>
      </c>
      <c r="I1324" s="184">
        <v>-0.29520000000000002</v>
      </c>
      <c r="J1324" s="184">
        <v>2.1406000000000001</v>
      </c>
      <c r="K1324" s="184">
        <v>7.1571999999999996</v>
      </c>
      <c r="L1324" s="184">
        <v>6.9579000000000004</v>
      </c>
      <c r="M1324" s="184">
        <v>5.125</v>
      </c>
      <c r="N1324" s="184">
        <v>7.2514000000000003</v>
      </c>
      <c r="O1324" s="184">
        <v>8.5571999999999999</v>
      </c>
      <c r="P1324" s="184">
        <v>7.2169999999999996</v>
      </c>
      <c r="Q1324" s="184">
        <v>7.9461000000000004</v>
      </c>
      <c r="R1324" s="184">
        <v>8.1709999999999994</v>
      </c>
      <c r="S1324" s="120" t="s">
        <v>2002</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1069</v>
      </c>
      <c r="B1325" s="180" t="s">
        <v>1085</v>
      </c>
      <c r="C1325" s="180">
        <v>119081</v>
      </c>
      <c r="D1325" s="183">
        <v>44477</v>
      </c>
      <c r="E1325" s="184">
        <v>47.639299999999999</v>
      </c>
      <c r="F1325" s="184">
        <v>6.8968999999999996</v>
      </c>
      <c r="G1325" s="184">
        <v>-4.1870000000000003</v>
      </c>
      <c r="H1325" s="184">
        <v>-4.2652000000000001</v>
      </c>
      <c r="I1325" s="184">
        <v>0.45429999999999998</v>
      </c>
      <c r="J1325" s="184">
        <v>2.8877000000000002</v>
      </c>
      <c r="K1325" s="184">
        <v>7.9165999999999999</v>
      </c>
      <c r="L1325" s="184">
        <v>7.7633999999999999</v>
      </c>
      <c r="M1325" s="184">
        <v>5.9467999999999996</v>
      </c>
      <c r="N1325" s="184">
        <v>8.1076999999999995</v>
      </c>
      <c r="O1325" s="184">
        <v>9.4318000000000008</v>
      </c>
      <c r="P1325" s="184">
        <v>8.0373000000000001</v>
      </c>
      <c r="Q1325" s="184">
        <v>8.8290000000000006</v>
      </c>
      <c r="R1325" s="184">
        <v>9.0449000000000002</v>
      </c>
      <c r="S1325" s="120" t="s">
        <v>2002</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1069</v>
      </c>
      <c r="B1326" s="180" t="s">
        <v>1086</v>
      </c>
      <c r="C1326" s="180">
        <v>102741</v>
      </c>
      <c r="D1326" s="183">
        <v>44477</v>
      </c>
      <c r="E1326" s="184">
        <v>35.188899999999997</v>
      </c>
      <c r="F1326" s="184">
        <v>-15.966799999999999</v>
      </c>
      <c r="G1326" s="184">
        <v>-3.4910999999999999</v>
      </c>
      <c r="H1326" s="184">
        <v>-3.8201999999999998</v>
      </c>
      <c r="I1326" s="184">
        <v>-2.5905999999999998</v>
      </c>
      <c r="J1326" s="184">
        <v>1.8283</v>
      </c>
      <c r="K1326" s="184">
        <v>6.4019000000000004</v>
      </c>
      <c r="L1326" s="184">
        <v>6.4862000000000002</v>
      </c>
      <c r="M1326" s="184">
        <v>5.7869999999999999</v>
      </c>
      <c r="N1326" s="184">
        <v>7.1365999999999996</v>
      </c>
      <c r="O1326" s="184">
        <v>8.6655999999999995</v>
      </c>
      <c r="P1326" s="184">
        <v>7.4252000000000002</v>
      </c>
      <c r="Q1326" s="184">
        <v>7.6471</v>
      </c>
      <c r="R1326" s="184">
        <v>8.9810999999999996</v>
      </c>
      <c r="S1326" s="120" t="s">
        <v>2001</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1069</v>
      </c>
      <c r="B1327" s="180" t="s">
        <v>1087</v>
      </c>
      <c r="C1327" s="180">
        <v>120670</v>
      </c>
      <c r="D1327" s="183">
        <v>44477</v>
      </c>
      <c r="E1327" s="184">
        <v>37.705500000000001</v>
      </c>
      <c r="F1327" s="184">
        <v>-15.191700000000001</v>
      </c>
      <c r="G1327" s="184">
        <v>-2.7421000000000002</v>
      </c>
      <c r="H1327" s="184">
        <v>-3.0958999999999999</v>
      </c>
      <c r="I1327" s="184">
        <v>-1.8725000000000001</v>
      </c>
      <c r="J1327" s="184">
        <v>2.5512999999999999</v>
      </c>
      <c r="K1327" s="184">
        <v>7.0922999999999998</v>
      </c>
      <c r="L1327" s="184">
        <v>7.1802000000000001</v>
      </c>
      <c r="M1327" s="184">
        <v>6.5194000000000001</v>
      </c>
      <c r="N1327" s="184">
        <v>7.8928000000000003</v>
      </c>
      <c r="O1327" s="184">
        <v>9.3920999999999992</v>
      </c>
      <c r="P1327" s="184">
        <v>8.2269000000000005</v>
      </c>
      <c r="Q1327" s="184">
        <v>9.0815999999999999</v>
      </c>
      <c r="R1327" s="184">
        <v>9.6859000000000002</v>
      </c>
      <c r="S1327" s="120" t="s">
        <v>2001</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1069</v>
      </c>
      <c r="B1328" s="180" t="s">
        <v>1088</v>
      </c>
      <c r="C1328" s="180">
        <v>118401</v>
      </c>
      <c r="D1328" s="183">
        <v>44477</v>
      </c>
      <c r="E1328" s="184">
        <v>39.837400000000002</v>
      </c>
      <c r="F1328" s="184">
        <v>-2.6568999999999998</v>
      </c>
      <c r="G1328" s="184">
        <v>-1.9542999999999999</v>
      </c>
      <c r="H1328" s="184">
        <v>-0.78520000000000001</v>
      </c>
      <c r="I1328" s="184">
        <v>-0.85050000000000003</v>
      </c>
      <c r="J1328" s="184">
        <v>0.3483</v>
      </c>
      <c r="K1328" s="184">
        <v>5.3411999999999997</v>
      </c>
      <c r="L1328" s="184">
        <v>5.3460000000000001</v>
      </c>
      <c r="M1328" s="184">
        <v>2.7688999999999999</v>
      </c>
      <c r="N1328" s="184">
        <v>4.7180999999999997</v>
      </c>
      <c r="O1328" s="184">
        <v>8.8567999999999998</v>
      </c>
      <c r="P1328" s="184">
        <v>7.6736000000000004</v>
      </c>
      <c r="Q1328" s="184">
        <v>8.3772000000000002</v>
      </c>
      <c r="R1328" s="184">
        <v>7.5088999999999997</v>
      </c>
      <c r="S1328" s="120" t="s">
        <v>2002</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1069</v>
      </c>
      <c r="B1329" s="180" t="s">
        <v>1089</v>
      </c>
      <c r="C1329" s="180">
        <v>108728</v>
      </c>
      <c r="D1329" s="183">
        <v>44477</v>
      </c>
      <c r="E1329" s="184">
        <v>37.5366</v>
      </c>
      <c r="F1329" s="184">
        <v>-3.3058000000000001</v>
      </c>
      <c r="G1329" s="184">
        <v>-2.6573000000000002</v>
      </c>
      <c r="H1329" s="184">
        <v>-1.4859</v>
      </c>
      <c r="I1329" s="184">
        <v>-1.5479000000000001</v>
      </c>
      <c r="J1329" s="184">
        <v>-0.34670000000000001</v>
      </c>
      <c r="K1329" s="184">
        <v>4.6364000000000001</v>
      </c>
      <c r="L1329" s="184">
        <v>4.6322999999999999</v>
      </c>
      <c r="M1329" s="184">
        <v>2.0655999999999999</v>
      </c>
      <c r="N1329" s="184">
        <v>4.0025000000000004</v>
      </c>
      <c r="O1329" s="184">
        <v>8.1376000000000008</v>
      </c>
      <c r="P1329" s="184">
        <v>6.9626000000000001</v>
      </c>
      <c r="Q1329" s="184">
        <v>7.5102000000000002</v>
      </c>
      <c r="R1329" s="184">
        <v>6.7827999999999999</v>
      </c>
      <c r="S1329" s="120" t="s">
        <v>2002</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1069</v>
      </c>
      <c r="B1330" s="180" t="s">
        <v>1090</v>
      </c>
      <c r="C1330" s="180">
        <v>121153</v>
      </c>
      <c r="D1330" s="183"/>
      <c r="E1330" s="184"/>
      <c r="F1330" s="184"/>
      <c r="G1330" s="184"/>
      <c r="H1330" s="184"/>
      <c r="I1330" s="184"/>
      <c r="J1330" s="184"/>
      <c r="K1330" s="184"/>
      <c r="L1330" s="184"/>
      <c r="M1330" s="184"/>
      <c r="N1330" s="184"/>
      <c r="O1330" s="184"/>
      <c r="P1330" s="184"/>
      <c r="Q1330" s="184"/>
      <c r="R1330" s="184"/>
      <c r="S1330" s="120" t="s">
        <v>2001</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1069</v>
      </c>
      <c r="B1331" s="180" t="s">
        <v>1091</v>
      </c>
      <c r="C1331" s="180">
        <v>121158</v>
      </c>
      <c r="D1331" s="183"/>
      <c r="E1331" s="184"/>
      <c r="F1331" s="184"/>
      <c r="G1331" s="184"/>
      <c r="H1331" s="184"/>
      <c r="I1331" s="184"/>
      <c r="J1331" s="184"/>
      <c r="K1331" s="184"/>
      <c r="L1331" s="184"/>
      <c r="M1331" s="184"/>
      <c r="N1331" s="184"/>
      <c r="O1331" s="184"/>
      <c r="P1331" s="184"/>
      <c r="Q1331" s="184"/>
      <c r="R1331" s="184"/>
      <c r="S1331" s="120" t="s">
        <v>2001</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1069</v>
      </c>
      <c r="B1332" s="180" t="s">
        <v>1092</v>
      </c>
      <c r="C1332" s="180">
        <v>128009</v>
      </c>
      <c r="D1332" s="183">
        <v>44477</v>
      </c>
      <c r="E1332" s="184">
        <v>18.040099999999999</v>
      </c>
      <c r="F1332" s="184">
        <v>-25.4754</v>
      </c>
      <c r="G1332" s="184">
        <v>-14.213699999999999</v>
      </c>
      <c r="H1332" s="184">
        <v>-5.2839999999999998</v>
      </c>
      <c r="I1332" s="184">
        <v>-2.1227</v>
      </c>
      <c r="J1332" s="184">
        <v>1.6140000000000001</v>
      </c>
      <c r="K1332" s="184">
        <v>7.9730999999999996</v>
      </c>
      <c r="L1332" s="184">
        <v>7.1520999999999999</v>
      </c>
      <c r="M1332" s="184">
        <v>4.7656999999999998</v>
      </c>
      <c r="N1332" s="184">
        <v>7.0343</v>
      </c>
      <c r="O1332" s="184">
        <v>7.2247000000000003</v>
      </c>
      <c r="P1332" s="184">
        <v>6.5419999999999998</v>
      </c>
      <c r="Q1332" s="184">
        <v>8.1212999999999997</v>
      </c>
      <c r="R1332" s="184">
        <v>7.4427000000000003</v>
      </c>
      <c r="S1332" s="120" t="s">
        <v>2004</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1069</v>
      </c>
      <c r="B1333" s="180" t="s">
        <v>1093</v>
      </c>
      <c r="C1333" s="180">
        <v>128006</v>
      </c>
      <c r="D1333" s="183">
        <v>44477</v>
      </c>
      <c r="E1333" s="184">
        <v>19.314499999999999</v>
      </c>
      <c r="F1333" s="184">
        <v>-24.5505</v>
      </c>
      <c r="G1333" s="184">
        <v>-13.214</v>
      </c>
      <c r="H1333" s="184">
        <v>-4.2350000000000003</v>
      </c>
      <c r="I1333" s="184">
        <v>-1.0793999999999999</v>
      </c>
      <c r="J1333" s="184">
        <v>2.5882000000000001</v>
      </c>
      <c r="K1333" s="184">
        <v>8.9756999999999998</v>
      </c>
      <c r="L1333" s="184">
        <v>8.1652000000000005</v>
      </c>
      <c r="M1333" s="184">
        <v>5.7605000000000004</v>
      </c>
      <c r="N1333" s="184">
        <v>8.0852000000000004</v>
      </c>
      <c r="O1333" s="184">
        <v>8.1846999999999994</v>
      </c>
      <c r="P1333" s="184">
        <v>7.4622999999999999</v>
      </c>
      <c r="Q1333" s="184">
        <v>9.1023999999999994</v>
      </c>
      <c r="R1333" s="184">
        <v>8.4438999999999993</v>
      </c>
      <c r="S1333" s="120" t="s">
        <v>2004</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1069</v>
      </c>
      <c r="B1334" s="180" t="s">
        <v>1094</v>
      </c>
      <c r="C1334" s="180">
        <v>133604</v>
      </c>
      <c r="D1334" s="183">
        <v>44477</v>
      </c>
      <c r="E1334" s="184">
        <v>17.291399999999999</v>
      </c>
      <c r="F1334" s="184">
        <v>4.4333999999999998</v>
      </c>
      <c r="G1334" s="184">
        <v>-0.98499999999999999</v>
      </c>
      <c r="H1334" s="184">
        <v>-0.57289999999999996</v>
      </c>
      <c r="I1334" s="184">
        <v>2.0823999999999998</v>
      </c>
      <c r="J1334" s="184">
        <v>2.8563999999999998</v>
      </c>
      <c r="K1334" s="184">
        <v>7.7213000000000003</v>
      </c>
      <c r="L1334" s="184">
        <v>6.7718999999999996</v>
      </c>
      <c r="M1334" s="184">
        <v>5.5662000000000003</v>
      </c>
      <c r="N1334" s="184">
        <v>8.2837999999999994</v>
      </c>
      <c r="O1334" s="184">
        <v>8.7325999999999997</v>
      </c>
      <c r="P1334" s="184">
        <v>7.4260999999999999</v>
      </c>
      <c r="Q1334" s="184">
        <v>8.5367999999999995</v>
      </c>
      <c r="R1334" s="184">
        <v>8.9502000000000006</v>
      </c>
      <c r="S1334" s="120" t="s">
        <v>2004</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1069</v>
      </c>
      <c r="B1335" s="180" t="s">
        <v>1095</v>
      </c>
      <c r="C1335" s="180">
        <v>133607</v>
      </c>
      <c r="D1335" s="183">
        <v>44477</v>
      </c>
      <c r="E1335" s="184">
        <v>16.301300000000001</v>
      </c>
      <c r="F1335" s="184">
        <v>3.5829</v>
      </c>
      <c r="G1335" s="184">
        <v>-1.8655999999999999</v>
      </c>
      <c r="H1335" s="184">
        <v>-1.4710000000000001</v>
      </c>
      <c r="I1335" s="184">
        <v>1.1840999999999999</v>
      </c>
      <c r="J1335" s="184">
        <v>1.9511000000000001</v>
      </c>
      <c r="K1335" s="184">
        <v>6.8078000000000003</v>
      </c>
      <c r="L1335" s="184">
        <v>5.8461999999999996</v>
      </c>
      <c r="M1335" s="184">
        <v>4.6325000000000003</v>
      </c>
      <c r="N1335" s="184">
        <v>7.2743000000000002</v>
      </c>
      <c r="O1335" s="184">
        <v>7.7615999999999996</v>
      </c>
      <c r="P1335" s="184">
        <v>6.4711999999999996</v>
      </c>
      <c r="Q1335" s="184">
        <v>7.5837000000000003</v>
      </c>
      <c r="R1335" s="184">
        <v>7.9497</v>
      </c>
      <c r="S1335" s="120" t="s">
        <v>2004</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1069</v>
      </c>
      <c r="B1336" s="180" t="s">
        <v>1096</v>
      </c>
      <c r="C1336" s="180">
        <v>130037</v>
      </c>
      <c r="D1336" s="183">
        <v>44477</v>
      </c>
      <c r="E1336" s="184">
        <v>12.455500000000001</v>
      </c>
      <c r="F1336" s="184">
        <v>-1.4652000000000001</v>
      </c>
      <c r="G1336" s="184">
        <v>-0.87909999999999999</v>
      </c>
      <c r="H1336" s="184">
        <v>-1.3392999999999999</v>
      </c>
      <c r="I1336" s="184">
        <v>-3.1568999999999998</v>
      </c>
      <c r="J1336" s="184">
        <v>0.60589999999999999</v>
      </c>
      <c r="K1336" s="184">
        <v>5.4702000000000002</v>
      </c>
      <c r="L1336" s="184">
        <v>32.285899999999998</v>
      </c>
      <c r="M1336" s="184">
        <v>22.343800000000002</v>
      </c>
      <c r="N1336" s="184">
        <v>20.055299999999999</v>
      </c>
      <c r="O1336" s="184">
        <v>-4.1936</v>
      </c>
      <c r="P1336" s="184">
        <v>-0.4355</v>
      </c>
      <c r="Q1336" s="184">
        <v>3.0577000000000001</v>
      </c>
      <c r="R1336" s="184">
        <v>-5.742</v>
      </c>
      <c r="S1336" s="120" t="s">
        <v>2004</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1069</v>
      </c>
      <c r="B1337" s="180" t="s">
        <v>1097</v>
      </c>
      <c r="C1337" s="180">
        <v>130050</v>
      </c>
      <c r="D1337" s="183">
        <v>44477</v>
      </c>
      <c r="E1337" s="184">
        <v>13.217700000000001</v>
      </c>
      <c r="F1337" s="184">
        <v>-0.82840000000000003</v>
      </c>
      <c r="G1337" s="184">
        <v>-0.36820000000000003</v>
      </c>
      <c r="H1337" s="184">
        <v>-0.78890000000000005</v>
      </c>
      <c r="I1337" s="184">
        <v>-2.6011000000000002</v>
      </c>
      <c r="J1337" s="184">
        <v>1.1609</v>
      </c>
      <c r="K1337" s="184">
        <v>6.0273000000000003</v>
      </c>
      <c r="L1337" s="184">
        <v>32.919400000000003</v>
      </c>
      <c r="M1337" s="184">
        <v>22.983799999999999</v>
      </c>
      <c r="N1337" s="184">
        <v>20.7151</v>
      </c>
      <c r="O1337" s="184">
        <v>-3.5198</v>
      </c>
      <c r="P1337" s="184">
        <v>0.37969999999999998</v>
      </c>
      <c r="Q1337" s="184">
        <v>3.9007000000000001</v>
      </c>
      <c r="R1337" s="184">
        <v>-5.1654999999999998</v>
      </c>
      <c r="S1337" s="120" t="s">
        <v>2004</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1069</v>
      </c>
      <c r="B1338" s="180" t="s">
        <v>1098</v>
      </c>
      <c r="C1338" s="180">
        <v>148083</v>
      </c>
      <c r="D1338" s="183">
        <v>44477</v>
      </c>
      <c r="E1338" s="184">
        <v>4.3999999999999997E-2</v>
      </c>
      <c r="F1338" s="184">
        <v>0</v>
      </c>
      <c r="G1338" s="184">
        <v>0</v>
      </c>
      <c r="H1338" s="184">
        <v>11.877599999999999</v>
      </c>
      <c r="I1338" s="184">
        <v>5.9387999999999996</v>
      </c>
      <c r="J1338" s="184">
        <v>11.162100000000001</v>
      </c>
      <c r="K1338" s="184">
        <v>10.172800000000001</v>
      </c>
      <c r="L1338" s="184">
        <v>11.000999999999999</v>
      </c>
      <c r="M1338" s="184">
        <v>-24.557099999999998</v>
      </c>
      <c r="N1338" s="184">
        <v>-16.508500000000002</v>
      </c>
      <c r="O1338" s="184"/>
      <c r="P1338" s="184"/>
      <c r="Q1338" s="184">
        <v>-9.7841000000000005</v>
      </c>
      <c r="R1338" s="184"/>
      <c r="S1338" s="120" t="s">
        <v>2004</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1069</v>
      </c>
      <c r="B1339" s="180" t="s">
        <v>1099</v>
      </c>
      <c r="C1339" s="180">
        <v>148080</v>
      </c>
      <c r="D1339" s="183">
        <v>44477</v>
      </c>
      <c r="E1339" s="184">
        <v>4.6300000000000001E-2</v>
      </c>
      <c r="F1339" s="184">
        <v>0</v>
      </c>
      <c r="G1339" s="184">
        <v>0</v>
      </c>
      <c r="H1339" s="184">
        <v>11.286300000000001</v>
      </c>
      <c r="I1339" s="184">
        <v>11.3108</v>
      </c>
      <c r="J1339" s="184">
        <v>10.6028</v>
      </c>
      <c r="K1339" s="184">
        <v>10.5563</v>
      </c>
      <c r="L1339" s="184">
        <v>11.3843</v>
      </c>
      <c r="M1339" s="184">
        <v>-24.523399999999999</v>
      </c>
      <c r="N1339" s="184">
        <v>-16.425999999999998</v>
      </c>
      <c r="O1339" s="184"/>
      <c r="P1339" s="184"/>
      <c r="Q1339" s="184">
        <v>-9.7606999999999999</v>
      </c>
      <c r="R1339" s="184"/>
      <c r="S1339" s="120" t="s">
        <v>2004</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1069</v>
      </c>
      <c r="B1340" s="180" t="s">
        <v>1100</v>
      </c>
      <c r="C1340" s="180">
        <v>148286</v>
      </c>
      <c r="D1340" s="183"/>
      <c r="E1340" s="184"/>
      <c r="F1340" s="184"/>
      <c r="G1340" s="184"/>
      <c r="H1340" s="184"/>
      <c r="I1340" s="184"/>
      <c r="J1340" s="184"/>
      <c r="K1340" s="184"/>
      <c r="L1340" s="184"/>
      <c r="M1340" s="184"/>
      <c r="N1340" s="184"/>
      <c r="O1340" s="184"/>
      <c r="P1340" s="184"/>
      <c r="Q1340" s="184"/>
      <c r="R1340" s="184"/>
      <c r="S1340" s="120" t="s">
        <v>2004</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1069</v>
      </c>
      <c r="B1341" s="180" t="s">
        <v>1101</v>
      </c>
      <c r="C1341" s="180">
        <v>148285</v>
      </c>
      <c r="D1341" s="183"/>
      <c r="E1341" s="184"/>
      <c r="F1341" s="184"/>
      <c r="G1341" s="184"/>
      <c r="H1341" s="184"/>
      <c r="I1341" s="184"/>
      <c r="J1341" s="184"/>
      <c r="K1341" s="184"/>
      <c r="L1341" s="184"/>
      <c r="M1341" s="184"/>
      <c r="N1341" s="184"/>
      <c r="O1341" s="184"/>
      <c r="P1341" s="184"/>
      <c r="Q1341" s="184"/>
      <c r="R1341" s="184"/>
      <c r="S1341" s="120" t="s">
        <v>2004</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1069</v>
      </c>
      <c r="B1342" s="180" t="s">
        <v>1102</v>
      </c>
      <c r="C1342" s="180">
        <v>119824</v>
      </c>
      <c r="D1342" s="183">
        <v>44477</v>
      </c>
      <c r="E1342" s="184">
        <v>42.973300000000002</v>
      </c>
      <c r="F1342" s="184">
        <v>-23.342600000000001</v>
      </c>
      <c r="G1342" s="184">
        <v>-11.6534</v>
      </c>
      <c r="H1342" s="184">
        <v>-3.4437000000000002</v>
      </c>
      <c r="I1342" s="184">
        <v>-0.84909999999999997</v>
      </c>
      <c r="J1342" s="184">
        <v>2.3914</v>
      </c>
      <c r="K1342" s="184">
        <v>6.2064000000000004</v>
      </c>
      <c r="L1342" s="184">
        <v>6.4245000000000001</v>
      </c>
      <c r="M1342" s="184">
        <v>4.2478999999999996</v>
      </c>
      <c r="N1342" s="184">
        <v>6.5644999999999998</v>
      </c>
      <c r="O1342" s="184">
        <v>10.1562</v>
      </c>
      <c r="P1342" s="184">
        <v>9.2398000000000007</v>
      </c>
      <c r="Q1342" s="184">
        <v>9.8790999999999993</v>
      </c>
      <c r="R1342" s="184">
        <v>9.4148999999999994</v>
      </c>
      <c r="S1342" s="120" t="s">
        <v>2004</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1069</v>
      </c>
      <c r="B1343" s="180" t="s">
        <v>1103</v>
      </c>
      <c r="C1343" s="180">
        <v>102053</v>
      </c>
      <c r="D1343" s="183">
        <v>44477</v>
      </c>
      <c r="E1343" s="184">
        <v>40.546900000000001</v>
      </c>
      <c r="F1343" s="184">
        <v>-23.929400000000001</v>
      </c>
      <c r="G1343" s="184">
        <v>-12.2004</v>
      </c>
      <c r="H1343" s="184">
        <v>-3.9834999999999998</v>
      </c>
      <c r="I1343" s="184">
        <v>-1.3753</v>
      </c>
      <c r="J1343" s="184">
        <v>1.8602000000000001</v>
      </c>
      <c r="K1343" s="184">
        <v>5.6669</v>
      </c>
      <c r="L1343" s="184">
        <v>5.8663999999999996</v>
      </c>
      <c r="M1343" s="184">
        <v>3.6791999999999998</v>
      </c>
      <c r="N1343" s="184">
        <v>5.9831000000000003</v>
      </c>
      <c r="O1343" s="184">
        <v>9.6598000000000006</v>
      </c>
      <c r="P1343" s="184">
        <v>8.5579000000000001</v>
      </c>
      <c r="Q1343" s="184">
        <v>8.1170000000000009</v>
      </c>
      <c r="R1343" s="184">
        <v>8.8885000000000005</v>
      </c>
      <c r="S1343" s="120" t="s">
        <v>2004</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1069</v>
      </c>
      <c r="B1344" s="180" t="s">
        <v>1104</v>
      </c>
      <c r="C1344" s="180">
        <v>100603</v>
      </c>
      <c r="D1344" s="183">
        <v>44477</v>
      </c>
      <c r="E1344" s="184">
        <v>58.911700000000003</v>
      </c>
      <c r="F1344" s="184">
        <v>-19.939299999999999</v>
      </c>
      <c r="G1344" s="184">
        <v>-12.523099999999999</v>
      </c>
      <c r="H1344" s="184">
        <v>-4.9695</v>
      </c>
      <c r="I1344" s="184">
        <v>-3.0103</v>
      </c>
      <c r="J1344" s="184">
        <v>0.67569999999999997</v>
      </c>
      <c r="K1344" s="184">
        <v>4.5213000000000001</v>
      </c>
      <c r="L1344" s="184">
        <v>3.6633</v>
      </c>
      <c r="M1344" s="184">
        <v>1.9346000000000001</v>
      </c>
      <c r="N1344" s="184">
        <v>3.0983000000000001</v>
      </c>
      <c r="O1344" s="184">
        <v>6.1132999999999997</v>
      </c>
      <c r="P1344" s="184">
        <v>5.4702999999999999</v>
      </c>
      <c r="Q1344" s="184">
        <v>7.7287999999999997</v>
      </c>
      <c r="R1344" s="184">
        <v>4.6477000000000004</v>
      </c>
      <c r="S1344" s="120" t="s">
        <v>2004</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1069</v>
      </c>
      <c r="B1345" s="180" t="s">
        <v>1105</v>
      </c>
      <c r="C1345" s="180">
        <v>119675</v>
      </c>
      <c r="D1345" s="183">
        <v>44477</v>
      </c>
      <c r="E1345" s="184">
        <v>63.592199999999998</v>
      </c>
      <c r="F1345" s="184">
        <v>-18.873799999999999</v>
      </c>
      <c r="G1345" s="184">
        <v>-11.5068</v>
      </c>
      <c r="H1345" s="184">
        <v>-3.9573999999999998</v>
      </c>
      <c r="I1345" s="184">
        <v>-1.9992000000000001</v>
      </c>
      <c r="J1345" s="184">
        <v>1.6879</v>
      </c>
      <c r="K1345" s="184">
        <v>5.5446999999999997</v>
      </c>
      <c r="L1345" s="184">
        <v>4.7111000000000001</v>
      </c>
      <c r="M1345" s="184">
        <v>2.9944999999999999</v>
      </c>
      <c r="N1345" s="184">
        <v>4.1268000000000002</v>
      </c>
      <c r="O1345" s="184">
        <v>7.0486000000000004</v>
      </c>
      <c r="P1345" s="184">
        <v>6.4438000000000004</v>
      </c>
      <c r="Q1345" s="184">
        <v>7.6412000000000004</v>
      </c>
      <c r="R1345" s="184">
        <v>5.6393000000000004</v>
      </c>
      <c r="S1345" s="120" t="s">
        <v>2004</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1069</v>
      </c>
      <c r="B1346" s="180" t="s">
        <v>1106</v>
      </c>
      <c r="C1346" s="180">
        <v>119127</v>
      </c>
      <c r="D1346" s="183">
        <v>44477</v>
      </c>
      <c r="E1346" s="184">
        <v>31.889500000000002</v>
      </c>
      <c r="F1346" s="184">
        <v>-7.7815000000000003</v>
      </c>
      <c r="G1346" s="184">
        <v>-8.8450000000000006</v>
      </c>
      <c r="H1346" s="184">
        <v>-5.8960999999999997</v>
      </c>
      <c r="I1346" s="184">
        <v>-2.5074999999999998</v>
      </c>
      <c r="J1346" s="184">
        <v>1.2986</v>
      </c>
      <c r="K1346" s="184">
        <v>7.6852999999999998</v>
      </c>
      <c r="L1346" s="184">
        <v>7.6302000000000003</v>
      </c>
      <c r="M1346" s="184">
        <v>5.7705000000000002</v>
      </c>
      <c r="N1346" s="184">
        <v>7.2878999999999996</v>
      </c>
      <c r="O1346" s="184">
        <v>3.2988</v>
      </c>
      <c r="P1346" s="184">
        <v>4.2123999999999997</v>
      </c>
      <c r="Q1346" s="184">
        <v>6.8356000000000003</v>
      </c>
      <c r="R1346" s="184">
        <v>9.5503</v>
      </c>
      <c r="S1346" s="120" t="s">
        <v>2004</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1069</v>
      </c>
      <c r="B1347" s="180" t="s">
        <v>1107</v>
      </c>
      <c r="C1347" s="180">
        <v>147385</v>
      </c>
      <c r="D1347" s="183">
        <v>44479</v>
      </c>
      <c r="E1347" s="184">
        <v>2.2791000000000001</v>
      </c>
      <c r="F1347" s="184">
        <v>6.4082999999999997</v>
      </c>
      <c r="G1347" s="184">
        <v>-9.6014999999999997</v>
      </c>
      <c r="H1347" s="184">
        <v>36.991100000000003</v>
      </c>
      <c r="I1347" s="184">
        <v>3928.2291</v>
      </c>
      <c r="J1347" s="184">
        <v>2027.4730999999999</v>
      </c>
      <c r="K1347" s="184">
        <v>675.82439999999997</v>
      </c>
      <c r="L1347" s="184">
        <v>341.58510000000001</v>
      </c>
      <c r="M1347" s="184">
        <v>228.5515</v>
      </c>
      <c r="N1347" s="184">
        <v>171.7259</v>
      </c>
      <c r="O1347" s="184"/>
      <c r="P1347" s="184"/>
      <c r="Q1347" s="184">
        <v>23.390499999999999</v>
      </c>
      <c r="R1347" s="184">
        <v>27.753</v>
      </c>
      <c r="S1347" s="120" t="s">
        <v>2004</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1069</v>
      </c>
      <c r="B1348" s="180" t="s">
        <v>1108</v>
      </c>
      <c r="C1348" s="180">
        <v>101703</v>
      </c>
      <c r="D1348" s="183">
        <v>44477</v>
      </c>
      <c r="E1348" s="184">
        <v>29.2515</v>
      </c>
      <c r="F1348" s="184">
        <v>-8.7324999999999999</v>
      </c>
      <c r="G1348" s="184">
        <v>-9.7250999999999994</v>
      </c>
      <c r="H1348" s="184">
        <v>-6.7827999999999999</v>
      </c>
      <c r="I1348" s="184">
        <v>-3.4535999999999998</v>
      </c>
      <c r="J1348" s="184">
        <v>0.3453</v>
      </c>
      <c r="K1348" s="184">
        <v>6.7465000000000002</v>
      </c>
      <c r="L1348" s="184">
        <v>6.6893000000000002</v>
      </c>
      <c r="M1348" s="184">
        <v>4.7815000000000003</v>
      </c>
      <c r="N1348" s="184">
        <v>6.2354000000000003</v>
      </c>
      <c r="O1348" s="184">
        <v>2.3252999999999999</v>
      </c>
      <c r="P1348" s="184">
        <v>3.2717999999999998</v>
      </c>
      <c r="Q1348" s="184">
        <v>5.85</v>
      </c>
      <c r="R1348" s="184">
        <v>8.5145</v>
      </c>
      <c r="S1348" s="120" t="s">
        <v>2004</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1069</v>
      </c>
      <c r="B1349" s="180" t="s">
        <v>1109</v>
      </c>
      <c r="C1349" s="180">
        <v>147384</v>
      </c>
      <c r="D1349" s="183">
        <v>44479</v>
      </c>
      <c r="E1349" s="184">
        <v>2.1377000000000002</v>
      </c>
      <c r="F1349" s="184">
        <v>6.8323</v>
      </c>
      <c r="G1349" s="184">
        <v>-9.0995000000000008</v>
      </c>
      <c r="H1349" s="184">
        <v>36.948700000000002</v>
      </c>
      <c r="I1349" s="184">
        <v>3928.6419000000001</v>
      </c>
      <c r="J1349" s="184">
        <v>2027.6862000000001</v>
      </c>
      <c r="K1349" s="184">
        <v>675.8954</v>
      </c>
      <c r="L1349" s="184">
        <v>341.62099999999998</v>
      </c>
      <c r="M1349" s="184">
        <v>228.57550000000001</v>
      </c>
      <c r="N1349" s="184">
        <v>171.7439</v>
      </c>
      <c r="O1349" s="184"/>
      <c r="P1349" s="184"/>
      <c r="Q1349" s="184">
        <v>23.3916</v>
      </c>
      <c r="R1349" s="184">
        <v>27.754000000000001</v>
      </c>
      <c r="S1349" s="120" t="s">
        <v>2004</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1069</v>
      </c>
      <c r="B1350" s="180" t="s">
        <v>1935</v>
      </c>
      <c r="C1350" s="180">
        <v>148479</v>
      </c>
      <c r="D1350" s="183">
        <v>44477</v>
      </c>
      <c r="E1350" s="184">
        <v>10.579700000000001</v>
      </c>
      <c r="F1350" s="184">
        <v>3.1053000000000002</v>
      </c>
      <c r="G1350" s="184">
        <v>-1.0348999999999999</v>
      </c>
      <c r="H1350" s="184">
        <v>-4.6779000000000002</v>
      </c>
      <c r="I1350" s="184">
        <v>-2.7816999999999998</v>
      </c>
      <c r="J1350" s="184">
        <v>0.161</v>
      </c>
      <c r="K1350" s="184">
        <v>7.1387</v>
      </c>
      <c r="L1350" s="184">
        <v>5.9066999999999998</v>
      </c>
      <c r="M1350" s="184">
        <v>2.8748999999999998</v>
      </c>
      <c r="N1350" s="184">
        <v>5.2256</v>
      </c>
      <c r="O1350" s="184"/>
      <c r="P1350" s="184"/>
      <c r="Q1350" s="184">
        <v>5.4298000000000002</v>
      </c>
      <c r="R1350" s="184"/>
      <c r="S1350" s="120" t="s">
        <v>2001</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1069</v>
      </c>
      <c r="B1351" s="180" t="s">
        <v>1936</v>
      </c>
      <c r="C1351" s="180">
        <v>148477</v>
      </c>
      <c r="D1351" s="183">
        <v>44477</v>
      </c>
      <c r="E1351" s="184">
        <v>10.5253</v>
      </c>
      <c r="F1351" s="184">
        <v>2.4276</v>
      </c>
      <c r="G1351" s="184">
        <v>-1.5024999999999999</v>
      </c>
      <c r="H1351" s="184">
        <v>-5.1966000000000001</v>
      </c>
      <c r="I1351" s="184">
        <v>-3.2656000000000001</v>
      </c>
      <c r="J1351" s="184">
        <v>-0.26579999999999998</v>
      </c>
      <c r="K1351" s="184">
        <v>6.6650999999999998</v>
      </c>
      <c r="L1351" s="184">
        <v>5.4390000000000001</v>
      </c>
      <c r="M1351" s="184">
        <v>2.4197000000000002</v>
      </c>
      <c r="N1351" s="184">
        <v>4.7272999999999996</v>
      </c>
      <c r="O1351" s="184"/>
      <c r="P1351" s="184"/>
      <c r="Q1351" s="184">
        <v>4.9211</v>
      </c>
      <c r="R1351" s="184"/>
      <c r="S1351" s="120" t="s">
        <v>2001</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1069</v>
      </c>
      <c r="B1352" s="180" t="s">
        <v>1110</v>
      </c>
      <c r="C1352" s="180">
        <v>148257</v>
      </c>
      <c r="D1352" s="183"/>
      <c r="E1352" s="184"/>
      <c r="F1352" s="184"/>
      <c r="G1352" s="184"/>
      <c r="H1352" s="184"/>
      <c r="I1352" s="184"/>
      <c r="J1352" s="184"/>
      <c r="K1352" s="184"/>
      <c r="L1352" s="184"/>
      <c r="M1352" s="184"/>
      <c r="N1352" s="184"/>
      <c r="O1352" s="184"/>
      <c r="P1352" s="184"/>
      <c r="Q1352" s="184"/>
      <c r="R1352" s="184"/>
      <c r="S1352" s="120" t="s">
        <v>2002</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1069</v>
      </c>
      <c r="B1353" s="180" t="s">
        <v>1111</v>
      </c>
      <c r="C1353" s="180">
        <v>148252</v>
      </c>
      <c r="D1353" s="183"/>
      <c r="E1353" s="184"/>
      <c r="F1353" s="184"/>
      <c r="G1353" s="184"/>
      <c r="H1353" s="184"/>
      <c r="I1353" s="184"/>
      <c r="J1353" s="184"/>
      <c r="K1353" s="184"/>
      <c r="L1353" s="184"/>
      <c r="M1353" s="184"/>
      <c r="N1353" s="184"/>
      <c r="O1353" s="184"/>
      <c r="P1353" s="184"/>
      <c r="Q1353" s="184"/>
      <c r="R1353" s="184"/>
      <c r="S1353" s="120" t="s">
        <v>2002</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1069</v>
      </c>
      <c r="B1354" s="180" t="s">
        <v>1112</v>
      </c>
      <c r="C1354" s="180">
        <v>148136</v>
      </c>
      <c r="D1354" s="183">
        <v>44477</v>
      </c>
      <c r="E1354" s="184">
        <v>9.0200000000000002E-2</v>
      </c>
      <c r="F1354" s="184">
        <v>40.5105</v>
      </c>
      <c r="G1354" s="184">
        <v>13.503500000000001</v>
      </c>
      <c r="H1354" s="184">
        <v>11.587300000000001</v>
      </c>
      <c r="I1354" s="184">
        <v>11.613099999999999</v>
      </c>
      <c r="J1354" s="184">
        <v>10.8874</v>
      </c>
      <c r="K1354" s="184">
        <v>11.3096</v>
      </c>
      <c r="L1354" s="184">
        <v>11.2105</v>
      </c>
      <c r="M1354" s="184">
        <v>-23.766100000000002</v>
      </c>
      <c r="N1354" s="184">
        <v>-16.014900000000001</v>
      </c>
      <c r="O1354" s="184"/>
      <c r="P1354" s="184"/>
      <c r="Q1354" s="184">
        <v>-6.9954000000000001</v>
      </c>
      <c r="R1354" s="184"/>
      <c r="S1354" s="120" t="s">
        <v>2002</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1069</v>
      </c>
      <c r="B1355" s="180" t="s">
        <v>1113</v>
      </c>
      <c r="C1355" s="180">
        <v>148138</v>
      </c>
      <c r="D1355" s="183">
        <v>44477</v>
      </c>
      <c r="E1355" s="184">
        <v>8.6800000000000002E-2</v>
      </c>
      <c r="F1355" s="184">
        <v>0</v>
      </c>
      <c r="G1355" s="184">
        <v>14.033099999999999</v>
      </c>
      <c r="H1355" s="184">
        <v>12.042199999999999</v>
      </c>
      <c r="I1355" s="184">
        <v>12.0701</v>
      </c>
      <c r="J1355" s="184">
        <v>11.3178</v>
      </c>
      <c r="K1355" s="184">
        <v>10.7988</v>
      </c>
      <c r="L1355" s="184">
        <v>11.1616</v>
      </c>
      <c r="M1355" s="184">
        <v>-24.010300000000001</v>
      </c>
      <c r="N1355" s="184">
        <v>-16.216200000000001</v>
      </c>
      <c r="O1355" s="184"/>
      <c r="P1355" s="184"/>
      <c r="Q1355" s="184">
        <v>-7.1283000000000003</v>
      </c>
      <c r="R1355" s="184"/>
      <c r="S1355" s="120" t="s">
        <v>2002</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1069</v>
      </c>
      <c r="B1356" s="180" t="s">
        <v>1114</v>
      </c>
      <c r="C1356" s="180">
        <v>134503</v>
      </c>
      <c r="D1356" s="183">
        <v>44477</v>
      </c>
      <c r="E1356" s="184">
        <v>15.5427</v>
      </c>
      <c r="F1356" s="184">
        <v>-14.0848</v>
      </c>
      <c r="G1356" s="184">
        <v>-2.7391000000000001</v>
      </c>
      <c r="H1356" s="184">
        <v>-1.6433</v>
      </c>
      <c r="I1356" s="184">
        <v>35.466700000000003</v>
      </c>
      <c r="J1356" s="184">
        <v>39.071399999999997</v>
      </c>
      <c r="K1356" s="184">
        <v>18.943200000000001</v>
      </c>
      <c r="L1356" s="184">
        <v>11.781700000000001</v>
      </c>
      <c r="M1356" s="184">
        <v>7.8147000000000002</v>
      </c>
      <c r="N1356" s="184">
        <v>8.2934000000000001</v>
      </c>
      <c r="O1356" s="184">
        <v>5.2130999999999998</v>
      </c>
      <c r="P1356" s="184">
        <v>5.8402000000000003</v>
      </c>
      <c r="Q1356" s="184">
        <v>6.9882</v>
      </c>
      <c r="R1356" s="184">
        <v>3.9297</v>
      </c>
      <c r="S1356" s="120" t="s">
        <v>2002</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1069</v>
      </c>
      <c r="B1357" s="180" t="s">
        <v>1115</v>
      </c>
      <c r="C1357" s="180">
        <v>134499</v>
      </c>
      <c r="D1357" s="183">
        <v>44477</v>
      </c>
      <c r="E1357" s="184">
        <v>14.8398</v>
      </c>
      <c r="F1357" s="184">
        <v>-14.7516</v>
      </c>
      <c r="G1357" s="184">
        <v>-3.3605</v>
      </c>
      <c r="H1357" s="184">
        <v>-2.2829000000000002</v>
      </c>
      <c r="I1357" s="184">
        <v>34.823099999999997</v>
      </c>
      <c r="J1357" s="184">
        <v>38.4054</v>
      </c>
      <c r="K1357" s="184">
        <v>17.939900000000002</v>
      </c>
      <c r="L1357" s="184">
        <v>10.940899999999999</v>
      </c>
      <c r="M1357" s="184">
        <v>7.0369000000000002</v>
      </c>
      <c r="N1357" s="184">
        <v>7.5387000000000004</v>
      </c>
      <c r="O1357" s="184">
        <v>4.4814999999999996</v>
      </c>
      <c r="P1357" s="184">
        <v>5.1253000000000002</v>
      </c>
      <c r="Q1357" s="184">
        <v>6.2324999999999999</v>
      </c>
      <c r="R1357" s="184">
        <v>3.3027000000000002</v>
      </c>
      <c r="S1357" s="120" t="s">
        <v>2002</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-5.0208585365853633</v>
      </c>
      <c r="G1358" s="186">
        <v>-3.6569170731707312</v>
      </c>
      <c r="H1358" s="186">
        <v>0.78370975609756122</v>
      </c>
      <c r="I1358" s="186">
        <v>193.39671219512195</v>
      </c>
      <c r="J1358" s="186">
        <v>103.79523414634143</v>
      </c>
      <c r="K1358" s="186">
        <v>40.090192682926826</v>
      </c>
      <c r="L1358" s="186">
        <v>24.55867073170732</v>
      </c>
      <c r="M1358" s="186">
        <v>13.932190243902438</v>
      </c>
      <c r="N1358" s="186">
        <v>13.290453658536588</v>
      </c>
      <c r="O1358" s="186">
        <v>6.0046612903225798</v>
      </c>
      <c r="P1358" s="186">
        <v>5.9437903225806483</v>
      </c>
      <c r="Q1358" s="186">
        <v>5.6175756097560976</v>
      </c>
      <c r="R1358" s="186">
        <v>7.5508212121212095</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-2.6568999999999998</v>
      </c>
      <c r="G1359" s="186">
        <v>-2.7391000000000001</v>
      </c>
      <c r="H1359" s="186">
        <v>-1.6879</v>
      </c>
      <c r="I1359" s="186">
        <v>-0.84909999999999997</v>
      </c>
      <c r="J1359" s="186">
        <v>2.1406000000000001</v>
      </c>
      <c r="K1359" s="186">
        <v>7.0922999999999998</v>
      </c>
      <c r="L1359" s="186">
        <v>6.7718999999999996</v>
      </c>
      <c r="M1359" s="186">
        <v>4.7656999999999998</v>
      </c>
      <c r="N1359" s="186">
        <v>7.0343</v>
      </c>
      <c r="O1359" s="186">
        <v>6.1132999999999997</v>
      </c>
      <c r="P1359" s="186">
        <v>6.4438000000000004</v>
      </c>
      <c r="Q1359" s="186">
        <v>7.6412000000000004</v>
      </c>
      <c r="R1359" s="186">
        <v>7.4427000000000003</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32"/>
      <c r="B1360" s="129"/>
      <c r="C1360" s="129"/>
      <c r="D1360" s="129"/>
      <c r="E1360" s="129"/>
      <c r="F1360" s="133"/>
      <c r="G1360" s="133"/>
      <c r="H1360" s="133"/>
      <c r="I1360" s="133"/>
      <c r="J1360" s="133"/>
      <c r="K1360" s="133"/>
      <c r="L1360" s="133"/>
      <c r="M1360" s="133"/>
      <c r="N1360" s="133"/>
      <c r="O1360" s="133"/>
      <c r="P1360" s="133"/>
      <c r="Q1360" s="133"/>
      <c r="R1360" s="133"/>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1116</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1117</v>
      </c>
      <c r="B1362" s="180" t="s">
        <v>1118</v>
      </c>
      <c r="C1362" s="180">
        <v>100038</v>
      </c>
      <c r="D1362" s="183">
        <v>44477</v>
      </c>
      <c r="E1362" s="184">
        <v>101.297</v>
      </c>
      <c r="F1362" s="184">
        <v>-11.8149</v>
      </c>
      <c r="G1362" s="184">
        <v>-5.7744999999999997</v>
      </c>
      <c r="H1362" s="184">
        <v>-1.9964999999999999</v>
      </c>
      <c r="I1362" s="184">
        <v>-2.7664</v>
      </c>
      <c r="J1362" s="184">
        <v>2.8955000000000002</v>
      </c>
      <c r="K1362" s="184">
        <v>8.2042000000000002</v>
      </c>
      <c r="L1362" s="184">
        <v>6.6205999999999996</v>
      </c>
      <c r="M1362" s="184">
        <v>3.9813000000000001</v>
      </c>
      <c r="N1362" s="184">
        <v>6.6444000000000001</v>
      </c>
      <c r="O1362" s="184">
        <v>9.8566000000000003</v>
      </c>
      <c r="P1362" s="184">
        <v>6.9298000000000002</v>
      </c>
      <c r="Q1362" s="184">
        <v>9.3203999999999994</v>
      </c>
      <c r="R1362" s="184">
        <v>8.4844000000000008</v>
      </c>
      <c r="S1362" s="120" t="s">
        <v>2001</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1117</v>
      </c>
      <c r="B1363" s="180" t="s">
        <v>1119</v>
      </c>
      <c r="C1363" s="180">
        <v>119657</v>
      </c>
      <c r="D1363" s="183">
        <v>44477</v>
      </c>
      <c r="E1363" s="184">
        <v>107.4808</v>
      </c>
      <c r="F1363" s="184">
        <v>-11.440799999999999</v>
      </c>
      <c r="G1363" s="184">
        <v>-5.3746</v>
      </c>
      <c r="H1363" s="184">
        <v>-1.6005</v>
      </c>
      <c r="I1363" s="184">
        <v>-2.3677000000000001</v>
      </c>
      <c r="J1363" s="184">
        <v>3.2961999999999998</v>
      </c>
      <c r="K1363" s="184">
        <v>8.6115999999999993</v>
      </c>
      <c r="L1363" s="184">
        <v>7.0339</v>
      </c>
      <c r="M1363" s="184">
        <v>4.3936000000000002</v>
      </c>
      <c r="N1363" s="184">
        <v>7.0903</v>
      </c>
      <c r="O1363" s="184">
        <v>10.5108</v>
      </c>
      <c r="P1363" s="184">
        <v>7.6348000000000003</v>
      </c>
      <c r="Q1363" s="184">
        <v>8.6562999999999999</v>
      </c>
      <c r="R1363" s="184">
        <v>9.0190999999999999</v>
      </c>
      <c r="S1363" s="120" t="s">
        <v>2001</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1117</v>
      </c>
      <c r="B1364" s="180" t="s">
        <v>1120</v>
      </c>
      <c r="C1364" s="180">
        <v>118282</v>
      </c>
      <c r="D1364" s="183">
        <v>44477</v>
      </c>
      <c r="E1364" s="184">
        <v>49.630800000000001</v>
      </c>
      <c r="F1364" s="184">
        <v>-53.314300000000003</v>
      </c>
      <c r="G1364" s="184">
        <v>-13.957100000000001</v>
      </c>
      <c r="H1364" s="184">
        <v>-15.012</v>
      </c>
      <c r="I1364" s="184">
        <v>-11.073499999999999</v>
      </c>
      <c r="J1364" s="184">
        <v>-2.5979000000000001</v>
      </c>
      <c r="K1364" s="184">
        <v>5.2469000000000001</v>
      </c>
      <c r="L1364" s="184">
        <v>4.8197000000000001</v>
      </c>
      <c r="M1364" s="184">
        <v>3.0144000000000002</v>
      </c>
      <c r="N1364" s="184">
        <v>4.8872999999999998</v>
      </c>
      <c r="O1364" s="184">
        <v>9.4893999999999998</v>
      </c>
      <c r="P1364" s="184">
        <v>7.5080999999999998</v>
      </c>
      <c r="Q1364" s="184">
        <v>8.5595999999999997</v>
      </c>
      <c r="R1364" s="184">
        <v>7.5217999999999998</v>
      </c>
      <c r="S1364" s="120" t="s">
        <v>2001</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1117</v>
      </c>
      <c r="B1365" s="180" t="s">
        <v>1121</v>
      </c>
      <c r="C1365" s="180">
        <v>101588</v>
      </c>
      <c r="D1365" s="183">
        <v>44477</v>
      </c>
      <c r="E1365" s="184">
        <v>46.167900000000003</v>
      </c>
      <c r="F1365" s="184">
        <v>-54.390700000000002</v>
      </c>
      <c r="G1365" s="184">
        <v>-15.029</v>
      </c>
      <c r="H1365" s="184">
        <v>-16.078399999999998</v>
      </c>
      <c r="I1365" s="184">
        <v>-12.135300000000001</v>
      </c>
      <c r="J1365" s="184">
        <v>-3.6808999999999998</v>
      </c>
      <c r="K1365" s="184">
        <v>4.1242999999999999</v>
      </c>
      <c r="L1365" s="184">
        <v>3.6867999999999999</v>
      </c>
      <c r="M1365" s="184">
        <v>1.8729</v>
      </c>
      <c r="N1365" s="184">
        <v>3.7157</v>
      </c>
      <c r="O1365" s="184">
        <v>8.3285</v>
      </c>
      <c r="P1365" s="184">
        <v>6.4661</v>
      </c>
      <c r="Q1365" s="184">
        <v>8.3538999999999994</v>
      </c>
      <c r="R1365" s="184">
        <v>6.3464999999999998</v>
      </c>
      <c r="S1365" s="120" t="s">
        <v>2001</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1117</v>
      </c>
      <c r="B1366" s="180" t="s">
        <v>1122</v>
      </c>
      <c r="C1366" s="180">
        <v>100124</v>
      </c>
      <c r="D1366" s="183">
        <v>44477</v>
      </c>
      <c r="E1366" s="184">
        <v>47.624400000000001</v>
      </c>
      <c r="F1366" s="184">
        <v>-37.515700000000002</v>
      </c>
      <c r="G1366" s="184">
        <v>-10.5418</v>
      </c>
      <c r="H1366" s="184">
        <v>-7.7839</v>
      </c>
      <c r="I1366" s="184">
        <v>-8.0661000000000005</v>
      </c>
      <c r="J1366" s="184">
        <v>-7.4099999999999999E-2</v>
      </c>
      <c r="K1366" s="184">
        <v>4.9203000000000001</v>
      </c>
      <c r="L1366" s="184">
        <v>4.0239000000000003</v>
      </c>
      <c r="M1366" s="184">
        <v>1.7434000000000001</v>
      </c>
      <c r="N1366" s="184">
        <v>4.0865999999999998</v>
      </c>
      <c r="O1366" s="184">
        <v>7.5194000000000001</v>
      </c>
      <c r="P1366" s="184">
        <v>5.0279999999999996</v>
      </c>
      <c r="Q1366" s="184">
        <v>7.6821000000000002</v>
      </c>
      <c r="R1366" s="184">
        <v>6.2119999999999997</v>
      </c>
      <c r="S1366" s="120" t="s">
        <v>2004</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1117</v>
      </c>
      <c r="B1367" s="180" t="s">
        <v>1123</v>
      </c>
      <c r="C1367" s="180">
        <v>119069</v>
      </c>
      <c r="D1367" s="183">
        <v>44477</v>
      </c>
      <c r="E1367" s="184">
        <v>50.770299999999999</v>
      </c>
      <c r="F1367" s="184">
        <v>-36.556600000000003</v>
      </c>
      <c r="G1367" s="184">
        <v>-9.6259999999999994</v>
      </c>
      <c r="H1367" s="184">
        <v>-6.8720999999999997</v>
      </c>
      <c r="I1367" s="184">
        <v>-7.1593</v>
      </c>
      <c r="J1367" s="184">
        <v>0.82730000000000004</v>
      </c>
      <c r="K1367" s="184">
        <v>5.8270999999999997</v>
      </c>
      <c r="L1367" s="184">
        <v>4.9772999999999996</v>
      </c>
      <c r="M1367" s="184">
        <v>2.702</v>
      </c>
      <c r="N1367" s="184">
        <v>4.9981999999999998</v>
      </c>
      <c r="O1367" s="184">
        <v>8.1814</v>
      </c>
      <c r="P1367" s="184">
        <v>5.6811999999999996</v>
      </c>
      <c r="Q1367" s="184">
        <v>7.7060000000000004</v>
      </c>
      <c r="R1367" s="184">
        <v>6.9424999999999999</v>
      </c>
      <c r="S1367" s="120" t="s">
        <v>2004</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1117</v>
      </c>
      <c r="B1368" s="180" t="s">
        <v>1124</v>
      </c>
      <c r="C1368" s="180">
        <v>101685</v>
      </c>
      <c r="D1368" s="183">
        <v>44477</v>
      </c>
      <c r="E1368" s="184">
        <v>35.2273</v>
      </c>
      <c r="F1368" s="184">
        <v>-53.076099999999997</v>
      </c>
      <c r="G1368" s="184">
        <v>-25.676200000000001</v>
      </c>
      <c r="H1368" s="184">
        <v>-12.551299999999999</v>
      </c>
      <c r="I1368" s="184">
        <v>-8.6891999999999996</v>
      </c>
      <c r="J1368" s="184">
        <v>-1.1387</v>
      </c>
      <c r="K1368" s="184">
        <v>6.3087999999999997</v>
      </c>
      <c r="L1368" s="184">
        <v>4.5305</v>
      </c>
      <c r="M1368" s="184">
        <v>1.1032</v>
      </c>
      <c r="N1368" s="184">
        <v>3.5411999999999999</v>
      </c>
      <c r="O1368" s="184">
        <v>8.1808999999999994</v>
      </c>
      <c r="P1368" s="184">
        <v>5.5172999999999996</v>
      </c>
      <c r="Q1368" s="184">
        <v>6.9119000000000002</v>
      </c>
      <c r="R1368" s="184">
        <v>5.5612000000000004</v>
      </c>
      <c r="S1368" s="120" t="s">
        <v>2001</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1117</v>
      </c>
      <c r="B1369" s="180" t="s">
        <v>1125</v>
      </c>
      <c r="C1369" s="180">
        <v>120059</v>
      </c>
      <c r="D1369" s="183">
        <v>44477</v>
      </c>
      <c r="E1369" s="184">
        <v>37.756900000000002</v>
      </c>
      <c r="F1369" s="184">
        <v>-52.127800000000001</v>
      </c>
      <c r="G1369" s="184">
        <v>-24.825900000000001</v>
      </c>
      <c r="H1369" s="184">
        <v>-11.712300000000001</v>
      </c>
      <c r="I1369" s="184">
        <v>-7.8550000000000004</v>
      </c>
      <c r="J1369" s="184">
        <v>-0.30280000000000001</v>
      </c>
      <c r="K1369" s="184">
        <v>7.1576000000000004</v>
      </c>
      <c r="L1369" s="184">
        <v>5.3872999999999998</v>
      </c>
      <c r="M1369" s="184">
        <v>1.9490000000000001</v>
      </c>
      <c r="N1369" s="184">
        <v>4.4109999999999996</v>
      </c>
      <c r="O1369" s="184">
        <v>9.0667000000000009</v>
      </c>
      <c r="P1369" s="184">
        <v>6.3532000000000002</v>
      </c>
      <c r="Q1369" s="184">
        <v>7.5034999999999998</v>
      </c>
      <c r="R1369" s="184">
        <v>6.4473000000000003</v>
      </c>
      <c r="S1369" s="120" t="s">
        <v>2001</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1117</v>
      </c>
      <c r="B1370" s="180" t="s">
        <v>1126</v>
      </c>
      <c r="C1370" s="180">
        <v>109740</v>
      </c>
      <c r="D1370" s="183">
        <v>44477</v>
      </c>
      <c r="E1370" s="184">
        <v>31.718299999999999</v>
      </c>
      <c r="F1370" s="184">
        <v>-45.742699999999999</v>
      </c>
      <c r="G1370" s="184">
        <v>-18.422499999999999</v>
      </c>
      <c r="H1370" s="184">
        <v>-8.6164000000000005</v>
      </c>
      <c r="I1370" s="184">
        <v>-7.9650999999999996</v>
      </c>
      <c r="J1370" s="184">
        <v>0.84830000000000005</v>
      </c>
      <c r="K1370" s="184">
        <v>5.6517999999999997</v>
      </c>
      <c r="L1370" s="184">
        <v>4.4722</v>
      </c>
      <c r="M1370" s="184">
        <v>2.7795999999999998</v>
      </c>
      <c r="N1370" s="184">
        <v>4.8011999999999997</v>
      </c>
      <c r="O1370" s="184">
        <v>9.2032000000000007</v>
      </c>
      <c r="P1370" s="184">
        <v>7.0884</v>
      </c>
      <c r="Q1370" s="184">
        <v>9.1762999999999995</v>
      </c>
      <c r="R1370" s="184">
        <v>8.0152000000000001</v>
      </c>
      <c r="S1370" s="120" t="s">
        <v>2004</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1117</v>
      </c>
      <c r="B1371" s="180" t="s">
        <v>1127</v>
      </c>
      <c r="C1371" s="180">
        <v>120619</v>
      </c>
      <c r="D1371" s="183">
        <v>44477</v>
      </c>
      <c r="E1371" s="184">
        <v>33.008200000000002</v>
      </c>
      <c r="F1371" s="184">
        <v>-45.060400000000001</v>
      </c>
      <c r="G1371" s="184">
        <v>-17.777100000000001</v>
      </c>
      <c r="H1371" s="184">
        <v>-7.9653</v>
      </c>
      <c r="I1371" s="184">
        <v>-7.3249000000000004</v>
      </c>
      <c r="J1371" s="184">
        <v>1.4908999999999999</v>
      </c>
      <c r="K1371" s="184">
        <v>6.3029999999999999</v>
      </c>
      <c r="L1371" s="184">
        <v>5.1275000000000004</v>
      </c>
      <c r="M1371" s="184">
        <v>3.4346000000000001</v>
      </c>
      <c r="N1371" s="184">
        <v>5.4615999999999998</v>
      </c>
      <c r="O1371" s="184">
        <v>9.8287999999999993</v>
      </c>
      <c r="P1371" s="184">
        <v>7.7065999999999999</v>
      </c>
      <c r="Q1371" s="184">
        <v>8.7291000000000007</v>
      </c>
      <c r="R1371" s="184">
        <v>8.6364999999999998</v>
      </c>
      <c r="S1371" s="120" t="s">
        <v>2004</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1117</v>
      </c>
      <c r="B1372" s="180" t="s">
        <v>1128</v>
      </c>
      <c r="C1372" s="180">
        <v>118394</v>
      </c>
      <c r="D1372" s="183">
        <v>44477</v>
      </c>
      <c r="E1372" s="184">
        <v>57.904000000000003</v>
      </c>
      <c r="F1372" s="184">
        <v>-11.3428</v>
      </c>
      <c r="G1372" s="184">
        <v>-6.2583000000000002</v>
      </c>
      <c r="H1372" s="184">
        <v>-3.0419</v>
      </c>
      <c r="I1372" s="184">
        <v>-2.8919000000000001</v>
      </c>
      <c r="J1372" s="184">
        <v>-0.5524</v>
      </c>
      <c r="K1372" s="184">
        <v>5.1288</v>
      </c>
      <c r="L1372" s="184">
        <v>4.9846000000000004</v>
      </c>
      <c r="M1372" s="184">
        <v>1.4025000000000001</v>
      </c>
      <c r="N1372" s="184">
        <v>3.9342999999999999</v>
      </c>
      <c r="O1372" s="184">
        <v>9.7312999999999992</v>
      </c>
      <c r="P1372" s="184">
        <v>7.7179000000000002</v>
      </c>
      <c r="Q1372" s="184">
        <v>8.8138000000000005</v>
      </c>
      <c r="R1372" s="184">
        <v>7.2915999999999999</v>
      </c>
      <c r="S1372" s="120" t="s">
        <v>2001</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1117</v>
      </c>
      <c r="B1373" s="180" t="s">
        <v>1129</v>
      </c>
      <c r="C1373" s="180">
        <v>108765</v>
      </c>
      <c r="D1373" s="183">
        <v>44477</v>
      </c>
      <c r="E1373" s="184">
        <v>54.2468</v>
      </c>
      <c r="F1373" s="184">
        <v>-11.972799999999999</v>
      </c>
      <c r="G1373" s="184">
        <v>-6.9039999999999999</v>
      </c>
      <c r="H1373" s="184">
        <v>-3.6884999999999999</v>
      </c>
      <c r="I1373" s="184">
        <v>-3.5373000000000001</v>
      </c>
      <c r="J1373" s="184">
        <v>-1.1987000000000001</v>
      </c>
      <c r="K1373" s="184">
        <v>4.4724000000000004</v>
      </c>
      <c r="L1373" s="184">
        <v>4.3209999999999997</v>
      </c>
      <c r="M1373" s="184">
        <v>0.73899999999999999</v>
      </c>
      <c r="N1373" s="184">
        <v>3.2612999999999999</v>
      </c>
      <c r="O1373" s="184">
        <v>9.0555000000000003</v>
      </c>
      <c r="P1373" s="184">
        <v>6.9276999999999997</v>
      </c>
      <c r="Q1373" s="184">
        <v>8.2828999999999997</v>
      </c>
      <c r="R1373" s="184">
        <v>6.6135000000000002</v>
      </c>
      <c r="S1373" s="120" t="s">
        <v>2001</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1117</v>
      </c>
      <c r="B1374" s="180" t="s">
        <v>1130</v>
      </c>
      <c r="C1374" s="180">
        <v>100223</v>
      </c>
      <c r="D1374" s="183">
        <v>44477</v>
      </c>
      <c r="E1374" s="184">
        <v>50.843699999999998</v>
      </c>
      <c r="F1374" s="184">
        <v>-46.316600000000001</v>
      </c>
      <c r="G1374" s="184">
        <v>-16.2742</v>
      </c>
      <c r="H1374" s="184">
        <v>-8.0176999999999996</v>
      </c>
      <c r="I1374" s="184">
        <v>-6.9245000000000001</v>
      </c>
      <c r="J1374" s="184">
        <v>-1.1259999999999999</v>
      </c>
      <c r="K1374" s="184">
        <v>5.3845000000000001</v>
      </c>
      <c r="L1374" s="184">
        <v>4.7201000000000004</v>
      </c>
      <c r="M1374" s="184">
        <v>1.278</v>
      </c>
      <c r="N1374" s="184">
        <v>2.7029000000000001</v>
      </c>
      <c r="O1374" s="184">
        <v>2.0600999999999998</v>
      </c>
      <c r="P1374" s="184">
        <v>2.7530000000000001</v>
      </c>
      <c r="Q1374" s="184">
        <v>6.2794999999999996</v>
      </c>
      <c r="R1374" s="184">
        <v>3.8319000000000001</v>
      </c>
      <c r="S1374" s="120" t="s">
        <v>2001</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1117</v>
      </c>
      <c r="B1375" s="180" t="s">
        <v>1131</v>
      </c>
      <c r="C1375" s="180">
        <v>120430</v>
      </c>
      <c r="D1375" s="183">
        <v>44477</v>
      </c>
      <c r="E1375" s="184">
        <v>55.4938</v>
      </c>
      <c r="F1375" s="184">
        <v>-45.327100000000002</v>
      </c>
      <c r="G1375" s="184">
        <v>-15.284000000000001</v>
      </c>
      <c r="H1375" s="184">
        <v>-7.0282</v>
      </c>
      <c r="I1375" s="184">
        <v>-5.9295999999999998</v>
      </c>
      <c r="J1375" s="184">
        <v>-0.12709999999999999</v>
      </c>
      <c r="K1375" s="184">
        <v>6.3986000000000001</v>
      </c>
      <c r="L1375" s="184">
        <v>5.7462</v>
      </c>
      <c r="M1375" s="184">
        <v>2.2913000000000001</v>
      </c>
      <c r="N1375" s="184">
        <v>3.7351000000000001</v>
      </c>
      <c r="O1375" s="184">
        <v>3.0863</v>
      </c>
      <c r="P1375" s="184">
        <v>3.7856000000000001</v>
      </c>
      <c r="Q1375" s="184">
        <v>5.6759000000000004</v>
      </c>
      <c r="R1375" s="184">
        <v>4.8747999999999996</v>
      </c>
      <c r="S1375" s="120" t="s">
        <v>2001</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1117</v>
      </c>
      <c r="B1376" s="180" t="s">
        <v>1132</v>
      </c>
      <c r="C1376" s="180">
        <v>119735</v>
      </c>
      <c r="D1376" s="183">
        <v>44477</v>
      </c>
      <c r="E1376" s="184">
        <v>67.462599999999995</v>
      </c>
      <c r="F1376" s="184">
        <v>-11.6287</v>
      </c>
      <c r="G1376" s="184">
        <v>1.5150999999999999</v>
      </c>
      <c r="H1376" s="184">
        <v>-4.8956999999999997</v>
      </c>
      <c r="I1376" s="184">
        <v>-3.8279999999999998</v>
      </c>
      <c r="J1376" s="184">
        <v>4.8726000000000003</v>
      </c>
      <c r="K1376" s="184">
        <v>10.298</v>
      </c>
      <c r="L1376" s="184">
        <v>7.6553000000000004</v>
      </c>
      <c r="M1376" s="184">
        <v>3.4937999999999998</v>
      </c>
      <c r="N1376" s="184">
        <v>6.7065999999999999</v>
      </c>
      <c r="O1376" s="184">
        <v>10.4231</v>
      </c>
      <c r="P1376" s="184">
        <v>7.3335999999999997</v>
      </c>
      <c r="Q1376" s="184">
        <v>8.375</v>
      </c>
      <c r="R1376" s="184">
        <v>8.8907000000000007</v>
      </c>
      <c r="S1376" s="120" t="s">
        <v>2004</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1117</v>
      </c>
      <c r="B1377" s="180" t="s">
        <v>1133</v>
      </c>
      <c r="C1377" s="180">
        <v>100299</v>
      </c>
      <c r="D1377" s="183">
        <v>44477</v>
      </c>
      <c r="E1377" s="184">
        <v>62.517800000000001</v>
      </c>
      <c r="F1377" s="184">
        <v>-12.5481</v>
      </c>
      <c r="G1377" s="184">
        <v>0.60329999999999995</v>
      </c>
      <c r="H1377" s="184">
        <v>-5.8151999999999999</v>
      </c>
      <c r="I1377" s="184">
        <v>-4.7537000000000003</v>
      </c>
      <c r="J1377" s="184">
        <v>3.9340999999999999</v>
      </c>
      <c r="K1377" s="184">
        <v>9.2886000000000006</v>
      </c>
      <c r="L1377" s="184">
        <v>6.6096000000000004</v>
      </c>
      <c r="M1377" s="184">
        <v>2.4203000000000001</v>
      </c>
      <c r="N1377" s="184">
        <v>5.5979999999999999</v>
      </c>
      <c r="O1377" s="184">
        <v>9.2690999999999999</v>
      </c>
      <c r="P1377" s="184">
        <v>6.2882999999999996</v>
      </c>
      <c r="Q1377" s="184">
        <v>8.7356999999999996</v>
      </c>
      <c r="R1377" s="184">
        <v>7.7404000000000002</v>
      </c>
      <c r="S1377" s="120" t="s">
        <v>2004</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1117</v>
      </c>
      <c r="B1378" s="180" t="s">
        <v>1134</v>
      </c>
      <c r="C1378" s="180">
        <v>100315</v>
      </c>
      <c r="D1378" s="183">
        <v>44477</v>
      </c>
      <c r="E1378" s="184">
        <v>57.724200000000003</v>
      </c>
      <c r="F1378" s="184">
        <v>-32.787799999999997</v>
      </c>
      <c r="G1378" s="184">
        <v>-11.0555</v>
      </c>
      <c r="H1378" s="184">
        <v>-6.5768000000000004</v>
      </c>
      <c r="I1378" s="184">
        <v>-4.4367000000000001</v>
      </c>
      <c r="J1378" s="184">
        <v>-1.4358</v>
      </c>
      <c r="K1378" s="184">
        <v>2.8464999999999998</v>
      </c>
      <c r="L1378" s="184">
        <v>3.0680999999999998</v>
      </c>
      <c r="M1378" s="184">
        <v>1.0476000000000001</v>
      </c>
      <c r="N1378" s="184">
        <v>2.8222</v>
      </c>
      <c r="O1378" s="184">
        <v>7.7096999999999998</v>
      </c>
      <c r="P1378" s="184">
        <v>5.6363000000000003</v>
      </c>
      <c r="Q1378" s="184">
        <v>8.0433000000000003</v>
      </c>
      <c r="R1378" s="184">
        <v>5.5290999999999997</v>
      </c>
      <c r="S1378" s="120" t="s">
        <v>2001</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1117</v>
      </c>
      <c r="B1379" s="180" t="s">
        <v>1135</v>
      </c>
      <c r="C1379" s="180">
        <v>120279</v>
      </c>
      <c r="D1379" s="183">
        <v>44477</v>
      </c>
      <c r="E1379" s="184">
        <v>60.495199999999997</v>
      </c>
      <c r="F1379" s="184">
        <v>-32.612299999999998</v>
      </c>
      <c r="G1379" s="184">
        <v>-10.8507</v>
      </c>
      <c r="H1379" s="184">
        <v>-6.3704999999999998</v>
      </c>
      <c r="I1379" s="184">
        <v>-4.2337999999999996</v>
      </c>
      <c r="J1379" s="184">
        <v>-1.2336</v>
      </c>
      <c r="K1379" s="184">
        <v>3.0386000000000002</v>
      </c>
      <c r="L1379" s="184">
        <v>3.2509000000000001</v>
      </c>
      <c r="M1379" s="184">
        <v>1.2223999999999999</v>
      </c>
      <c r="N1379" s="184">
        <v>3.1741000000000001</v>
      </c>
      <c r="O1379" s="184">
        <v>8.3367000000000004</v>
      </c>
      <c r="P1379" s="184">
        <v>6.1944999999999997</v>
      </c>
      <c r="Q1379" s="184">
        <v>7.4337999999999997</v>
      </c>
      <c r="R1379" s="184">
        <v>6.0655000000000001</v>
      </c>
      <c r="S1379" s="120" t="s">
        <v>2001</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1117</v>
      </c>
      <c r="B1380" s="180" t="s">
        <v>1136</v>
      </c>
      <c r="C1380" s="180">
        <v>100387</v>
      </c>
      <c r="D1380" s="183">
        <v>44477</v>
      </c>
      <c r="E1380" s="184">
        <v>72.234499999999997</v>
      </c>
      <c r="F1380" s="184">
        <v>-47.688299999999998</v>
      </c>
      <c r="G1380" s="184">
        <v>-17.8277</v>
      </c>
      <c r="H1380" s="184">
        <v>-9.7988</v>
      </c>
      <c r="I1380" s="184">
        <v>-8.6801999999999992</v>
      </c>
      <c r="J1380" s="184">
        <v>-0.3906</v>
      </c>
      <c r="K1380" s="184">
        <v>6.9402999999999997</v>
      </c>
      <c r="L1380" s="184">
        <v>3.7648000000000001</v>
      </c>
      <c r="M1380" s="184">
        <v>1.4966999999999999</v>
      </c>
      <c r="N1380" s="184">
        <v>3.6006</v>
      </c>
      <c r="O1380" s="184">
        <v>9.0900999999999996</v>
      </c>
      <c r="P1380" s="184">
        <v>6.6273999999999997</v>
      </c>
      <c r="Q1380" s="184">
        <v>8.6829999999999998</v>
      </c>
      <c r="R1380" s="184">
        <v>6.3246000000000002</v>
      </c>
      <c r="S1380" s="120" t="s">
        <v>2004</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1117</v>
      </c>
      <c r="B1381" s="180" t="s">
        <v>1137</v>
      </c>
      <c r="C1381" s="180">
        <v>118687</v>
      </c>
      <c r="D1381" s="183">
        <v>44477</v>
      </c>
      <c r="E1381" s="184">
        <v>77.939700000000002</v>
      </c>
      <c r="F1381" s="184">
        <v>-46.4908</v>
      </c>
      <c r="G1381" s="184">
        <v>-16.633500000000002</v>
      </c>
      <c r="H1381" s="184">
        <v>-8.6027000000000005</v>
      </c>
      <c r="I1381" s="184">
        <v>-7.5446999999999997</v>
      </c>
      <c r="J1381" s="184">
        <v>0.72940000000000005</v>
      </c>
      <c r="K1381" s="184">
        <v>8.0739999999999998</v>
      </c>
      <c r="L1381" s="184">
        <v>4.9085000000000001</v>
      </c>
      <c r="M1381" s="184">
        <v>2.6606999999999998</v>
      </c>
      <c r="N1381" s="184">
        <v>4.7854999999999999</v>
      </c>
      <c r="O1381" s="184">
        <v>10.062799999999999</v>
      </c>
      <c r="P1381" s="184">
        <v>7.5587999999999997</v>
      </c>
      <c r="Q1381" s="184">
        <v>8.5717999999999996</v>
      </c>
      <c r="R1381" s="184">
        <v>7.3483999999999998</v>
      </c>
      <c r="S1381" s="120" t="s">
        <v>2004</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1117</v>
      </c>
      <c r="B1382" s="180" t="s">
        <v>1138</v>
      </c>
      <c r="C1382" s="180">
        <v>119714</v>
      </c>
      <c r="D1382" s="183">
        <v>44477</v>
      </c>
      <c r="E1382" s="184">
        <v>59.4133</v>
      </c>
      <c r="F1382" s="184">
        <v>-56.921900000000001</v>
      </c>
      <c r="G1382" s="184">
        <v>-21.770099999999999</v>
      </c>
      <c r="H1382" s="184">
        <v>-9.4699000000000009</v>
      </c>
      <c r="I1382" s="184">
        <v>-5.1764999999999999</v>
      </c>
      <c r="J1382" s="184">
        <v>1.2524999999999999</v>
      </c>
      <c r="K1382" s="184">
        <v>6.3819999999999997</v>
      </c>
      <c r="L1382" s="184">
        <v>6.1825999999999999</v>
      </c>
      <c r="M1382" s="184">
        <v>4.4288999999999996</v>
      </c>
      <c r="N1382" s="184">
        <v>6.3762999999999996</v>
      </c>
      <c r="O1382" s="184">
        <v>10.465400000000001</v>
      </c>
      <c r="P1382" s="184">
        <v>8.6335999999999995</v>
      </c>
      <c r="Q1382" s="184">
        <v>8.7803000000000004</v>
      </c>
      <c r="R1382" s="184">
        <v>9.5914999999999999</v>
      </c>
      <c r="S1382" s="120" t="s">
        <v>2004</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1117</v>
      </c>
      <c r="B1383" s="180" t="s">
        <v>1139</v>
      </c>
      <c r="C1383" s="180">
        <v>100639</v>
      </c>
      <c r="D1383" s="183">
        <v>44477</v>
      </c>
      <c r="E1383" s="184">
        <v>56.456800000000001</v>
      </c>
      <c r="F1383" s="184">
        <v>-57.5779</v>
      </c>
      <c r="G1383" s="184">
        <v>-22.435600000000001</v>
      </c>
      <c r="H1383" s="184">
        <v>-10.1305</v>
      </c>
      <c r="I1383" s="184">
        <v>-5.8377999999999997</v>
      </c>
      <c r="J1383" s="184">
        <v>0.59079999999999999</v>
      </c>
      <c r="K1383" s="184">
        <v>5.7092000000000001</v>
      </c>
      <c r="L1383" s="184">
        <v>5.5016999999999996</v>
      </c>
      <c r="M1383" s="184">
        <v>3.7524999999999999</v>
      </c>
      <c r="N1383" s="184">
        <v>5.6882999999999999</v>
      </c>
      <c r="O1383" s="184">
        <v>9.7668999999999997</v>
      </c>
      <c r="P1383" s="184">
        <v>7.859</v>
      </c>
      <c r="Q1383" s="184">
        <v>7.8292000000000002</v>
      </c>
      <c r="R1383" s="184">
        <v>8.9079999999999995</v>
      </c>
      <c r="S1383" s="120" t="s">
        <v>2004</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1117</v>
      </c>
      <c r="B1384" s="180" t="s">
        <v>1140</v>
      </c>
      <c r="C1384" s="180">
        <v>119876</v>
      </c>
      <c r="D1384" s="183">
        <v>44477</v>
      </c>
      <c r="E1384" s="184">
        <v>71.414199999999994</v>
      </c>
      <c r="F1384" s="184">
        <v>-64.591099999999997</v>
      </c>
      <c r="G1384" s="184">
        <v>-20.5626</v>
      </c>
      <c r="H1384" s="184">
        <v>-8.4341000000000008</v>
      </c>
      <c r="I1384" s="184">
        <v>-12.1295</v>
      </c>
      <c r="J1384" s="184">
        <v>0.3886</v>
      </c>
      <c r="K1384" s="184">
        <v>5.1105</v>
      </c>
      <c r="L1384" s="184">
        <v>4.3402000000000003</v>
      </c>
      <c r="M1384" s="184">
        <v>2.3412000000000002</v>
      </c>
      <c r="N1384" s="184">
        <v>4.9465000000000003</v>
      </c>
      <c r="O1384" s="184">
        <v>9.1654999999999998</v>
      </c>
      <c r="P1384" s="184">
        <v>7.2106000000000003</v>
      </c>
      <c r="Q1384" s="184">
        <v>8.5174000000000003</v>
      </c>
      <c r="R1384" s="184">
        <v>8.2969000000000008</v>
      </c>
      <c r="S1384" s="120" t="s">
        <v>2004</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1117</v>
      </c>
      <c r="B1385" s="180" t="s">
        <v>1141</v>
      </c>
      <c r="C1385" s="180">
        <v>100418</v>
      </c>
      <c r="D1385" s="183">
        <v>44477</v>
      </c>
      <c r="E1385" s="184">
        <v>66.36</v>
      </c>
      <c r="F1385" s="184">
        <v>-65.281599999999997</v>
      </c>
      <c r="G1385" s="184">
        <v>-21.248999999999999</v>
      </c>
      <c r="H1385" s="184">
        <v>-9.1144999999999996</v>
      </c>
      <c r="I1385" s="184">
        <v>-12.823</v>
      </c>
      <c r="J1385" s="184">
        <v>-0.31340000000000001</v>
      </c>
      <c r="K1385" s="184">
        <v>4.3926999999999996</v>
      </c>
      <c r="L1385" s="184">
        <v>3.6345000000000001</v>
      </c>
      <c r="M1385" s="184">
        <v>1.5784</v>
      </c>
      <c r="N1385" s="184">
        <v>4.1294000000000004</v>
      </c>
      <c r="O1385" s="184">
        <v>8.2376000000000005</v>
      </c>
      <c r="P1385" s="184">
        <v>6.1569000000000003</v>
      </c>
      <c r="Q1385" s="184">
        <v>8.0433000000000003</v>
      </c>
      <c r="R1385" s="184">
        <v>7.4149000000000003</v>
      </c>
      <c r="S1385" s="120" t="s">
        <v>2004</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1117</v>
      </c>
      <c r="B1386" s="180" t="s">
        <v>1142</v>
      </c>
      <c r="C1386" s="180">
        <v>148086</v>
      </c>
      <c r="D1386" s="183">
        <v>44477</v>
      </c>
      <c r="E1386" s="184">
        <v>1.8096000000000001</v>
      </c>
      <c r="F1386" s="184">
        <v>10.087899999999999</v>
      </c>
      <c r="G1386" s="184">
        <v>10.766999999999999</v>
      </c>
      <c r="H1386" s="184">
        <v>10.683199999999999</v>
      </c>
      <c r="I1386" s="184">
        <v>10.7052</v>
      </c>
      <c r="J1386" s="184">
        <v>10.7165</v>
      </c>
      <c r="K1386" s="184">
        <v>10.902900000000001</v>
      </c>
      <c r="L1386" s="184">
        <v>11.210699999999999</v>
      </c>
      <c r="M1386" s="184">
        <v>-23.755600000000001</v>
      </c>
      <c r="N1386" s="184">
        <v>-16.02</v>
      </c>
      <c r="O1386" s="184"/>
      <c r="P1386" s="184"/>
      <c r="Q1386" s="184">
        <v>-7.0091000000000001</v>
      </c>
      <c r="R1386" s="184"/>
      <c r="S1386" s="120" t="s">
        <v>2004</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1117</v>
      </c>
      <c r="B1387" s="180" t="s">
        <v>1143</v>
      </c>
      <c r="C1387" s="180">
        <v>148085</v>
      </c>
      <c r="D1387" s="183">
        <v>44477</v>
      </c>
      <c r="E1387" s="184">
        <v>1.6934</v>
      </c>
      <c r="F1387" s="184">
        <v>10.7803</v>
      </c>
      <c r="G1387" s="184">
        <v>10.067</v>
      </c>
      <c r="H1387" s="184">
        <v>10.4903</v>
      </c>
      <c r="I1387" s="184">
        <v>10.666600000000001</v>
      </c>
      <c r="J1387" s="184">
        <v>10.6541</v>
      </c>
      <c r="K1387" s="184">
        <v>10.9048</v>
      </c>
      <c r="L1387" s="184">
        <v>11.208600000000001</v>
      </c>
      <c r="M1387" s="184">
        <v>-23.985099999999999</v>
      </c>
      <c r="N1387" s="184">
        <v>-16.197399999999998</v>
      </c>
      <c r="O1387" s="184"/>
      <c r="P1387" s="184"/>
      <c r="Q1387" s="184">
        <v>-7.1311999999999998</v>
      </c>
      <c r="R1387" s="184"/>
      <c r="S1387" s="120" t="s">
        <v>2004</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1117</v>
      </c>
      <c r="B1388" s="180" t="s">
        <v>1144</v>
      </c>
      <c r="C1388" s="180">
        <v>120689</v>
      </c>
      <c r="D1388" s="183">
        <v>44477</v>
      </c>
      <c r="E1388" s="184">
        <v>59.341799999999999</v>
      </c>
      <c r="F1388" s="184">
        <v>-14.0185</v>
      </c>
      <c r="G1388" s="184">
        <v>-5.3079000000000001</v>
      </c>
      <c r="H1388" s="184">
        <v>-0.67649999999999999</v>
      </c>
      <c r="I1388" s="184">
        <v>83.547600000000003</v>
      </c>
      <c r="J1388" s="184">
        <v>89.668599999999998</v>
      </c>
      <c r="K1388" s="184">
        <v>33.557600000000001</v>
      </c>
      <c r="L1388" s="184">
        <v>18.4648</v>
      </c>
      <c r="M1388" s="184">
        <v>12.134</v>
      </c>
      <c r="N1388" s="184">
        <v>11.280099999999999</v>
      </c>
      <c r="O1388" s="184">
        <v>2.5655000000000001</v>
      </c>
      <c r="P1388" s="184">
        <v>3.5785</v>
      </c>
      <c r="Q1388" s="184">
        <v>6.5000999999999998</v>
      </c>
      <c r="R1388" s="184">
        <v>5.4909999999999997</v>
      </c>
      <c r="S1388" s="120" t="s">
        <v>2004</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1117</v>
      </c>
      <c r="B1389" s="180" t="s">
        <v>1145</v>
      </c>
      <c r="C1389" s="180">
        <v>100741</v>
      </c>
      <c r="D1389" s="183">
        <v>44477</v>
      </c>
      <c r="E1389" s="184">
        <v>55.198099999999997</v>
      </c>
      <c r="F1389" s="184">
        <v>-14.3436</v>
      </c>
      <c r="G1389" s="184">
        <v>-5.6181000000000001</v>
      </c>
      <c r="H1389" s="184">
        <v>-1.0011000000000001</v>
      </c>
      <c r="I1389" s="184">
        <v>83.213800000000006</v>
      </c>
      <c r="J1389" s="184">
        <v>89.323800000000006</v>
      </c>
      <c r="K1389" s="184">
        <v>33.194000000000003</v>
      </c>
      <c r="L1389" s="184">
        <v>18.052</v>
      </c>
      <c r="M1389" s="184">
        <v>11.692600000000001</v>
      </c>
      <c r="N1389" s="184">
        <v>10.803100000000001</v>
      </c>
      <c r="O1389" s="184">
        <v>1.8519000000000001</v>
      </c>
      <c r="P1389" s="184">
        <v>2.835</v>
      </c>
      <c r="Q1389" s="184">
        <v>7.5986000000000002</v>
      </c>
      <c r="R1389" s="184">
        <v>4.9458000000000002</v>
      </c>
      <c r="S1389" s="120" t="s">
        <v>2004</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-33.986489285714292</v>
      </c>
      <c r="G1390" s="186">
        <v>-11.502982142857144</v>
      </c>
      <c r="H1390" s="186">
        <v>-6.1313500000000003</v>
      </c>
      <c r="I1390" s="186">
        <v>0.85726785714285725</v>
      </c>
      <c r="J1390" s="186">
        <v>7.404185714285715</v>
      </c>
      <c r="K1390" s="186">
        <v>8.3706999999999994</v>
      </c>
      <c r="L1390" s="186">
        <v>6.3679964285714279</v>
      </c>
      <c r="M1390" s="186">
        <v>1.1861857142857144</v>
      </c>
      <c r="N1390" s="186">
        <v>3.6058714285714286</v>
      </c>
      <c r="O1390" s="186">
        <v>8.1170461538461538</v>
      </c>
      <c r="P1390" s="186">
        <v>6.2696230769230779</v>
      </c>
      <c r="Q1390" s="186">
        <v>6.9508000000000001</v>
      </c>
      <c r="R1390" s="186">
        <v>7.013273076923074</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-41.288049999999998</v>
      </c>
      <c r="G1391" s="186">
        <v>-12.5063</v>
      </c>
      <c r="H1391" s="186">
        <v>-7.4060500000000005</v>
      </c>
      <c r="I1391" s="186">
        <v>-5.8836999999999993</v>
      </c>
      <c r="J1391" s="186">
        <v>0.48970000000000002</v>
      </c>
      <c r="K1391" s="186">
        <v>6.3058999999999994</v>
      </c>
      <c r="L1391" s="186">
        <v>4.98095</v>
      </c>
      <c r="M1391" s="186">
        <v>2.3162500000000001</v>
      </c>
      <c r="N1391" s="186">
        <v>4.5982500000000002</v>
      </c>
      <c r="O1391" s="186">
        <v>9.0784000000000002</v>
      </c>
      <c r="P1391" s="186">
        <v>6.5467499999999994</v>
      </c>
      <c r="Q1391" s="186">
        <v>8.1631</v>
      </c>
      <c r="R1391" s="186">
        <v>7.1170499999999999</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32"/>
      <c r="B1392" s="129"/>
      <c r="C1392" s="129"/>
      <c r="D1392" s="129"/>
      <c r="E1392" s="129"/>
      <c r="F1392" s="133"/>
      <c r="G1392" s="133"/>
      <c r="H1392" s="133"/>
      <c r="I1392" s="133"/>
      <c r="J1392" s="133"/>
      <c r="K1392" s="133"/>
      <c r="L1392" s="133"/>
      <c r="M1392" s="133"/>
      <c r="N1392" s="133"/>
      <c r="O1392" s="133"/>
      <c r="P1392" s="133"/>
      <c r="Q1392" s="133"/>
      <c r="R1392" s="133"/>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1146</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1147</v>
      </c>
      <c r="B1394" s="180" t="s">
        <v>1148</v>
      </c>
      <c r="C1394" s="180">
        <v>101592</v>
      </c>
      <c r="D1394" s="183">
        <v>44477</v>
      </c>
      <c r="E1394" s="184">
        <v>473.77</v>
      </c>
      <c r="F1394" s="184">
        <v>0.17760000000000001</v>
      </c>
      <c r="G1394" s="184">
        <v>0.95250000000000001</v>
      </c>
      <c r="H1394" s="184">
        <v>3.2425999999999999</v>
      </c>
      <c r="I1394" s="184">
        <v>2.6698</v>
      </c>
      <c r="J1394" s="184">
        <v>5.4462000000000002</v>
      </c>
      <c r="K1394" s="184">
        <v>16.585899999999999</v>
      </c>
      <c r="L1394" s="184">
        <v>31.8812</v>
      </c>
      <c r="M1394" s="184">
        <v>42.277500000000003</v>
      </c>
      <c r="N1394" s="184">
        <v>76.424400000000006</v>
      </c>
      <c r="O1394" s="184">
        <v>22.3095</v>
      </c>
      <c r="P1394" s="184">
        <v>12.489699999999999</v>
      </c>
      <c r="Q1394" s="184">
        <v>22.4788</v>
      </c>
      <c r="R1394" s="184">
        <v>35.692399999999999</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1147</v>
      </c>
      <c r="B1395" s="180" t="s">
        <v>1149</v>
      </c>
      <c r="C1395" s="180">
        <v>119620</v>
      </c>
      <c r="D1395" s="183">
        <v>44477</v>
      </c>
      <c r="E1395" s="184">
        <v>510.82</v>
      </c>
      <c r="F1395" s="184">
        <v>0.17849999999999999</v>
      </c>
      <c r="G1395" s="184">
        <v>0.95860000000000001</v>
      </c>
      <c r="H1395" s="184">
        <v>3.2606000000000002</v>
      </c>
      <c r="I1395" s="184">
        <v>2.7042000000000002</v>
      </c>
      <c r="J1395" s="184">
        <v>5.5239000000000003</v>
      </c>
      <c r="K1395" s="184">
        <v>16.8443</v>
      </c>
      <c r="L1395" s="184">
        <v>32.477499999999999</v>
      </c>
      <c r="M1395" s="184">
        <v>43.2072</v>
      </c>
      <c r="N1395" s="184">
        <v>78.010900000000007</v>
      </c>
      <c r="O1395" s="184">
        <v>23.430099999999999</v>
      </c>
      <c r="P1395" s="184">
        <v>13.528600000000001</v>
      </c>
      <c r="Q1395" s="184">
        <v>17.960100000000001</v>
      </c>
      <c r="R1395" s="184">
        <v>36.942799999999998</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1147</v>
      </c>
      <c r="B1396" s="180" t="s">
        <v>1150</v>
      </c>
      <c r="C1396" s="180">
        <v>120505</v>
      </c>
      <c r="D1396" s="183">
        <v>44477</v>
      </c>
      <c r="E1396" s="184">
        <v>79.03</v>
      </c>
      <c r="F1396" s="184">
        <v>0.39379999999999998</v>
      </c>
      <c r="G1396" s="184">
        <v>1.6202000000000001</v>
      </c>
      <c r="H1396" s="184">
        <v>3.4424000000000001</v>
      </c>
      <c r="I1396" s="184">
        <v>1.8165</v>
      </c>
      <c r="J1396" s="184">
        <v>3.7139000000000002</v>
      </c>
      <c r="K1396" s="184">
        <v>15.2713</v>
      </c>
      <c r="L1396" s="184">
        <v>29.0075</v>
      </c>
      <c r="M1396" s="184">
        <v>37.850999999999999</v>
      </c>
      <c r="N1396" s="184">
        <v>68.795400000000001</v>
      </c>
      <c r="O1396" s="184">
        <v>31.853400000000001</v>
      </c>
      <c r="P1396" s="184">
        <v>22.4038</v>
      </c>
      <c r="Q1396" s="184">
        <v>22.121400000000001</v>
      </c>
      <c r="R1396" s="184">
        <v>39.409100000000002</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1147</v>
      </c>
      <c r="B1397" s="180" t="s">
        <v>1151</v>
      </c>
      <c r="C1397" s="180">
        <v>114564</v>
      </c>
      <c r="D1397" s="183">
        <v>44477</v>
      </c>
      <c r="E1397" s="184">
        <v>70.959999999999994</v>
      </c>
      <c r="F1397" s="184">
        <v>0.3962</v>
      </c>
      <c r="G1397" s="184">
        <v>1.6036999999999999</v>
      </c>
      <c r="H1397" s="184">
        <v>3.4100999999999999</v>
      </c>
      <c r="I1397" s="184">
        <v>1.7639</v>
      </c>
      <c r="J1397" s="184">
        <v>3.6063999999999998</v>
      </c>
      <c r="K1397" s="184">
        <v>14.8964</v>
      </c>
      <c r="L1397" s="184">
        <v>28.132899999999999</v>
      </c>
      <c r="M1397" s="184">
        <v>36.4878</v>
      </c>
      <c r="N1397" s="184">
        <v>66.533699999999996</v>
      </c>
      <c r="O1397" s="184">
        <v>30.101299999999998</v>
      </c>
      <c r="P1397" s="184">
        <v>20.9026</v>
      </c>
      <c r="Q1397" s="184">
        <v>20.2136</v>
      </c>
      <c r="R1397" s="184">
        <v>37.531399999999998</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1147</v>
      </c>
      <c r="B1398" s="180" t="s">
        <v>1152</v>
      </c>
      <c r="C1398" s="180">
        <v>113327</v>
      </c>
      <c r="D1398" s="183">
        <v>44477</v>
      </c>
      <c r="E1398" s="184">
        <v>17.670000000000002</v>
      </c>
      <c r="F1398" s="184">
        <v>1.0291999999999999</v>
      </c>
      <c r="G1398" s="184">
        <v>2.0796999999999999</v>
      </c>
      <c r="H1398" s="184">
        <v>4.6801000000000004</v>
      </c>
      <c r="I1398" s="184">
        <v>5.5556000000000001</v>
      </c>
      <c r="J1398" s="184">
        <v>7.1558999999999999</v>
      </c>
      <c r="K1398" s="184">
        <v>17.564900000000002</v>
      </c>
      <c r="L1398" s="184">
        <v>35.402299999999997</v>
      </c>
      <c r="M1398" s="184">
        <v>45.3125</v>
      </c>
      <c r="N1398" s="184">
        <v>80.859800000000007</v>
      </c>
      <c r="O1398" s="184">
        <v>29.186199999999999</v>
      </c>
      <c r="P1398" s="184">
        <v>16.8628</v>
      </c>
      <c r="Q1398" s="184">
        <v>5.3021000000000003</v>
      </c>
      <c r="R1398" s="184">
        <v>43.700400000000002</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1147</v>
      </c>
      <c r="B1399" s="180" t="s">
        <v>1153</v>
      </c>
      <c r="C1399" s="180">
        <v>119392</v>
      </c>
      <c r="D1399" s="183">
        <v>44477</v>
      </c>
      <c r="E1399" s="184">
        <v>19</v>
      </c>
      <c r="F1399" s="184">
        <v>1.0638000000000001</v>
      </c>
      <c r="G1399" s="184">
        <v>2.0956000000000001</v>
      </c>
      <c r="H1399" s="184">
        <v>4.7408999999999999</v>
      </c>
      <c r="I1399" s="184">
        <v>5.6142000000000003</v>
      </c>
      <c r="J1399" s="184">
        <v>7.2234999999999996</v>
      </c>
      <c r="K1399" s="184">
        <v>17.866</v>
      </c>
      <c r="L1399" s="184">
        <v>36.005699999999997</v>
      </c>
      <c r="M1399" s="184">
        <v>46.266399999999997</v>
      </c>
      <c r="N1399" s="184">
        <v>82.341700000000003</v>
      </c>
      <c r="O1399" s="184">
        <v>30.362400000000001</v>
      </c>
      <c r="P1399" s="184">
        <v>17.908000000000001</v>
      </c>
      <c r="Q1399" s="184">
        <v>11.313599999999999</v>
      </c>
      <c r="R1399" s="184">
        <v>44.907699999999998</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1147</v>
      </c>
      <c r="B1400" s="180" t="s">
        <v>1154</v>
      </c>
      <c r="C1400" s="180">
        <v>113566</v>
      </c>
      <c r="D1400" s="183">
        <v>44477</v>
      </c>
      <c r="E1400" s="184">
        <v>59.637</v>
      </c>
      <c r="F1400" s="184">
        <v>0.38040000000000002</v>
      </c>
      <c r="G1400" s="184">
        <v>0.91890000000000005</v>
      </c>
      <c r="H1400" s="184">
        <v>2.9039999999999999</v>
      </c>
      <c r="I1400" s="184">
        <v>2.5642</v>
      </c>
      <c r="J1400" s="184">
        <v>3.3105000000000002</v>
      </c>
      <c r="K1400" s="184">
        <v>11.481400000000001</v>
      </c>
      <c r="L1400" s="184">
        <v>24.9937</v>
      </c>
      <c r="M1400" s="184">
        <v>40.2498</v>
      </c>
      <c r="N1400" s="184">
        <v>72.961100000000002</v>
      </c>
      <c r="O1400" s="184">
        <v>27.754799999999999</v>
      </c>
      <c r="P1400" s="184">
        <v>15.812900000000001</v>
      </c>
      <c r="Q1400" s="184">
        <v>12.2552</v>
      </c>
      <c r="R1400" s="184">
        <v>39.869199999999999</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1147</v>
      </c>
      <c r="B1401" s="180" t="s">
        <v>1155</v>
      </c>
      <c r="C1401" s="180">
        <v>120002</v>
      </c>
      <c r="D1401" s="183">
        <v>44477</v>
      </c>
      <c r="E1401" s="184">
        <v>67.085999999999999</v>
      </c>
      <c r="F1401" s="184">
        <v>0.3846</v>
      </c>
      <c r="G1401" s="184">
        <v>0.93130000000000002</v>
      </c>
      <c r="H1401" s="184">
        <v>2.9352999999999998</v>
      </c>
      <c r="I1401" s="184">
        <v>2.6251000000000002</v>
      </c>
      <c r="J1401" s="184">
        <v>3.44</v>
      </c>
      <c r="K1401" s="184">
        <v>11.9145</v>
      </c>
      <c r="L1401" s="184">
        <v>25.9453</v>
      </c>
      <c r="M1401" s="184">
        <v>41.854900000000001</v>
      </c>
      <c r="N1401" s="184">
        <v>75.617800000000003</v>
      </c>
      <c r="O1401" s="184">
        <v>29.630800000000001</v>
      </c>
      <c r="P1401" s="184">
        <v>17.587</v>
      </c>
      <c r="Q1401" s="184">
        <v>21.154299999999999</v>
      </c>
      <c r="R1401" s="184">
        <v>41.934600000000003</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1147</v>
      </c>
      <c r="B1402" s="180" t="s">
        <v>1156</v>
      </c>
      <c r="C1402" s="180">
        <v>119071</v>
      </c>
      <c r="D1402" s="183">
        <v>44477</v>
      </c>
      <c r="E1402" s="184">
        <v>102.819</v>
      </c>
      <c r="F1402" s="184">
        <v>0.79800000000000004</v>
      </c>
      <c r="G1402" s="184">
        <v>1.8807</v>
      </c>
      <c r="H1402" s="184">
        <v>3.3481000000000001</v>
      </c>
      <c r="I1402" s="184">
        <v>2.9218999999999999</v>
      </c>
      <c r="J1402" s="184">
        <v>4.2324000000000002</v>
      </c>
      <c r="K1402" s="184">
        <v>10.9757</v>
      </c>
      <c r="L1402" s="184">
        <v>23.334499999999998</v>
      </c>
      <c r="M1402" s="184">
        <v>29.666399999999999</v>
      </c>
      <c r="N1402" s="184">
        <v>56.0867</v>
      </c>
      <c r="O1402" s="184">
        <v>27.847899999999999</v>
      </c>
      <c r="P1402" s="184">
        <v>17.138000000000002</v>
      </c>
      <c r="Q1402" s="184">
        <v>20.392299999999999</v>
      </c>
      <c r="R1402" s="184">
        <v>36.041899999999998</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1147</v>
      </c>
      <c r="B1403" s="180" t="s">
        <v>1157</v>
      </c>
      <c r="C1403" s="180">
        <v>104481</v>
      </c>
      <c r="D1403" s="183">
        <v>44477</v>
      </c>
      <c r="E1403" s="184">
        <v>95.885000000000005</v>
      </c>
      <c r="F1403" s="184">
        <v>0.79469999999999996</v>
      </c>
      <c r="G1403" s="184">
        <v>1.8720000000000001</v>
      </c>
      <c r="H1403" s="184">
        <v>3.3288000000000002</v>
      </c>
      <c r="I1403" s="184">
        <v>2.8820000000000001</v>
      </c>
      <c r="J1403" s="184">
        <v>4.1492000000000004</v>
      </c>
      <c r="K1403" s="184">
        <v>10.7089</v>
      </c>
      <c r="L1403" s="184">
        <v>22.739100000000001</v>
      </c>
      <c r="M1403" s="184">
        <v>28.723700000000001</v>
      </c>
      <c r="N1403" s="184">
        <v>54.5685</v>
      </c>
      <c r="O1403" s="184">
        <v>26.6435</v>
      </c>
      <c r="P1403" s="184">
        <v>16.087599999999998</v>
      </c>
      <c r="Q1403" s="184">
        <v>16.371600000000001</v>
      </c>
      <c r="R1403" s="184">
        <v>34.781799999999997</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1147</v>
      </c>
      <c r="B1404" s="180" t="s">
        <v>1158</v>
      </c>
      <c r="C1404" s="180">
        <v>140228</v>
      </c>
      <c r="D1404" s="183">
        <v>44477</v>
      </c>
      <c r="E1404" s="184">
        <v>57.006999999999998</v>
      </c>
      <c r="F1404" s="184">
        <v>0.91879999999999995</v>
      </c>
      <c r="G1404" s="184">
        <v>1.7564</v>
      </c>
      <c r="H1404" s="184">
        <v>3.7528000000000001</v>
      </c>
      <c r="I1404" s="184">
        <v>4.4180000000000001</v>
      </c>
      <c r="J1404" s="184">
        <v>5.4455</v>
      </c>
      <c r="K1404" s="184">
        <v>12.874000000000001</v>
      </c>
      <c r="L1404" s="184">
        <v>29.159199999999998</v>
      </c>
      <c r="M1404" s="184">
        <v>42.485399999999998</v>
      </c>
      <c r="N1404" s="184">
        <v>84.101399999999998</v>
      </c>
      <c r="O1404" s="184">
        <v>30.933299999999999</v>
      </c>
      <c r="P1404" s="184">
        <v>19.592500000000001</v>
      </c>
      <c r="Q1404" s="184">
        <v>23.137</v>
      </c>
      <c r="R1404" s="184">
        <v>44.605499999999999</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1147</v>
      </c>
      <c r="B1405" s="180" t="s">
        <v>1159</v>
      </c>
      <c r="C1405" s="180">
        <v>140225</v>
      </c>
      <c r="D1405" s="183">
        <v>44477</v>
      </c>
      <c r="E1405" s="184">
        <v>51.564999999999998</v>
      </c>
      <c r="F1405" s="184">
        <v>0.91590000000000005</v>
      </c>
      <c r="G1405" s="184">
        <v>1.7442</v>
      </c>
      <c r="H1405" s="184">
        <v>3.7233000000000001</v>
      </c>
      <c r="I1405" s="184">
        <v>4.3593999999999999</v>
      </c>
      <c r="J1405" s="184">
        <v>5.3185000000000002</v>
      </c>
      <c r="K1405" s="184">
        <v>12.454700000000001</v>
      </c>
      <c r="L1405" s="184">
        <v>28.2074</v>
      </c>
      <c r="M1405" s="184">
        <v>40.965000000000003</v>
      </c>
      <c r="N1405" s="184">
        <v>81.503</v>
      </c>
      <c r="O1405" s="184">
        <v>28.931999999999999</v>
      </c>
      <c r="P1405" s="184">
        <v>18.096699999999998</v>
      </c>
      <c r="Q1405" s="184">
        <v>12.6265</v>
      </c>
      <c r="R1405" s="184">
        <v>42.4116</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1147</v>
      </c>
      <c r="B1406" s="180" t="s">
        <v>1160</v>
      </c>
      <c r="C1406" s="180">
        <v>100473</v>
      </c>
      <c r="D1406" s="183">
        <v>44477</v>
      </c>
      <c r="E1406" s="184">
        <v>1591.4991</v>
      </c>
      <c r="F1406" s="184">
        <v>0.28029999999999999</v>
      </c>
      <c r="G1406" s="184">
        <v>1.7040999999999999</v>
      </c>
      <c r="H1406" s="184">
        <v>3.3845999999999998</v>
      </c>
      <c r="I1406" s="184">
        <v>2.7414000000000001</v>
      </c>
      <c r="J1406" s="184">
        <v>4.7784000000000004</v>
      </c>
      <c r="K1406" s="184">
        <v>12.7652</v>
      </c>
      <c r="L1406" s="184">
        <v>24.834599999999998</v>
      </c>
      <c r="M1406" s="184">
        <v>33.443600000000004</v>
      </c>
      <c r="N1406" s="184">
        <v>71.844999999999999</v>
      </c>
      <c r="O1406" s="184">
        <v>23.3367</v>
      </c>
      <c r="P1406" s="184">
        <v>14.546200000000001</v>
      </c>
      <c r="Q1406" s="184">
        <v>19.9497</v>
      </c>
      <c r="R1406" s="184">
        <v>32.436300000000003</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1147</v>
      </c>
      <c r="B1407" s="180" t="s">
        <v>1161</v>
      </c>
      <c r="C1407" s="180">
        <v>118533</v>
      </c>
      <c r="D1407" s="183">
        <v>44477</v>
      </c>
      <c r="E1407" s="184">
        <v>1734.5012999999999</v>
      </c>
      <c r="F1407" s="184">
        <v>0.28239999999999998</v>
      </c>
      <c r="G1407" s="184">
        <v>1.7104999999999999</v>
      </c>
      <c r="H1407" s="184">
        <v>3.3997000000000002</v>
      </c>
      <c r="I1407" s="184">
        <v>2.7713999999999999</v>
      </c>
      <c r="J1407" s="184">
        <v>4.8442999999999996</v>
      </c>
      <c r="K1407" s="184">
        <v>12.984500000000001</v>
      </c>
      <c r="L1407" s="184">
        <v>25.332000000000001</v>
      </c>
      <c r="M1407" s="184">
        <v>34.245899999999999</v>
      </c>
      <c r="N1407" s="184">
        <v>73.232500000000002</v>
      </c>
      <c r="O1407" s="184">
        <v>24.405899999999999</v>
      </c>
      <c r="P1407" s="184">
        <v>15.615399999999999</v>
      </c>
      <c r="Q1407" s="184">
        <v>20.690999999999999</v>
      </c>
      <c r="R1407" s="184">
        <v>33.529499999999999</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1147</v>
      </c>
      <c r="B1408" s="180" t="s">
        <v>1162</v>
      </c>
      <c r="C1408" s="180">
        <v>105758</v>
      </c>
      <c r="D1408" s="183">
        <v>44477</v>
      </c>
      <c r="E1408" s="184">
        <v>93.715999999999994</v>
      </c>
      <c r="F1408" s="184">
        <v>0.53100000000000003</v>
      </c>
      <c r="G1408" s="184">
        <v>1.0807</v>
      </c>
      <c r="H1408" s="184">
        <v>2.7328999999999999</v>
      </c>
      <c r="I1408" s="184">
        <v>3.1057999999999999</v>
      </c>
      <c r="J1408" s="184">
        <v>4.8794000000000004</v>
      </c>
      <c r="K1408" s="184">
        <v>11.878299999999999</v>
      </c>
      <c r="L1408" s="184">
        <v>24.996300000000002</v>
      </c>
      <c r="M1408" s="184">
        <v>37.320900000000002</v>
      </c>
      <c r="N1408" s="184">
        <v>71.055199999999999</v>
      </c>
      <c r="O1408" s="184">
        <v>24.204000000000001</v>
      </c>
      <c r="P1408" s="184">
        <v>15.011699999999999</v>
      </c>
      <c r="Q1408" s="184">
        <v>16.9407</v>
      </c>
      <c r="R1408" s="184">
        <v>36.853900000000003</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1147</v>
      </c>
      <c r="B1409" s="180" t="s">
        <v>1163</v>
      </c>
      <c r="C1409" s="180">
        <v>118989</v>
      </c>
      <c r="D1409" s="183">
        <v>44477</v>
      </c>
      <c r="E1409" s="184">
        <v>100.61199999999999</v>
      </c>
      <c r="F1409" s="184">
        <v>0.53259999999999996</v>
      </c>
      <c r="G1409" s="184">
        <v>1.0861000000000001</v>
      </c>
      <c r="H1409" s="184">
        <v>2.7450000000000001</v>
      </c>
      <c r="I1409" s="184">
        <v>3.1326000000000001</v>
      </c>
      <c r="J1409" s="184">
        <v>4.9352999999999998</v>
      </c>
      <c r="K1409" s="184">
        <v>12.074999999999999</v>
      </c>
      <c r="L1409" s="184">
        <v>25.424800000000001</v>
      </c>
      <c r="M1409" s="184">
        <v>38.0364</v>
      </c>
      <c r="N1409" s="184">
        <v>72.218900000000005</v>
      </c>
      <c r="O1409" s="184">
        <v>25.1052</v>
      </c>
      <c r="P1409" s="184">
        <v>15.993600000000001</v>
      </c>
      <c r="Q1409" s="184">
        <v>21.182200000000002</v>
      </c>
      <c r="R1409" s="184">
        <v>37.780299999999997</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1147</v>
      </c>
      <c r="B1410" s="180" t="s">
        <v>1164</v>
      </c>
      <c r="C1410" s="180">
        <v>102528</v>
      </c>
      <c r="D1410" s="183">
        <v>44477</v>
      </c>
      <c r="E1410" s="184">
        <v>165.36</v>
      </c>
      <c r="F1410" s="184">
        <v>0.35199999999999998</v>
      </c>
      <c r="G1410" s="184">
        <v>0.62070000000000003</v>
      </c>
      <c r="H1410" s="184">
        <v>2.6061000000000001</v>
      </c>
      <c r="I1410" s="184">
        <v>2.3711000000000002</v>
      </c>
      <c r="J1410" s="184">
        <v>5.8777999999999997</v>
      </c>
      <c r="K1410" s="184">
        <v>11.114100000000001</v>
      </c>
      <c r="L1410" s="184">
        <v>27.474599999999999</v>
      </c>
      <c r="M1410" s="184">
        <v>38.330300000000001</v>
      </c>
      <c r="N1410" s="184">
        <v>76.346400000000003</v>
      </c>
      <c r="O1410" s="184">
        <v>24.339200000000002</v>
      </c>
      <c r="P1410" s="184">
        <v>15.472899999999999</v>
      </c>
      <c r="Q1410" s="184">
        <v>17.993400000000001</v>
      </c>
      <c r="R1410" s="184">
        <v>36.108499999999999</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1147</v>
      </c>
      <c r="B1411" s="180" t="s">
        <v>1165</v>
      </c>
      <c r="C1411" s="180">
        <v>120381</v>
      </c>
      <c r="D1411" s="183">
        <v>44477</v>
      </c>
      <c r="E1411" s="184">
        <v>179.23</v>
      </c>
      <c r="F1411" s="184">
        <v>0.34710000000000002</v>
      </c>
      <c r="G1411" s="184">
        <v>0.62319999999999998</v>
      </c>
      <c r="H1411" s="184">
        <v>2.6223999999999998</v>
      </c>
      <c r="I1411" s="184">
        <v>2.4054000000000002</v>
      </c>
      <c r="J1411" s="184">
        <v>5.9592000000000001</v>
      </c>
      <c r="K1411" s="184">
        <v>11.378299999999999</v>
      </c>
      <c r="L1411" s="184">
        <v>28.0855</v>
      </c>
      <c r="M1411" s="184">
        <v>39.2943</v>
      </c>
      <c r="N1411" s="184">
        <v>77.966399999999993</v>
      </c>
      <c r="O1411" s="184">
        <v>25.516999999999999</v>
      </c>
      <c r="P1411" s="184">
        <v>16.653500000000001</v>
      </c>
      <c r="Q1411" s="184">
        <v>20.8187</v>
      </c>
      <c r="R1411" s="184">
        <v>37.3583</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1147</v>
      </c>
      <c r="B1412" s="180" t="s">
        <v>1166</v>
      </c>
      <c r="C1412" s="180">
        <v>140460</v>
      </c>
      <c r="D1412" s="183">
        <v>44477</v>
      </c>
      <c r="E1412" s="184">
        <v>18.309999999999999</v>
      </c>
      <c r="F1412" s="184">
        <v>0.54910000000000003</v>
      </c>
      <c r="G1412" s="184">
        <v>2.0055999999999998</v>
      </c>
      <c r="H1412" s="184">
        <v>4.2117000000000004</v>
      </c>
      <c r="I1412" s="184">
        <v>3.9159999999999999</v>
      </c>
      <c r="J1412" s="184">
        <v>4.9283999999999999</v>
      </c>
      <c r="K1412" s="184">
        <v>14.366</v>
      </c>
      <c r="L1412" s="184">
        <v>26.363</v>
      </c>
      <c r="M1412" s="184">
        <v>35.529200000000003</v>
      </c>
      <c r="N1412" s="184">
        <v>68.9114</v>
      </c>
      <c r="O1412" s="184">
        <v>22.850100000000001</v>
      </c>
      <c r="P1412" s="184"/>
      <c r="Q1412" s="184">
        <v>13.721399999999999</v>
      </c>
      <c r="R1412" s="184">
        <v>36.087699999999998</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1147</v>
      </c>
      <c r="B1413" s="180" t="s">
        <v>1167</v>
      </c>
      <c r="C1413" s="180">
        <v>140461</v>
      </c>
      <c r="D1413" s="183">
        <v>44477</v>
      </c>
      <c r="E1413" s="184">
        <v>19.760000000000002</v>
      </c>
      <c r="F1413" s="184">
        <v>0.55979999999999996</v>
      </c>
      <c r="G1413" s="184">
        <v>2.0133999999999999</v>
      </c>
      <c r="H1413" s="184">
        <v>4.2194000000000003</v>
      </c>
      <c r="I1413" s="184">
        <v>3.9453</v>
      </c>
      <c r="J1413" s="184">
        <v>4.9946999999999999</v>
      </c>
      <c r="K1413" s="184">
        <v>14.6172</v>
      </c>
      <c r="L1413" s="184">
        <v>26.910699999999999</v>
      </c>
      <c r="M1413" s="184">
        <v>36.369900000000001</v>
      </c>
      <c r="N1413" s="184">
        <v>70.198099999999997</v>
      </c>
      <c r="O1413" s="184">
        <v>24.190999999999999</v>
      </c>
      <c r="P1413" s="184"/>
      <c r="Q1413" s="184">
        <v>15.578900000000001</v>
      </c>
      <c r="R1413" s="184">
        <v>37.194499999999998</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1147</v>
      </c>
      <c r="B1414" s="180" t="s">
        <v>1168</v>
      </c>
      <c r="C1414" s="180">
        <v>105503</v>
      </c>
      <c r="D1414" s="183">
        <v>44477</v>
      </c>
      <c r="E1414" s="184">
        <v>88.23</v>
      </c>
      <c r="F1414" s="184">
        <v>7.9399999999999998E-2</v>
      </c>
      <c r="G1414" s="184">
        <v>0.91500000000000004</v>
      </c>
      <c r="H1414" s="184">
        <v>2.7364000000000002</v>
      </c>
      <c r="I1414" s="184">
        <v>2.4739</v>
      </c>
      <c r="J1414" s="184">
        <v>4.4884000000000004</v>
      </c>
      <c r="K1414" s="184">
        <v>11.1629</v>
      </c>
      <c r="L1414" s="184">
        <v>26.385899999999999</v>
      </c>
      <c r="M1414" s="184">
        <v>34.251399999999997</v>
      </c>
      <c r="N1414" s="184">
        <v>64.669700000000006</v>
      </c>
      <c r="O1414" s="184">
        <v>26.343399999999999</v>
      </c>
      <c r="P1414" s="184">
        <v>17.571100000000001</v>
      </c>
      <c r="Q1414" s="184">
        <v>16.223800000000001</v>
      </c>
      <c r="R1414" s="184">
        <v>38.205599999999997</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1147</v>
      </c>
      <c r="B1415" s="180" t="s">
        <v>1169</v>
      </c>
      <c r="C1415" s="180">
        <v>120403</v>
      </c>
      <c r="D1415" s="183">
        <v>44477</v>
      </c>
      <c r="E1415" s="184">
        <v>100.91</v>
      </c>
      <c r="F1415" s="184">
        <v>7.9299999999999995E-2</v>
      </c>
      <c r="G1415" s="184">
        <v>0.92010000000000003</v>
      </c>
      <c r="H1415" s="184">
        <v>2.7700999999999998</v>
      </c>
      <c r="I1415" s="184">
        <v>2.5299999999999998</v>
      </c>
      <c r="J1415" s="184">
        <v>4.6132999999999997</v>
      </c>
      <c r="K1415" s="184">
        <v>11.564399999999999</v>
      </c>
      <c r="L1415" s="184">
        <v>27.299099999999999</v>
      </c>
      <c r="M1415" s="184">
        <v>35.741199999999999</v>
      </c>
      <c r="N1415" s="184">
        <v>67.180300000000003</v>
      </c>
      <c r="O1415" s="184">
        <v>28.235900000000001</v>
      </c>
      <c r="P1415" s="184">
        <v>19.464600000000001</v>
      </c>
      <c r="Q1415" s="184">
        <v>21.986799999999999</v>
      </c>
      <c r="R1415" s="184">
        <v>40.190399999999997</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1147</v>
      </c>
      <c r="B1416" s="180" t="s">
        <v>1937</v>
      </c>
      <c r="C1416" s="180">
        <v>148733</v>
      </c>
      <c r="D1416" s="183">
        <v>44477</v>
      </c>
      <c r="E1416" s="184">
        <v>12.375999999999999</v>
      </c>
      <c r="F1416" s="184">
        <v>0.66700000000000004</v>
      </c>
      <c r="G1416" s="184">
        <v>1.0525</v>
      </c>
      <c r="H1416" s="184">
        <v>2.0954000000000002</v>
      </c>
      <c r="I1416" s="184">
        <v>3.6038999999999999</v>
      </c>
      <c r="J1416" s="184">
        <v>3.9380000000000002</v>
      </c>
      <c r="K1416" s="184">
        <v>8.5652000000000008</v>
      </c>
      <c r="L1416" s="184">
        <v>23.2166</v>
      </c>
      <c r="M1416" s="184"/>
      <c r="N1416" s="184"/>
      <c r="O1416" s="184"/>
      <c r="P1416" s="184"/>
      <c r="Q1416" s="184">
        <v>23.76</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1147</v>
      </c>
      <c r="B1417" s="180" t="s">
        <v>1938</v>
      </c>
      <c r="C1417" s="180">
        <v>148732</v>
      </c>
      <c r="D1417" s="183">
        <v>44477</v>
      </c>
      <c r="E1417" s="184">
        <v>12.2052</v>
      </c>
      <c r="F1417" s="184">
        <v>0.65980000000000005</v>
      </c>
      <c r="G1417" s="184">
        <v>1.0330999999999999</v>
      </c>
      <c r="H1417" s="184">
        <v>2.0501999999999998</v>
      </c>
      <c r="I1417" s="184">
        <v>3.512</v>
      </c>
      <c r="J1417" s="184">
        <v>3.7416</v>
      </c>
      <c r="K1417" s="184">
        <v>7.9371</v>
      </c>
      <c r="L1417" s="184">
        <v>21.784099999999999</v>
      </c>
      <c r="M1417" s="184"/>
      <c r="N1417" s="184"/>
      <c r="O1417" s="184"/>
      <c r="P1417" s="184"/>
      <c r="Q1417" s="184">
        <v>22.052</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1147</v>
      </c>
      <c r="B1418" s="180" t="s">
        <v>1170</v>
      </c>
      <c r="C1418" s="180">
        <v>104908</v>
      </c>
      <c r="D1418" s="183">
        <v>44477</v>
      </c>
      <c r="E1418" s="184">
        <v>72.938000000000002</v>
      </c>
      <c r="F1418" s="184">
        <v>0.71109999999999995</v>
      </c>
      <c r="G1418" s="184">
        <v>1.6174999999999999</v>
      </c>
      <c r="H1418" s="184">
        <v>3.3424</v>
      </c>
      <c r="I1418" s="184">
        <v>3.3102</v>
      </c>
      <c r="J1418" s="184">
        <v>3.7450999999999999</v>
      </c>
      <c r="K1418" s="184">
        <v>11.4085</v>
      </c>
      <c r="L1418" s="184">
        <v>24.141300000000001</v>
      </c>
      <c r="M1418" s="184">
        <v>39.685200000000002</v>
      </c>
      <c r="N1418" s="184">
        <v>76.8108</v>
      </c>
      <c r="O1418" s="184">
        <v>29.383500000000002</v>
      </c>
      <c r="P1418" s="184">
        <v>17.747</v>
      </c>
      <c r="Q1418" s="184">
        <v>14.647</v>
      </c>
      <c r="R1418" s="184">
        <v>40.378799999999998</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1147</v>
      </c>
      <c r="B1419" s="180" t="s">
        <v>1171</v>
      </c>
      <c r="C1419" s="180">
        <v>119775</v>
      </c>
      <c r="D1419" s="183">
        <v>44477</v>
      </c>
      <c r="E1419" s="184">
        <v>80.847999999999999</v>
      </c>
      <c r="F1419" s="184">
        <v>0.71379999999999999</v>
      </c>
      <c r="G1419" s="184">
        <v>1.6277999999999999</v>
      </c>
      <c r="H1419" s="184">
        <v>3.3677000000000001</v>
      </c>
      <c r="I1419" s="184">
        <v>3.3597999999999999</v>
      </c>
      <c r="J1419" s="184">
        <v>3.8523000000000001</v>
      </c>
      <c r="K1419" s="184">
        <v>11.759600000000001</v>
      </c>
      <c r="L1419" s="184">
        <v>24.929300000000001</v>
      </c>
      <c r="M1419" s="184">
        <v>41.014800000000001</v>
      </c>
      <c r="N1419" s="184">
        <v>79.037599999999998</v>
      </c>
      <c r="O1419" s="184">
        <v>31.0381</v>
      </c>
      <c r="P1419" s="184">
        <v>19.256599999999999</v>
      </c>
      <c r="Q1419" s="184">
        <v>22.2121</v>
      </c>
      <c r="R1419" s="184">
        <v>42.16</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1147</v>
      </c>
      <c r="B1420" s="180" t="s">
        <v>1172</v>
      </c>
      <c r="C1420" s="180">
        <v>119807</v>
      </c>
      <c r="D1420" s="183">
        <v>44477</v>
      </c>
      <c r="E1420" s="184">
        <v>235.77</v>
      </c>
      <c r="F1420" s="184">
        <v>0.26790000000000003</v>
      </c>
      <c r="G1420" s="184">
        <v>1.6513</v>
      </c>
      <c r="H1420" s="184">
        <v>3.4123999999999999</v>
      </c>
      <c r="I1420" s="184">
        <v>2.4731000000000001</v>
      </c>
      <c r="J1420" s="184">
        <v>5.6554000000000002</v>
      </c>
      <c r="K1420" s="184">
        <v>12.6523</v>
      </c>
      <c r="L1420" s="184">
        <v>22.892900000000001</v>
      </c>
      <c r="M1420" s="184">
        <v>33.316400000000002</v>
      </c>
      <c r="N1420" s="184">
        <v>60.050199999999997</v>
      </c>
      <c r="O1420" s="184">
        <v>22.308199999999999</v>
      </c>
      <c r="P1420" s="184">
        <v>16.683800000000002</v>
      </c>
      <c r="Q1420" s="184">
        <v>21.448399999999999</v>
      </c>
      <c r="R1420" s="184">
        <v>34.242199999999997</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1147</v>
      </c>
      <c r="B1421" s="180" t="s">
        <v>1173</v>
      </c>
      <c r="C1421" s="180">
        <v>112496</v>
      </c>
      <c r="D1421" s="183">
        <v>44477</v>
      </c>
      <c r="E1421" s="184">
        <v>217.33</v>
      </c>
      <c r="F1421" s="184">
        <v>0.26300000000000001</v>
      </c>
      <c r="G1421" s="184">
        <v>1.6415999999999999</v>
      </c>
      <c r="H1421" s="184">
        <v>3.3871000000000002</v>
      </c>
      <c r="I1421" s="184">
        <v>2.4272</v>
      </c>
      <c r="J1421" s="184">
        <v>5.5564</v>
      </c>
      <c r="K1421" s="184">
        <v>12.321099999999999</v>
      </c>
      <c r="L1421" s="184">
        <v>22.177900000000001</v>
      </c>
      <c r="M1421" s="184">
        <v>32.1798</v>
      </c>
      <c r="N1421" s="184">
        <v>58.2423</v>
      </c>
      <c r="O1421" s="184">
        <v>20.8993</v>
      </c>
      <c r="P1421" s="184">
        <v>15.473699999999999</v>
      </c>
      <c r="Q1421" s="184">
        <v>19.632999999999999</v>
      </c>
      <c r="R1421" s="184">
        <v>32.676699999999997</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1147</v>
      </c>
      <c r="B1422" s="180" t="s">
        <v>1174</v>
      </c>
      <c r="C1422" s="180">
        <v>142110</v>
      </c>
      <c r="D1422" s="183">
        <v>44477</v>
      </c>
      <c r="E1422" s="184">
        <v>18.984400000000001</v>
      </c>
      <c r="F1422" s="184">
        <v>9.6000000000000002E-2</v>
      </c>
      <c r="G1422" s="184">
        <v>1.0367</v>
      </c>
      <c r="H1422" s="184">
        <v>3.9011</v>
      </c>
      <c r="I1422" s="184">
        <v>4.7201000000000004</v>
      </c>
      <c r="J1422" s="184">
        <v>6.2243000000000004</v>
      </c>
      <c r="K1422" s="184">
        <v>12.875400000000001</v>
      </c>
      <c r="L1422" s="184">
        <v>30.008800000000001</v>
      </c>
      <c r="M1422" s="184">
        <v>45.834200000000003</v>
      </c>
      <c r="N1422" s="184">
        <v>81.290700000000001</v>
      </c>
      <c r="O1422" s="184">
        <v>29.304300000000001</v>
      </c>
      <c r="P1422" s="184"/>
      <c r="Q1422" s="184">
        <v>18.970099999999999</v>
      </c>
      <c r="R1422" s="184">
        <v>41.423499999999997</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1147</v>
      </c>
      <c r="B1423" s="180" t="s">
        <v>1175</v>
      </c>
      <c r="C1423" s="180">
        <v>142109</v>
      </c>
      <c r="D1423" s="183">
        <v>44477</v>
      </c>
      <c r="E1423" s="184">
        <v>17.794699999999999</v>
      </c>
      <c r="F1423" s="184">
        <v>9.11E-2</v>
      </c>
      <c r="G1423" s="184">
        <v>1.0219</v>
      </c>
      <c r="H1423" s="184">
        <v>3.8658000000000001</v>
      </c>
      <c r="I1423" s="184">
        <v>4.6482000000000001</v>
      </c>
      <c r="J1423" s="184">
        <v>6.0678999999999998</v>
      </c>
      <c r="K1423" s="184">
        <v>12.391400000000001</v>
      </c>
      <c r="L1423" s="184">
        <v>28.9191</v>
      </c>
      <c r="M1423" s="184">
        <v>44.04</v>
      </c>
      <c r="N1423" s="184">
        <v>78.348299999999995</v>
      </c>
      <c r="O1423" s="184">
        <v>27.193999999999999</v>
      </c>
      <c r="P1423" s="184"/>
      <c r="Q1423" s="184">
        <v>16.902000000000001</v>
      </c>
      <c r="R1423" s="184">
        <v>39.155000000000001</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1147</v>
      </c>
      <c r="B1424" s="180" t="s">
        <v>1176</v>
      </c>
      <c r="C1424" s="180">
        <v>147445</v>
      </c>
      <c r="D1424" s="183">
        <v>44477</v>
      </c>
      <c r="E1424" s="184">
        <v>21.856000000000002</v>
      </c>
      <c r="F1424" s="184">
        <v>0.47810000000000002</v>
      </c>
      <c r="G1424" s="184">
        <v>1.0355000000000001</v>
      </c>
      <c r="H1424" s="184">
        <v>2.9681000000000002</v>
      </c>
      <c r="I1424" s="184">
        <v>2.8711000000000002</v>
      </c>
      <c r="J1424" s="184">
        <v>3.7648999999999999</v>
      </c>
      <c r="K1424" s="184">
        <v>13.343400000000001</v>
      </c>
      <c r="L1424" s="184">
        <v>28.557099999999998</v>
      </c>
      <c r="M1424" s="184">
        <v>43.628799999999998</v>
      </c>
      <c r="N1424" s="184">
        <v>86.119399999999999</v>
      </c>
      <c r="O1424" s="184"/>
      <c r="P1424" s="184"/>
      <c r="Q1424" s="184">
        <v>42.738999999999997</v>
      </c>
      <c r="R1424" s="184">
        <v>45.950899999999997</v>
      </c>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1147</v>
      </c>
      <c r="B1425" s="180" t="s">
        <v>1177</v>
      </c>
      <c r="C1425" s="180">
        <v>147479</v>
      </c>
      <c r="D1425" s="183">
        <v>44477</v>
      </c>
      <c r="E1425" s="184">
        <v>21.106999999999999</v>
      </c>
      <c r="F1425" s="184">
        <v>0.47120000000000001</v>
      </c>
      <c r="G1425" s="184">
        <v>1.0243</v>
      </c>
      <c r="H1425" s="184">
        <v>2.9409000000000001</v>
      </c>
      <c r="I1425" s="184">
        <v>2.8155000000000001</v>
      </c>
      <c r="J1425" s="184">
        <v>3.6486000000000001</v>
      </c>
      <c r="K1425" s="184">
        <v>12.944100000000001</v>
      </c>
      <c r="L1425" s="184">
        <v>27.650400000000001</v>
      </c>
      <c r="M1425" s="184">
        <v>42.067700000000002</v>
      </c>
      <c r="N1425" s="184">
        <v>83.3797</v>
      </c>
      <c r="O1425" s="184"/>
      <c r="P1425" s="184"/>
      <c r="Q1425" s="184">
        <v>40.491599999999998</v>
      </c>
      <c r="R1425" s="184">
        <v>43.687199999999997</v>
      </c>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1147</v>
      </c>
      <c r="B1426" s="180" t="s">
        <v>1178</v>
      </c>
      <c r="C1426" s="180">
        <v>127042</v>
      </c>
      <c r="D1426" s="183">
        <v>44477</v>
      </c>
      <c r="E1426" s="184">
        <v>47.917999999999999</v>
      </c>
      <c r="F1426" s="184">
        <v>0.33860000000000001</v>
      </c>
      <c r="G1426" s="184">
        <v>2.5230000000000001</v>
      </c>
      <c r="H1426" s="184">
        <v>3.6408</v>
      </c>
      <c r="I1426" s="184">
        <v>3.9819</v>
      </c>
      <c r="J1426" s="184">
        <v>6.9047000000000001</v>
      </c>
      <c r="K1426" s="184">
        <v>21.8323</v>
      </c>
      <c r="L1426" s="184">
        <v>32.842100000000002</v>
      </c>
      <c r="M1426" s="184">
        <v>43.9818</v>
      </c>
      <c r="N1426" s="184">
        <v>77.580600000000004</v>
      </c>
      <c r="O1426" s="184">
        <v>26.867799999999999</v>
      </c>
      <c r="P1426" s="184">
        <v>14.240399999999999</v>
      </c>
      <c r="Q1426" s="184">
        <v>22.814499999999999</v>
      </c>
      <c r="R1426" s="184">
        <v>33.518300000000004</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1147</v>
      </c>
      <c r="B1427" s="180" t="s">
        <v>1179</v>
      </c>
      <c r="C1427" s="180">
        <v>127039</v>
      </c>
      <c r="D1427" s="183">
        <v>44477</v>
      </c>
      <c r="E1427" s="184">
        <v>43.592799999999997</v>
      </c>
      <c r="F1427" s="184">
        <v>0.33539999999999998</v>
      </c>
      <c r="G1427" s="184">
        <v>2.5129000000000001</v>
      </c>
      <c r="H1427" s="184">
        <v>3.6166999999999998</v>
      </c>
      <c r="I1427" s="184">
        <v>3.9337</v>
      </c>
      <c r="J1427" s="184">
        <v>6.7981999999999996</v>
      </c>
      <c r="K1427" s="184">
        <v>21.456800000000001</v>
      </c>
      <c r="L1427" s="184">
        <v>32.036999999999999</v>
      </c>
      <c r="M1427" s="184">
        <v>42.630299999999998</v>
      </c>
      <c r="N1427" s="184">
        <v>75.303100000000001</v>
      </c>
      <c r="O1427" s="184">
        <v>25.351099999999999</v>
      </c>
      <c r="P1427" s="184">
        <v>12.8139</v>
      </c>
      <c r="Q1427" s="184">
        <v>21.3002</v>
      </c>
      <c r="R1427" s="184">
        <v>31.8887</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1147</v>
      </c>
      <c r="B1428" s="180" t="s">
        <v>1180</v>
      </c>
      <c r="C1428" s="180">
        <v>100377</v>
      </c>
      <c r="D1428" s="183">
        <v>44477</v>
      </c>
      <c r="E1428" s="184">
        <v>2125.3631</v>
      </c>
      <c r="F1428" s="184">
        <v>0.62239999999999995</v>
      </c>
      <c r="G1428" s="184">
        <v>1.7873000000000001</v>
      </c>
      <c r="H1428" s="184">
        <v>3.6791999999999998</v>
      </c>
      <c r="I1428" s="184">
        <v>3.589</v>
      </c>
      <c r="J1428" s="184">
        <v>5.9539999999999997</v>
      </c>
      <c r="K1428" s="184">
        <v>18.202500000000001</v>
      </c>
      <c r="L1428" s="184">
        <v>32.6905</v>
      </c>
      <c r="M1428" s="184">
        <v>43.000300000000003</v>
      </c>
      <c r="N1428" s="184">
        <v>81.860100000000003</v>
      </c>
      <c r="O1428" s="184">
        <v>29.953399999999998</v>
      </c>
      <c r="P1428" s="184">
        <v>18.1417</v>
      </c>
      <c r="Q1428" s="184">
        <v>22.871400000000001</v>
      </c>
      <c r="R1428" s="184">
        <v>41.886600000000001</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1147</v>
      </c>
      <c r="B1429" s="180" t="s">
        <v>1181</v>
      </c>
      <c r="C1429" s="180">
        <v>118668</v>
      </c>
      <c r="D1429" s="183">
        <v>44477</v>
      </c>
      <c r="E1429" s="184">
        <v>2258.9738000000002</v>
      </c>
      <c r="F1429" s="184">
        <v>0.62470000000000003</v>
      </c>
      <c r="G1429" s="184">
        <v>1.7944</v>
      </c>
      <c r="H1429" s="184">
        <v>3.6960000000000002</v>
      </c>
      <c r="I1429" s="184">
        <v>3.6219000000000001</v>
      </c>
      <c r="J1429" s="184">
        <v>6.0267999999999997</v>
      </c>
      <c r="K1429" s="184">
        <v>18.423400000000001</v>
      </c>
      <c r="L1429" s="184">
        <v>33.186599999999999</v>
      </c>
      <c r="M1429" s="184">
        <v>43.7879</v>
      </c>
      <c r="N1429" s="184">
        <v>83.194900000000004</v>
      </c>
      <c r="O1429" s="184">
        <v>30.825900000000001</v>
      </c>
      <c r="P1429" s="184">
        <v>18.9758</v>
      </c>
      <c r="Q1429" s="184">
        <v>18.611899999999999</v>
      </c>
      <c r="R1429" s="184">
        <v>42.881100000000004</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1147</v>
      </c>
      <c r="B1430" s="180" t="s">
        <v>1182</v>
      </c>
      <c r="C1430" s="180">
        <v>125307</v>
      </c>
      <c r="D1430" s="183">
        <v>44477</v>
      </c>
      <c r="E1430" s="184">
        <v>47.8</v>
      </c>
      <c r="F1430" s="184">
        <v>0.8226</v>
      </c>
      <c r="G1430" s="184">
        <v>1.4646999999999999</v>
      </c>
      <c r="H1430" s="184">
        <v>3.262</v>
      </c>
      <c r="I1430" s="184">
        <v>2.2896999999999998</v>
      </c>
      <c r="J1430" s="184">
        <v>4.2756999999999996</v>
      </c>
      <c r="K1430" s="184">
        <v>17.444700000000001</v>
      </c>
      <c r="L1430" s="184">
        <v>35.028199999999998</v>
      </c>
      <c r="M1430" s="184">
        <v>53.205100000000002</v>
      </c>
      <c r="N1430" s="184">
        <v>94.23</v>
      </c>
      <c r="O1430" s="184">
        <v>40.960799999999999</v>
      </c>
      <c r="P1430" s="184">
        <v>21.858000000000001</v>
      </c>
      <c r="Q1430" s="184">
        <v>22.039000000000001</v>
      </c>
      <c r="R1430" s="184">
        <v>63.650700000000001</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1147</v>
      </c>
      <c r="B1431" s="180" t="s">
        <v>1183</v>
      </c>
      <c r="C1431" s="180">
        <v>125305</v>
      </c>
      <c r="D1431" s="183">
        <v>44477</v>
      </c>
      <c r="E1431" s="184">
        <v>43.52</v>
      </c>
      <c r="F1431" s="184">
        <v>0.83409999999999995</v>
      </c>
      <c r="G1431" s="184">
        <v>1.4452</v>
      </c>
      <c r="H1431" s="184">
        <v>3.2503000000000002</v>
      </c>
      <c r="I1431" s="184">
        <v>2.2315999999999998</v>
      </c>
      <c r="J1431" s="184">
        <v>4.1397000000000004</v>
      </c>
      <c r="K1431" s="184">
        <v>16.895</v>
      </c>
      <c r="L1431" s="184">
        <v>33.743099999999998</v>
      </c>
      <c r="M1431" s="184">
        <v>51.0062</v>
      </c>
      <c r="N1431" s="184">
        <v>90.542900000000003</v>
      </c>
      <c r="O1431" s="184">
        <v>38.602600000000002</v>
      </c>
      <c r="P1431" s="184">
        <v>19.9209</v>
      </c>
      <c r="Q1431" s="184">
        <v>20.590199999999999</v>
      </c>
      <c r="R1431" s="184">
        <v>60.692700000000002</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1147</v>
      </c>
      <c r="B1432" s="180" t="s">
        <v>1184</v>
      </c>
      <c r="C1432" s="180">
        <v>147778</v>
      </c>
      <c r="D1432" s="183">
        <v>44477</v>
      </c>
      <c r="E1432" s="184">
        <v>18.71</v>
      </c>
      <c r="F1432" s="184">
        <v>0.80820000000000003</v>
      </c>
      <c r="G1432" s="184">
        <v>1.5744</v>
      </c>
      <c r="H1432" s="184">
        <v>3.7715000000000001</v>
      </c>
      <c r="I1432" s="184">
        <v>4.0022000000000002</v>
      </c>
      <c r="J1432" s="184">
        <v>6.4278000000000004</v>
      </c>
      <c r="K1432" s="184">
        <v>15.422599999999999</v>
      </c>
      <c r="L1432" s="184">
        <v>31.6678</v>
      </c>
      <c r="M1432" s="184">
        <v>41.101100000000002</v>
      </c>
      <c r="N1432" s="184">
        <v>79.043099999999995</v>
      </c>
      <c r="O1432" s="184"/>
      <c r="P1432" s="184"/>
      <c r="Q1432" s="184">
        <v>42.315199999999997</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1147</v>
      </c>
      <c r="B1433" s="180" t="s">
        <v>1185</v>
      </c>
      <c r="C1433" s="180">
        <v>147779</v>
      </c>
      <c r="D1433" s="183">
        <v>44477</v>
      </c>
      <c r="E1433" s="184">
        <v>18.09</v>
      </c>
      <c r="F1433" s="184">
        <v>0.83609999999999995</v>
      </c>
      <c r="G1433" s="184">
        <v>1.5722</v>
      </c>
      <c r="H1433" s="184">
        <v>3.7271000000000001</v>
      </c>
      <c r="I1433" s="184">
        <v>3.9655</v>
      </c>
      <c r="J1433" s="184">
        <v>6.2866999999999997</v>
      </c>
      <c r="K1433" s="184">
        <v>14.930099999999999</v>
      </c>
      <c r="L1433" s="184">
        <v>30.613700000000001</v>
      </c>
      <c r="M1433" s="184">
        <v>39.261000000000003</v>
      </c>
      <c r="N1433" s="184">
        <v>75.801699999999997</v>
      </c>
      <c r="O1433" s="184"/>
      <c r="P1433" s="184"/>
      <c r="Q1433" s="184">
        <v>39.639400000000002</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1147</v>
      </c>
      <c r="B1434" s="180" t="s">
        <v>1186</v>
      </c>
      <c r="C1434" s="180">
        <v>101065</v>
      </c>
      <c r="D1434" s="183">
        <v>44477</v>
      </c>
      <c r="E1434" s="184">
        <v>117.6345</v>
      </c>
      <c r="F1434" s="184">
        <v>0.4047</v>
      </c>
      <c r="G1434" s="184">
        <v>1.2441</v>
      </c>
      <c r="H1434" s="184">
        <v>3.9312</v>
      </c>
      <c r="I1434" s="184">
        <v>3.1998000000000002</v>
      </c>
      <c r="J1434" s="184">
        <v>5.8724999999999996</v>
      </c>
      <c r="K1434" s="184">
        <v>10.0198</v>
      </c>
      <c r="L1434" s="184">
        <v>31.196400000000001</v>
      </c>
      <c r="M1434" s="184">
        <v>42.761000000000003</v>
      </c>
      <c r="N1434" s="184">
        <v>82.474100000000007</v>
      </c>
      <c r="O1434" s="184">
        <v>30.081600000000002</v>
      </c>
      <c r="P1434" s="184">
        <v>20.533300000000001</v>
      </c>
      <c r="Q1434" s="184">
        <v>12.6935</v>
      </c>
      <c r="R1434" s="184">
        <v>52.195</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1147</v>
      </c>
      <c r="B1435" s="180" t="s">
        <v>1187</v>
      </c>
      <c r="C1435" s="180">
        <v>120841</v>
      </c>
      <c r="D1435" s="183">
        <v>44477</v>
      </c>
      <c r="E1435" s="184">
        <v>124.41679999999999</v>
      </c>
      <c r="F1435" s="184">
        <v>0.41020000000000001</v>
      </c>
      <c r="G1435" s="184">
        <v>1.3096000000000001</v>
      </c>
      <c r="H1435" s="184">
        <v>4.0216000000000003</v>
      </c>
      <c r="I1435" s="184">
        <v>3.3317999999999999</v>
      </c>
      <c r="J1435" s="184">
        <v>6.1069000000000004</v>
      </c>
      <c r="K1435" s="184">
        <v>10.6492</v>
      </c>
      <c r="L1435" s="184">
        <v>32.906999999999996</v>
      </c>
      <c r="M1435" s="184">
        <v>45.297800000000002</v>
      </c>
      <c r="N1435" s="184">
        <v>86.236000000000004</v>
      </c>
      <c r="O1435" s="184">
        <v>32.1175</v>
      </c>
      <c r="P1435" s="184">
        <v>21.7606</v>
      </c>
      <c r="Q1435" s="184">
        <v>17.369900000000001</v>
      </c>
      <c r="R1435" s="184">
        <v>55.112000000000002</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1147</v>
      </c>
      <c r="B1436" s="180" t="s">
        <v>1188</v>
      </c>
      <c r="C1436" s="180">
        <v>119716</v>
      </c>
      <c r="D1436" s="183">
        <v>44477</v>
      </c>
      <c r="E1436" s="184">
        <v>147.95779999999999</v>
      </c>
      <c r="F1436" s="184">
        <v>0.26939999999999997</v>
      </c>
      <c r="G1436" s="184">
        <v>1.8443000000000001</v>
      </c>
      <c r="H1436" s="184">
        <v>3.2366999999999999</v>
      </c>
      <c r="I1436" s="184">
        <v>2.5034999999999998</v>
      </c>
      <c r="J1436" s="184">
        <v>4.6479999999999997</v>
      </c>
      <c r="K1436" s="184">
        <v>12.2341</v>
      </c>
      <c r="L1436" s="184">
        <v>24.2683</v>
      </c>
      <c r="M1436" s="184">
        <v>40.46</v>
      </c>
      <c r="N1436" s="184">
        <v>83.658000000000001</v>
      </c>
      <c r="O1436" s="184">
        <v>29.8249</v>
      </c>
      <c r="P1436" s="184">
        <v>14.813700000000001</v>
      </c>
      <c r="Q1436" s="184">
        <v>20.980399999999999</v>
      </c>
      <c r="R1436" s="184">
        <v>44.3523</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1147</v>
      </c>
      <c r="B1437" s="180" t="s">
        <v>1189</v>
      </c>
      <c r="C1437" s="180">
        <v>102941</v>
      </c>
      <c r="D1437" s="183">
        <v>44477</v>
      </c>
      <c r="E1437" s="184">
        <v>136.4486</v>
      </c>
      <c r="F1437" s="184">
        <v>0.26700000000000002</v>
      </c>
      <c r="G1437" s="184">
        <v>1.8372999999999999</v>
      </c>
      <c r="H1437" s="184">
        <v>3.2202000000000002</v>
      </c>
      <c r="I1437" s="184">
        <v>2.4702999999999999</v>
      </c>
      <c r="J1437" s="184">
        <v>4.5735999999999999</v>
      </c>
      <c r="K1437" s="184">
        <v>11.986000000000001</v>
      </c>
      <c r="L1437" s="184">
        <v>23.7041</v>
      </c>
      <c r="M1437" s="184">
        <v>39.506599999999999</v>
      </c>
      <c r="N1437" s="184">
        <v>82.0227</v>
      </c>
      <c r="O1437" s="184">
        <v>28.6937</v>
      </c>
      <c r="P1437" s="184">
        <v>13.6896</v>
      </c>
      <c r="Q1437" s="184">
        <v>17.1172</v>
      </c>
      <c r="R1437" s="184">
        <v>43.052199999999999</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1147</v>
      </c>
      <c r="B1438" s="180" t="s">
        <v>1190</v>
      </c>
      <c r="C1438" s="180">
        <v>101539</v>
      </c>
      <c r="D1438" s="183">
        <v>44477</v>
      </c>
      <c r="E1438" s="184">
        <v>724.58219999999994</v>
      </c>
      <c r="F1438" s="184">
        <v>0.41830000000000001</v>
      </c>
      <c r="G1438" s="184">
        <v>1.3071999999999999</v>
      </c>
      <c r="H1438" s="184">
        <v>2.9419</v>
      </c>
      <c r="I1438" s="184">
        <v>2.1657999999999999</v>
      </c>
      <c r="J1438" s="184">
        <v>2.6871</v>
      </c>
      <c r="K1438" s="184">
        <v>12.7241</v>
      </c>
      <c r="L1438" s="184">
        <v>23.458200000000001</v>
      </c>
      <c r="M1438" s="184">
        <v>33.513599999999997</v>
      </c>
      <c r="N1438" s="184">
        <v>67.259100000000004</v>
      </c>
      <c r="O1438" s="184">
        <v>19.703700000000001</v>
      </c>
      <c r="P1438" s="184">
        <v>11.4071</v>
      </c>
      <c r="Q1438" s="184">
        <v>24.939599999999999</v>
      </c>
      <c r="R1438" s="184">
        <v>29.910900000000002</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1147</v>
      </c>
      <c r="B1439" s="180" t="s">
        <v>1191</v>
      </c>
      <c r="C1439" s="180">
        <v>119581</v>
      </c>
      <c r="D1439" s="183">
        <v>44477</v>
      </c>
      <c r="E1439" s="184">
        <v>765.95039999999995</v>
      </c>
      <c r="F1439" s="184">
        <v>0.4204</v>
      </c>
      <c r="G1439" s="184">
        <v>1.3134999999999999</v>
      </c>
      <c r="H1439" s="184">
        <v>2.9565999999999999</v>
      </c>
      <c r="I1439" s="184">
        <v>2.1947000000000001</v>
      </c>
      <c r="J1439" s="184">
        <v>2.7496</v>
      </c>
      <c r="K1439" s="184">
        <v>12.935700000000001</v>
      </c>
      <c r="L1439" s="184">
        <v>23.9681</v>
      </c>
      <c r="M1439" s="184">
        <v>34.331600000000002</v>
      </c>
      <c r="N1439" s="184">
        <v>68.616699999999994</v>
      </c>
      <c r="O1439" s="184">
        <v>20.668600000000001</v>
      </c>
      <c r="P1439" s="184">
        <v>12.244</v>
      </c>
      <c r="Q1439" s="184">
        <v>18.428799999999999</v>
      </c>
      <c r="R1439" s="184">
        <v>30.948699999999999</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1147</v>
      </c>
      <c r="B1440" s="180" t="s">
        <v>1192</v>
      </c>
      <c r="C1440" s="180">
        <v>102328</v>
      </c>
      <c r="D1440" s="183">
        <v>44477</v>
      </c>
      <c r="E1440" s="184">
        <v>247.9513</v>
      </c>
      <c r="F1440" s="184">
        <v>0.66920000000000002</v>
      </c>
      <c r="G1440" s="184">
        <v>1.4059999999999999</v>
      </c>
      <c r="H1440" s="184">
        <v>3.4422000000000001</v>
      </c>
      <c r="I1440" s="184">
        <v>3.0937000000000001</v>
      </c>
      <c r="J1440" s="184">
        <v>2.9367999999999999</v>
      </c>
      <c r="K1440" s="184">
        <v>12.722200000000001</v>
      </c>
      <c r="L1440" s="184">
        <v>24.058299999999999</v>
      </c>
      <c r="M1440" s="184">
        <v>34.21</v>
      </c>
      <c r="N1440" s="184">
        <v>67.284300000000002</v>
      </c>
      <c r="O1440" s="184">
        <v>28.783000000000001</v>
      </c>
      <c r="P1440" s="184">
        <v>16.840599999999998</v>
      </c>
      <c r="Q1440" s="184">
        <v>12.4847</v>
      </c>
      <c r="R1440" s="184">
        <v>36.4726</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1147</v>
      </c>
      <c r="B1441" s="180" t="s">
        <v>1193</v>
      </c>
      <c r="C1441" s="180">
        <v>119178</v>
      </c>
      <c r="D1441" s="183">
        <v>44477</v>
      </c>
      <c r="E1441" s="184">
        <v>269.245</v>
      </c>
      <c r="F1441" s="184">
        <v>0.67259999999999998</v>
      </c>
      <c r="G1441" s="184">
        <v>1.4161999999999999</v>
      </c>
      <c r="H1441" s="184">
        <v>3.4670999999999998</v>
      </c>
      <c r="I1441" s="184">
        <v>3.1425999999999998</v>
      </c>
      <c r="J1441" s="184">
        <v>3.0430999999999999</v>
      </c>
      <c r="K1441" s="184">
        <v>13.073499999999999</v>
      </c>
      <c r="L1441" s="184">
        <v>24.821899999999999</v>
      </c>
      <c r="M1441" s="184">
        <v>35.428699999999999</v>
      </c>
      <c r="N1441" s="184">
        <v>69.317899999999995</v>
      </c>
      <c r="O1441" s="184">
        <v>30.424600000000002</v>
      </c>
      <c r="P1441" s="184">
        <v>18.1052</v>
      </c>
      <c r="Q1441" s="184">
        <v>21.3521</v>
      </c>
      <c r="R1441" s="184">
        <v>38.1982</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1147</v>
      </c>
      <c r="B1442" s="180" t="s">
        <v>1194</v>
      </c>
      <c r="C1442" s="180">
        <v>118872</v>
      </c>
      <c r="D1442" s="183">
        <v>44477</v>
      </c>
      <c r="E1442" s="184">
        <v>80.17</v>
      </c>
      <c r="F1442" s="184">
        <v>0.77939999999999998</v>
      </c>
      <c r="G1442" s="184">
        <v>1.5581</v>
      </c>
      <c r="H1442" s="184">
        <v>3.8336999999999999</v>
      </c>
      <c r="I1442" s="184">
        <v>4.4287999999999998</v>
      </c>
      <c r="J1442" s="184">
        <v>6.6657999999999999</v>
      </c>
      <c r="K1442" s="184">
        <v>11.347200000000001</v>
      </c>
      <c r="L1442" s="184">
        <v>22.322199999999999</v>
      </c>
      <c r="M1442" s="184">
        <v>34.581200000000003</v>
      </c>
      <c r="N1442" s="184">
        <v>60.9193</v>
      </c>
      <c r="O1442" s="184">
        <v>25.585899999999999</v>
      </c>
      <c r="P1442" s="184">
        <v>17.170300000000001</v>
      </c>
      <c r="Q1442" s="184">
        <v>18.783100000000001</v>
      </c>
      <c r="R1442" s="184">
        <v>38.465800000000002</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1147</v>
      </c>
      <c r="B1443" s="180" t="s">
        <v>1195</v>
      </c>
      <c r="C1443" s="180">
        <v>100477</v>
      </c>
      <c r="D1443" s="183">
        <v>44477</v>
      </c>
      <c r="E1443" s="184">
        <v>77.010000000000005</v>
      </c>
      <c r="F1443" s="184">
        <v>0.77200000000000002</v>
      </c>
      <c r="G1443" s="184">
        <v>1.5561</v>
      </c>
      <c r="H1443" s="184">
        <v>3.8290000000000002</v>
      </c>
      <c r="I1443" s="184">
        <v>4.4203000000000001</v>
      </c>
      <c r="J1443" s="184">
        <v>6.6325000000000003</v>
      </c>
      <c r="K1443" s="184">
        <v>11.2379</v>
      </c>
      <c r="L1443" s="184">
        <v>22.102399999999999</v>
      </c>
      <c r="M1443" s="184">
        <v>34.187100000000001</v>
      </c>
      <c r="N1443" s="184">
        <v>60.337299999999999</v>
      </c>
      <c r="O1443" s="184">
        <v>25.058199999999999</v>
      </c>
      <c r="P1443" s="184">
        <v>16.6861</v>
      </c>
      <c r="Q1443" s="184">
        <v>7.8207000000000004</v>
      </c>
      <c r="R1443" s="184">
        <v>37.926099999999998</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1147</v>
      </c>
      <c r="B1444" s="180" t="s">
        <v>1196</v>
      </c>
      <c r="C1444" s="180">
        <v>148073</v>
      </c>
      <c r="D1444" s="183">
        <v>44477</v>
      </c>
      <c r="E1444" s="184">
        <v>29.11</v>
      </c>
      <c r="F1444" s="184">
        <v>0.76149999999999995</v>
      </c>
      <c r="G1444" s="184">
        <v>1.6411</v>
      </c>
      <c r="H1444" s="184">
        <v>4.0014000000000003</v>
      </c>
      <c r="I1444" s="184">
        <v>3.7050000000000001</v>
      </c>
      <c r="J1444" s="184">
        <v>5.1281999999999996</v>
      </c>
      <c r="K1444" s="184">
        <v>14.968400000000001</v>
      </c>
      <c r="L1444" s="184">
        <v>32.740499999999997</v>
      </c>
      <c r="M1444" s="184">
        <v>46.8718</v>
      </c>
      <c r="N1444" s="184">
        <v>82.393500000000003</v>
      </c>
      <c r="O1444" s="184"/>
      <c r="P1444" s="184"/>
      <c r="Q1444" s="184">
        <v>99.669200000000004</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1147</v>
      </c>
      <c r="B1445" s="180" t="s">
        <v>1197</v>
      </c>
      <c r="C1445" s="180">
        <v>148071</v>
      </c>
      <c r="D1445" s="183">
        <v>44477</v>
      </c>
      <c r="E1445" s="184">
        <v>28.59</v>
      </c>
      <c r="F1445" s="184">
        <v>0.77549999999999997</v>
      </c>
      <c r="G1445" s="184">
        <v>1.6353</v>
      </c>
      <c r="H1445" s="184">
        <v>4.0015000000000001</v>
      </c>
      <c r="I1445" s="184">
        <v>3.6997</v>
      </c>
      <c r="J1445" s="184">
        <v>5.0331000000000001</v>
      </c>
      <c r="K1445" s="184">
        <v>14.6351</v>
      </c>
      <c r="L1445" s="184">
        <v>31.872699999999998</v>
      </c>
      <c r="M1445" s="184">
        <v>45.496200000000002</v>
      </c>
      <c r="N1445" s="184">
        <v>80.151200000000003</v>
      </c>
      <c r="O1445" s="184"/>
      <c r="P1445" s="184"/>
      <c r="Q1445" s="184">
        <v>97.3536</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1147</v>
      </c>
      <c r="B1446" s="180" t="s">
        <v>1939</v>
      </c>
      <c r="C1446" s="180">
        <v>120726</v>
      </c>
      <c r="D1446" s="183">
        <v>44477</v>
      </c>
      <c r="E1446" s="184">
        <v>204.47139999999999</v>
      </c>
      <c r="F1446" s="184">
        <v>0.38390000000000002</v>
      </c>
      <c r="G1446" s="184">
        <v>1.0672999999999999</v>
      </c>
      <c r="H1446" s="184">
        <v>2.6819999999999999</v>
      </c>
      <c r="I1446" s="184">
        <v>1.4770000000000001</v>
      </c>
      <c r="J1446" s="184">
        <v>3.1880000000000002</v>
      </c>
      <c r="K1446" s="184">
        <v>13.9512</v>
      </c>
      <c r="L1446" s="184">
        <v>27.195599999999999</v>
      </c>
      <c r="M1446" s="184">
        <v>36.933700000000002</v>
      </c>
      <c r="N1446" s="184">
        <v>73.390299999999996</v>
      </c>
      <c r="O1446" s="184">
        <v>29.2546</v>
      </c>
      <c r="P1446" s="184">
        <v>15.968500000000001</v>
      </c>
      <c r="Q1446" s="184">
        <v>21.764800000000001</v>
      </c>
      <c r="R1446" s="184">
        <v>43.735599999999998</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1147</v>
      </c>
      <c r="B1447" s="180" t="s">
        <v>1996</v>
      </c>
      <c r="C1447" s="180">
        <v>120727</v>
      </c>
      <c r="D1447" s="183">
        <v>44477</v>
      </c>
      <c r="E1447" s="184">
        <v>139.443340069219</v>
      </c>
      <c r="F1447" s="184">
        <v>0.38390000000000002</v>
      </c>
      <c r="G1447" s="184">
        <v>1.0672999999999999</v>
      </c>
      <c r="H1447" s="184">
        <v>2.6819999999999999</v>
      </c>
      <c r="I1447" s="184">
        <v>1.4771000000000001</v>
      </c>
      <c r="J1447" s="184">
        <v>3.1880000000000002</v>
      </c>
      <c r="K1447" s="184">
        <v>13.951499999999999</v>
      </c>
      <c r="L1447" s="184">
        <v>27.196000000000002</v>
      </c>
      <c r="M1447" s="184">
        <v>36.934199999999997</v>
      </c>
      <c r="N1447" s="184">
        <v>73.391000000000005</v>
      </c>
      <c r="O1447" s="184">
        <v>29.256</v>
      </c>
      <c r="P1447" s="184">
        <v>15.9695</v>
      </c>
      <c r="Q1447" s="184">
        <v>21.766300000000001</v>
      </c>
      <c r="R1447" s="184">
        <v>43.738</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1147</v>
      </c>
      <c r="B1448" s="180" t="s">
        <v>1940</v>
      </c>
      <c r="C1448" s="180">
        <v>102394</v>
      </c>
      <c r="D1448" s="183">
        <v>44477</v>
      </c>
      <c r="E1448" s="184">
        <v>190.14449999999999</v>
      </c>
      <c r="F1448" s="184">
        <v>0.38119999999999998</v>
      </c>
      <c r="G1448" s="184">
        <v>1.0586</v>
      </c>
      <c r="H1448" s="184">
        <v>2.6617000000000002</v>
      </c>
      <c r="I1448" s="184">
        <v>1.4379</v>
      </c>
      <c r="J1448" s="184">
        <v>3.1021999999999998</v>
      </c>
      <c r="K1448" s="184">
        <v>13.6677</v>
      </c>
      <c r="L1448" s="184">
        <v>26.587900000000001</v>
      </c>
      <c r="M1448" s="184">
        <v>35.966799999999999</v>
      </c>
      <c r="N1448" s="184">
        <v>71.783100000000005</v>
      </c>
      <c r="O1448" s="184">
        <v>28.122</v>
      </c>
      <c r="P1448" s="184">
        <v>14.9276</v>
      </c>
      <c r="Q1448" s="184">
        <v>16.627400000000002</v>
      </c>
      <c r="R1448" s="184">
        <v>42.444800000000001</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1147</v>
      </c>
      <c r="B1449" s="180" t="s">
        <v>1997</v>
      </c>
      <c r="C1449" s="180">
        <v>102393</v>
      </c>
      <c r="D1449" s="183">
        <v>44477</v>
      </c>
      <c r="E1449" s="184">
        <v>208.67407246443901</v>
      </c>
      <c r="F1449" s="184">
        <v>0.38109999999999999</v>
      </c>
      <c r="G1449" s="184">
        <v>1.0586</v>
      </c>
      <c r="H1449" s="184">
        <v>2.6616</v>
      </c>
      <c r="I1449" s="184">
        <v>1.4378</v>
      </c>
      <c r="J1449" s="184">
        <v>3.1021999999999998</v>
      </c>
      <c r="K1449" s="184">
        <v>13.6677</v>
      </c>
      <c r="L1449" s="184">
        <v>26.587800000000001</v>
      </c>
      <c r="M1449" s="184">
        <v>35.966999999999999</v>
      </c>
      <c r="N1449" s="184">
        <v>71.7834</v>
      </c>
      <c r="O1449" s="184">
        <v>28.1221</v>
      </c>
      <c r="P1449" s="184">
        <v>14.928000000000001</v>
      </c>
      <c r="Q1449" s="184">
        <v>18.941500000000001</v>
      </c>
      <c r="R1449" s="184">
        <v>42.444800000000001</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0.51456964285714279</v>
      </c>
      <c r="G1450" s="186">
        <v>1.4433946428571431</v>
      </c>
      <c r="H1450" s="186">
        <v>3.3525428571428568</v>
      </c>
      <c r="I1450" s="186">
        <v>3.1219660714285724</v>
      </c>
      <c r="J1450" s="186">
        <v>4.8309071428571411</v>
      </c>
      <c r="K1450" s="186">
        <v>13.534298214285711</v>
      </c>
      <c r="L1450" s="186">
        <v>27.704762499999994</v>
      </c>
      <c r="M1450" s="186">
        <v>39.446270370370378</v>
      </c>
      <c r="N1450" s="186">
        <v>74.690399999999997</v>
      </c>
      <c r="O1450" s="186">
        <v>27.622895833333335</v>
      </c>
      <c r="P1450" s="186">
        <v>16.793070454545457</v>
      </c>
      <c r="Q1450" s="186">
        <v>23.063266071428568</v>
      </c>
      <c r="R1450" s="186">
        <v>40.335256000000001</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0.44579999999999997</v>
      </c>
      <c r="G1451" s="186">
        <v>1.5104</v>
      </c>
      <c r="H1451" s="186">
        <v>3.37615</v>
      </c>
      <c r="I1451" s="186">
        <v>3.0078</v>
      </c>
      <c r="J1451" s="186">
        <v>4.8618500000000004</v>
      </c>
      <c r="K1451" s="186">
        <v>12.874700000000001</v>
      </c>
      <c r="L1451" s="186">
        <v>27.195799999999998</v>
      </c>
      <c r="M1451" s="186">
        <v>39.400449999999999</v>
      </c>
      <c r="N1451" s="186">
        <v>75.70975</v>
      </c>
      <c r="O1451" s="186">
        <v>28.122050000000002</v>
      </c>
      <c r="P1451" s="186">
        <v>16.684950000000001</v>
      </c>
      <c r="Q1451" s="186">
        <v>20.491250000000001</v>
      </c>
      <c r="R1451" s="186">
        <v>39.282049999999998</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32"/>
      <c r="B1452" s="129"/>
      <c r="C1452" s="129"/>
      <c r="D1452" s="129"/>
      <c r="E1452" s="129"/>
      <c r="F1452" s="133"/>
      <c r="G1452" s="133"/>
      <c r="H1452" s="133"/>
      <c r="I1452" s="133"/>
      <c r="J1452" s="133"/>
      <c r="K1452" s="133"/>
      <c r="L1452" s="133"/>
      <c r="M1452" s="133"/>
      <c r="N1452" s="133"/>
      <c r="O1452" s="133"/>
      <c r="P1452" s="133"/>
      <c r="Q1452" s="133"/>
      <c r="R1452" s="133"/>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1198</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1199</v>
      </c>
      <c r="B1454" s="180" t="s">
        <v>1200</v>
      </c>
      <c r="C1454" s="180">
        <v>101976</v>
      </c>
      <c r="D1454" s="183">
        <v>44477</v>
      </c>
      <c r="E1454" s="184">
        <v>290.74489999999997</v>
      </c>
      <c r="F1454" s="184">
        <v>6.3156999999999996</v>
      </c>
      <c r="G1454" s="184">
        <v>3.6627000000000001</v>
      </c>
      <c r="H1454" s="184">
        <v>3.2768000000000002</v>
      </c>
      <c r="I1454" s="184">
        <v>3.0065</v>
      </c>
      <c r="J1454" s="184">
        <v>2.9199000000000002</v>
      </c>
      <c r="K1454" s="184">
        <v>3.7664</v>
      </c>
      <c r="L1454" s="184">
        <v>3.8757000000000001</v>
      </c>
      <c r="M1454" s="184">
        <v>3.8490000000000002</v>
      </c>
      <c r="N1454" s="184">
        <v>3.9474999999999998</v>
      </c>
      <c r="O1454" s="184">
        <v>6.5515999999999996</v>
      </c>
      <c r="P1454" s="184">
        <v>6.7657999999999996</v>
      </c>
      <c r="Q1454" s="184">
        <v>6.8982000000000001</v>
      </c>
      <c r="R1454" s="184">
        <v>5.5054999999999996</v>
      </c>
      <c r="S1454" s="120" t="s">
        <v>2002</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1199</v>
      </c>
      <c r="B1455" s="180" t="s">
        <v>1201</v>
      </c>
      <c r="C1455" s="180">
        <v>119511</v>
      </c>
      <c r="D1455" s="183">
        <v>44477</v>
      </c>
      <c r="E1455" s="184">
        <v>293.15989999999999</v>
      </c>
      <c r="F1455" s="184">
        <v>6.4381000000000004</v>
      </c>
      <c r="G1455" s="184">
        <v>3.782</v>
      </c>
      <c r="H1455" s="184">
        <v>3.3797999999999999</v>
      </c>
      <c r="I1455" s="184">
        <v>3.1181000000000001</v>
      </c>
      <c r="J1455" s="184">
        <v>3.0358999999999998</v>
      </c>
      <c r="K1455" s="184">
        <v>3.8824000000000001</v>
      </c>
      <c r="L1455" s="184">
        <v>3.9822000000000002</v>
      </c>
      <c r="M1455" s="184">
        <v>3.9550000000000001</v>
      </c>
      <c r="N1455" s="184">
        <v>4.0613999999999999</v>
      </c>
      <c r="O1455" s="184">
        <v>6.6797000000000004</v>
      </c>
      <c r="P1455" s="184">
        <v>6.8901000000000003</v>
      </c>
      <c r="Q1455" s="184">
        <v>7.7255000000000003</v>
      </c>
      <c r="R1455" s="184">
        <v>5.6273999999999997</v>
      </c>
      <c r="S1455" s="120" t="s">
        <v>2002</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1199</v>
      </c>
      <c r="B1456" s="180" t="s">
        <v>1202</v>
      </c>
      <c r="C1456" s="180">
        <v>147567</v>
      </c>
      <c r="D1456" s="183">
        <v>44477</v>
      </c>
      <c r="E1456" s="184">
        <v>1129.6972000000001</v>
      </c>
      <c r="F1456" s="184">
        <v>6.3822999999999999</v>
      </c>
      <c r="G1456" s="184">
        <v>3.4279000000000002</v>
      </c>
      <c r="H1456" s="184">
        <v>3.4197000000000002</v>
      </c>
      <c r="I1456" s="184">
        <v>3.17</v>
      </c>
      <c r="J1456" s="184">
        <v>3.1149</v>
      </c>
      <c r="K1456" s="184">
        <v>3.8698999999999999</v>
      </c>
      <c r="L1456" s="184">
        <v>3.9232</v>
      </c>
      <c r="M1456" s="184">
        <v>3.9397000000000002</v>
      </c>
      <c r="N1456" s="184">
        <v>4.0119999999999996</v>
      </c>
      <c r="O1456" s="184"/>
      <c r="P1456" s="184"/>
      <c r="Q1456" s="184">
        <v>5.7660999999999998</v>
      </c>
      <c r="R1456" s="184">
        <v>5.49</v>
      </c>
      <c r="S1456" s="120" t="s">
        <v>2001</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1199</v>
      </c>
      <c r="B1457" s="180" t="s">
        <v>1203</v>
      </c>
      <c r="C1457" s="180">
        <v>147568</v>
      </c>
      <c r="D1457" s="183">
        <v>44477</v>
      </c>
      <c r="E1457" s="184">
        <v>1126.0590999999999</v>
      </c>
      <c r="F1457" s="184">
        <v>6.2439999999999998</v>
      </c>
      <c r="G1457" s="184">
        <v>3.2919999999999998</v>
      </c>
      <c r="H1457" s="184">
        <v>3.2827999999999999</v>
      </c>
      <c r="I1457" s="184">
        <v>3.0327999999999999</v>
      </c>
      <c r="J1457" s="184">
        <v>2.9689999999999999</v>
      </c>
      <c r="K1457" s="184">
        <v>3.7183999999999999</v>
      </c>
      <c r="L1457" s="184">
        <v>3.7618</v>
      </c>
      <c r="M1457" s="184">
        <v>3.7770999999999999</v>
      </c>
      <c r="N1457" s="184">
        <v>3.8508</v>
      </c>
      <c r="O1457" s="184"/>
      <c r="P1457" s="184"/>
      <c r="Q1457" s="184">
        <v>5.6093999999999999</v>
      </c>
      <c r="R1457" s="184">
        <v>5.3331</v>
      </c>
      <c r="S1457" s="120" t="s">
        <v>2001</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1199</v>
      </c>
      <c r="B1458" s="180" t="s">
        <v>1204</v>
      </c>
      <c r="C1458" s="180">
        <v>147377</v>
      </c>
      <c r="D1458" s="183">
        <v>44477</v>
      </c>
      <c r="E1458" s="184">
        <v>1108.8480999999999</v>
      </c>
      <c r="F1458" s="184">
        <v>4.7868000000000004</v>
      </c>
      <c r="G1458" s="184">
        <v>3.2783000000000002</v>
      </c>
      <c r="H1458" s="184">
        <v>3.3422999999999998</v>
      </c>
      <c r="I1458" s="184">
        <v>2.972</v>
      </c>
      <c r="J1458" s="184">
        <v>3.1490999999999998</v>
      </c>
      <c r="K1458" s="184">
        <v>3.3919000000000001</v>
      </c>
      <c r="L1458" s="184">
        <v>3.1433</v>
      </c>
      <c r="M1458" s="184">
        <v>3.0663999999999998</v>
      </c>
      <c r="N1458" s="184">
        <v>3.1385000000000001</v>
      </c>
      <c r="O1458" s="184"/>
      <c r="P1458" s="184"/>
      <c r="Q1458" s="184">
        <v>4.5807000000000002</v>
      </c>
      <c r="R1458" s="184">
        <v>4.0072000000000001</v>
      </c>
      <c r="S1458" s="120" t="s">
        <v>2002</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1199</v>
      </c>
      <c r="B1459" s="180" t="s">
        <v>1205</v>
      </c>
      <c r="C1459" s="180">
        <v>147382</v>
      </c>
      <c r="D1459" s="183">
        <v>44477</v>
      </c>
      <c r="E1459" s="184">
        <v>1101.1185</v>
      </c>
      <c r="F1459" s="184">
        <v>4.4988000000000001</v>
      </c>
      <c r="G1459" s="184">
        <v>2.9885000000000002</v>
      </c>
      <c r="H1459" s="184">
        <v>3.0524</v>
      </c>
      <c r="I1459" s="184">
        <v>2.6818</v>
      </c>
      <c r="J1459" s="184">
        <v>2.8584000000000001</v>
      </c>
      <c r="K1459" s="184">
        <v>3.0996000000000001</v>
      </c>
      <c r="L1459" s="184">
        <v>2.8502999999999998</v>
      </c>
      <c r="M1459" s="184">
        <v>2.7646000000000002</v>
      </c>
      <c r="N1459" s="184">
        <v>2.8170999999999999</v>
      </c>
      <c r="O1459" s="184"/>
      <c r="P1459" s="184"/>
      <c r="Q1459" s="184">
        <v>4.2641</v>
      </c>
      <c r="R1459" s="184">
        <v>3.6896</v>
      </c>
      <c r="S1459" s="120" t="s">
        <v>2002</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1199</v>
      </c>
      <c r="B1460" s="180" t="s">
        <v>1206</v>
      </c>
      <c r="C1460" s="180">
        <v>119106</v>
      </c>
      <c r="D1460" s="183">
        <v>44477</v>
      </c>
      <c r="E1460" s="184">
        <v>42.988700000000001</v>
      </c>
      <c r="F1460" s="184">
        <v>8.3226999999999993</v>
      </c>
      <c r="G1460" s="184">
        <v>4.5016999999999996</v>
      </c>
      <c r="H1460" s="184">
        <v>4.1394000000000002</v>
      </c>
      <c r="I1460" s="184">
        <v>3.1088</v>
      </c>
      <c r="J1460" s="184">
        <v>2.6349999999999998</v>
      </c>
      <c r="K1460" s="184">
        <v>3.8692000000000002</v>
      </c>
      <c r="L1460" s="184">
        <v>3.9967000000000001</v>
      </c>
      <c r="M1460" s="184">
        <v>4.0026999999999999</v>
      </c>
      <c r="N1460" s="184">
        <v>3.8723000000000001</v>
      </c>
      <c r="O1460" s="184">
        <v>6.3303000000000003</v>
      </c>
      <c r="P1460" s="184">
        <v>6.3982000000000001</v>
      </c>
      <c r="Q1460" s="184">
        <v>7.2971000000000004</v>
      </c>
      <c r="R1460" s="184">
        <v>5.1764999999999999</v>
      </c>
      <c r="S1460" s="120" t="s">
        <v>2002</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1199</v>
      </c>
      <c r="B1461" s="180" t="s">
        <v>1207</v>
      </c>
      <c r="C1461" s="180">
        <v>100087</v>
      </c>
      <c r="D1461" s="183">
        <v>44477</v>
      </c>
      <c r="E1461" s="184">
        <v>42.089500000000001</v>
      </c>
      <c r="F1461" s="184">
        <v>8.0667000000000009</v>
      </c>
      <c r="G1461" s="184">
        <v>4.2507999999999999</v>
      </c>
      <c r="H1461" s="184">
        <v>3.9053</v>
      </c>
      <c r="I1461" s="184">
        <v>2.8773</v>
      </c>
      <c r="J1461" s="184">
        <v>2.4011</v>
      </c>
      <c r="K1461" s="184">
        <v>3.6423999999999999</v>
      </c>
      <c r="L1461" s="184">
        <v>3.7719999999999998</v>
      </c>
      <c r="M1461" s="184">
        <v>3.7747999999999999</v>
      </c>
      <c r="N1461" s="184">
        <v>3.6400999999999999</v>
      </c>
      <c r="O1461" s="184">
        <v>6.0861000000000001</v>
      </c>
      <c r="P1461" s="184">
        <v>6.1458000000000004</v>
      </c>
      <c r="Q1461" s="184">
        <v>6.7388000000000003</v>
      </c>
      <c r="R1461" s="184">
        <v>4.9463999999999997</v>
      </c>
      <c r="S1461" s="120" t="s">
        <v>2002</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1199</v>
      </c>
      <c r="B1462" s="180" t="s">
        <v>1773</v>
      </c>
      <c r="C1462" s="180">
        <v>140237</v>
      </c>
      <c r="D1462" s="183">
        <v>44477</v>
      </c>
      <c r="E1462" s="184">
        <v>24.831499999999998</v>
      </c>
      <c r="F1462" s="184">
        <v>7.6451000000000002</v>
      </c>
      <c r="G1462" s="184">
        <v>3.4308000000000001</v>
      </c>
      <c r="H1462" s="184">
        <v>3.4039999999999999</v>
      </c>
      <c r="I1462" s="184">
        <v>3.0484</v>
      </c>
      <c r="J1462" s="184">
        <v>2.7303000000000002</v>
      </c>
      <c r="K1462" s="184">
        <v>3.7090999999999998</v>
      </c>
      <c r="L1462" s="184">
        <v>3.7296</v>
      </c>
      <c r="M1462" s="184">
        <v>3.6478000000000002</v>
      </c>
      <c r="N1462" s="184">
        <v>3.7021999999999999</v>
      </c>
      <c r="O1462" s="184">
        <v>9.3117999999999999</v>
      </c>
      <c r="P1462" s="184">
        <v>6.9279999999999999</v>
      </c>
      <c r="Q1462" s="184">
        <v>7.9478999999999997</v>
      </c>
      <c r="R1462" s="184">
        <v>5.7736999999999998</v>
      </c>
      <c r="S1462" s="120" t="s">
        <v>2004</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1199</v>
      </c>
      <c r="B1463" s="180" t="s">
        <v>1774</v>
      </c>
      <c r="C1463" s="180">
        <v>140230</v>
      </c>
      <c r="D1463" s="183">
        <v>44477</v>
      </c>
      <c r="E1463" s="184">
        <v>19.793199999999999</v>
      </c>
      <c r="F1463" s="184">
        <v>7.0087999999999999</v>
      </c>
      <c r="G1463" s="184">
        <v>2.6436999999999999</v>
      </c>
      <c r="H1463" s="184">
        <v>2.6356999999999999</v>
      </c>
      <c r="I1463" s="184">
        <v>2.2938999999999998</v>
      </c>
      <c r="J1463" s="184">
        <v>1.9763999999999999</v>
      </c>
      <c r="K1463" s="184">
        <v>2.9279000000000002</v>
      </c>
      <c r="L1463" s="184">
        <v>2.9523000000000001</v>
      </c>
      <c r="M1463" s="184">
        <v>2.8527</v>
      </c>
      <c r="N1463" s="184">
        <v>2.9024999999999999</v>
      </c>
      <c r="O1463" s="184">
        <v>8.4646000000000008</v>
      </c>
      <c r="P1463" s="184">
        <v>6.3701999999999996</v>
      </c>
      <c r="Q1463" s="184">
        <v>5.2691999999999997</v>
      </c>
      <c r="R1463" s="184">
        <v>4.9691000000000001</v>
      </c>
      <c r="S1463" s="120" t="s">
        <v>2004</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1199</v>
      </c>
      <c r="B1464" s="180" t="s">
        <v>1775</v>
      </c>
      <c r="C1464" s="180">
        <v>140229</v>
      </c>
      <c r="D1464" s="183">
        <v>44477</v>
      </c>
      <c r="E1464" s="184">
        <v>23.126799999999999</v>
      </c>
      <c r="F1464" s="184">
        <v>6.9455999999999998</v>
      </c>
      <c r="G1464" s="184">
        <v>2.6836000000000002</v>
      </c>
      <c r="H1464" s="184">
        <v>2.6393</v>
      </c>
      <c r="I1464" s="184">
        <v>2.3018000000000001</v>
      </c>
      <c r="J1464" s="184">
        <v>1.976</v>
      </c>
      <c r="K1464" s="184">
        <v>2.9291999999999998</v>
      </c>
      <c r="L1464" s="184">
        <v>2.9546999999999999</v>
      </c>
      <c r="M1464" s="184">
        <v>2.8531</v>
      </c>
      <c r="N1464" s="184">
        <v>2.9028999999999998</v>
      </c>
      <c r="O1464" s="184">
        <v>8.4641000000000002</v>
      </c>
      <c r="P1464" s="184">
        <v>6.1677999999999997</v>
      </c>
      <c r="Q1464" s="184">
        <v>6.5115999999999996</v>
      </c>
      <c r="R1464" s="184">
        <v>4.9690000000000003</v>
      </c>
      <c r="S1464" s="120" t="s">
        <v>2004</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1199</v>
      </c>
      <c r="B1465" s="180" t="s">
        <v>1208</v>
      </c>
      <c r="C1465" s="180">
        <v>101357</v>
      </c>
      <c r="D1465" s="183">
        <v>44477</v>
      </c>
      <c r="E1465" s="184">
        <v>39.683399999999999</v>
      </c>
      <c r="F1465" s="184">
        <v>7.4516999999999998</v>
      </c>
      <c r="G1465" s="184">
        <v>4.2630999999999997</v>
      </c>
      <c r="H1465" s="184">
        <v>3.7869999999999999</v>
      </c>
      <c r="I1465" s="184">
        <v>3.0981000000000001</v>
      </c>
      <c r="J1465" s="184">
        <v>2.8026</v>
      </c>
      <c r="K1465" s="184">
        <v>3.6962000000000002</v>
      </c>
      <c r="L1465" s="184">
        <v>3.694</v>
      </c>
      <c r="M1465" s="184">
        <v>3.6547000000000001</v>
      </c>
      <c r="N1465" s="184">
        <v>3.6095999999999999</v>
      </c>
      <c r="O1465" s="184">
        <v>6.3982999999999999</v>
      </c>
      <c r="P1465" s="184">
        <v>6.6853999999999996</v>
      </c>
      <c r="Q1465" s="184">
        <v>7.2592999999999996</v>
      </c>
      <c r="R1465" s="184">
        <v>5.1310000000000002</v>
      </c>
      <c r="S1465" s="120" t="s">
        <v>2002</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1199</v>
      </c>
      <c r="B1466" s="180" t="s">
        <v>1209</v>
      </c>
      <c r="C1466" s="180">
        <v>118506</v>
      </c>
      <c r="D1466" s="183">
        <v>44477</v>
      </c>
      <c r="E1466" s="184">
        <v>40.758600000000001</v>
      </c>
      <c r="F1466" s="184">
        <v>7.7031000000000001</v>
      </c>
      <c r="G1466" s="184">
        <v>4.4493999999999998</v>
      </c>
      <c r="H1466" s="184">
        <v>3.9561000000000002</v>
      </c>
      <c r="I1466" s="184">
        <v>3.2663000000000002</v>
      </c>
      <c r="J1466" s="184">
        <v>2.9683999999999999</v>
      </c>
      <c r="K1466" s="184">
        <v>3.8645999999999998</v>
      </c>
      <c r="L1466" s="184">
        <v>3.8618999999999999</v>
      </c>
      <c r="M1466" s="184">
        <v>3.8193999999999999</v>
      </c>
      <c r="N1466" s="184">
        <v>3.7730000000000001</v>
      </c>
      <c r="O1466" s="184">
        <v>6.5632000000000001</v>
      </c>
      <c r="P1466" s="184">
        <v>6.8625999999999996</v>
      </c>
      <c r="Q1466" s="184">
        <v>7.8733000000000004</v>
      </c>
      <c r="R1466" s="184">
        <v>5.2968999999999999</v>
      </c>
      <c r="S1466" s="120" t="s">
        <v>2002</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1199</v>
      </c>
      <c r="B1467" s="180" t="s">
        <v>1210</v>
      </c>
      <c r="C1467" s="180">
        <v>101993</v>
      </c>
      <c r="D1467" s="183">
        <v>44477</v>
      </c>
      <c r="E1467" s="184">
        <v>4506.7766000000001</v>
      </c>
      <c r="F1467" s="184">
        <v>6.3700999999999999</v>
      </c>
      <c r="G1467" s="184">
        <v>3.3123</v>
      </c>
      <c r="H1467" s="184">
        <v>3.1707999999999998</v>
      </c>
      <c r="I1467" s="184">
        <v>2.9009999999999998</v>
      </c>
      <c r="J1467" s="184">
        <v>2.8264999999999998</v>
      </c>
      <c r="K1467" s="184">
        <v>3.6983999999999999</v>
      </c>
      <c r="L1467" s="184">
        <v>3.7985000000000002</v>
      </c>
      <c r="M1467" s="184">
        <v>3.8279000000000001</v>
      </c>
      <c r="N1467" s="184">
        <v>3.8039999999999998</v>
      </c>
      <c r="O1467" s="184">
        <v>6.4657</v>
      </c>
      <c r="P1467" s="184">
        <v>6.5724</v>
      </c>
      <c r="Q1467" s="184">
        <v>7.1025</v>
      </c>
      <c r="R1467" s="184">
        <v>5.4311999999999996</v>
      </c>
      <c r="S1467" s="120" t="s">
        <v>2002</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1199</v>
      </c>
      <c r="B1468" s="180" t="s">
        <v>1211</v>
      </c>
      <c r="C1468" s="180">
        <v>119092</v>
      </c>
      <c r="D1468" s="183">
        <v>44477</v>
      </c>
      <c r="E1468" s="184">
        <v>4566.5164999999997</v>
      </c>
      <c r="F1468" s="184">
        <v>6.5098000000000003</v>
      </c>
      <c r="G1468" s="184">
        <v>3.4523000000000001</v>
      </c>
      <c r="H1468" s="184">
        <v>3.3104</v>
      </c>
      <c r="I1468" s="184">
        <v>3.0407999999999999</v>
      </c>
      <c r="J1468" s="184">
        <v>2.9666000000000001</v>
      </c>
      <c r="K1468" s="184">
        <v>3.8395999999999999</v>
      </c>
      <c r="L1468" s="184">
        <v>3.9411</v>
      </c>
      <c r="M1468" s="184">
        <v>3.972</v>
      </c>
      <c r="N1468" s="184">
        <v>3.9495</v>
      </c>
      <c r="O1468" s="184">
        <v>6.6505999999999998</v>
      </c>
      <c r="P1468" s="184">
        <v>6.7689000000000004</v>
      </c>
      <c r="Q1468" s="184">
        <v>7.61</v>
      </c>
      <c r="R1468" s="184">
        <v>5.6003999999999996</v>
      </c>
      <c r="S1468" s="120" t="s">
        <v>2002</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1199</v>
      </c>
      <c r="B1469" s="180" t="s">
        <v>1212</v>
      </c>
      <c r="C1469" s="180">
        <v>103633</v>
      </c>
      <c r="D1469" s="183">
        <v>44477</v>
      </c>
      <c r="E1469" s="184">
        <v>298.79610000000002</v>
      </c>
      <c r="F1469" s="184">
        <v>6.7931999999999997</v>
      </c>
      <c r="G1469" s="184">
        <v>4.5255999999999998</v>
      </c>
      <c r="H1469" s="184">
        <v>3.9521999999999999</v>
      </c>
      <c r="I1469" s="184">
        <v>3.3024</v>
      </c>
      <c r="J1469" s="184">
        <v>2.9834000000000001</v>
      </c>
      <c r="K1469" s="184">
        <v>3.6821999999999999</v>
      </c>
      <c r="L1469" s="184">
        <v>3.7481</v>
      </c>
      <c r="M1469" s="184">
        <v>3.7279</v>
      </c>
      <c r="N1469" s="184">
        <v>3.7433999999999998</v>
      </c>
      <c r="O1469" s="184">
        <v>6.2946999999999997</v>
      </c>
      <c r="P1469" s="184">
        <v>6.5597000000000003</v>
      </c>
      <c r="Q1469" s="184">
        <v>7.27</v>
      </c>
      <c r="R1469" s="184">
        <v>5.2586000000000004</v>
      </c>
      <c r="S1469" s="120" t="s">
        <v>2002</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1199</v>
      </c>
      <c r="B1470" s="180" t="s">
        <v>1213</v>
      </c>
      <c r="C1470" s="180">
        <v>120211</v>
      </c>
      <c r="D1470" s="183">
        <v>44477</v>
      </c>
      <c r="E1470" s="184">
        <v>301.23500000000001</v>
      </c>
      <c r="F1470" s="184">
        <v>6.9078999999999997</v>
      </c>
      <c r="G1470" s="184">
        <v>4.6464999999999996</v>
      </c>
      <c r="H1470" s="184">
        <v>4.0727000000000002</v>
      </c>
      <c r="I1470" s="184">
        <v>3.4222999999999999</v>
      </c>
      <c r="J1470" s="184">
        <v>3.1036999999999999</v>
      </c>
      <c r="K1470" s="184">
        <v>3.8031999999999999</v>
      </c>
      <c r="L1470" s="184">
        <v>3.8702999999999999</v>
      </c>
      <c r="M1470" s="184">
        <v>3.8513000000000002</v>
      </c>
      <c r="N1470" s="184">
        <v>3.8679000000000001</v>
      </c>
      <c r="O1470" s="184">
        <v>6.4215</v>
      </c>
      <c r="P1470" s="184">
        <v>6.6811999999999996</v>
      </c>
      <c r="Q1470" s="184">
        <v>7.5617000000000001</v>
      </c>
      <c r="R1470" s="184">
        <v>5.3837999999999999</v>
      </c>
      <c r="S1470" s="120" t="s">
        <v>2002</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1199</v>
      </c>
      <c r="B1471" s="180" t="s">
        <v>1214</v>
      </c>
      <c r="C1471" s="180">
        <v>118384</v>
      </c>
      <c r="D1471" s="183">
        <v>44477</v>
      </c>
      <c r="E1471" s="184">
        <v>34.279499999999999</v>
      </c>
      <c r="F1471" s="184">
        <v>5.9637000000000002</v>
      </c>
      <c r="G1471" s="184">
        <v>3.5857999999999999</v>
      </c>
      <c r="H1471" s="184">
        <v>3.3334000000000001</v>
      </c>
      <c r="I1471" s="184">
        <v>2.9466999999999999</v>
      </c>
      <c r="J1471" s="184">
        <v>2.7747000000000002</v>
      </c>
      <c r="K1471" s="184">
        <v>3.5085999999999999</v>
      </c>
      <c r="L1471" s="184">
        <v>3.5991</v>
      </c>
      <c r="M1471" s="184">
        <v>3.6459999999999999</v>
      </c>
      <c r="N1471" s="184">
        <v>3.6392000000000002</v>
      </c>
      <c r="O1471" s="184">
        <v>5.9862000000000002</v>
      </c>
      <c r="P1471" s="184">
        <v>6.2363999999999997</v>
      </c>
      <c r="Q1471" s="184">
        <v>7.4931000000000001</v>
      </c>
      <c r="R1471" s="184">
        <v>5.0407999999999999</v>
      </c>
      <c r="S1471" s="120" t="s">
        <v>2002</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1199</v>
      </c>
      <c r="B1472" s="180" t="s">
        <v>1215</v>
      </c>
      <c r="C1472" s="180">
        <v>108756</v>
      </c>
      <c r="D1472" s="183">
        <v>44477</v>
      </c>
      <c r="E1472" s="184">
        <v>32.386499999999998</v>
      </c>
      <c r="F1472" s="184">
        <v>5.4104999999999999</v>
      </c>
      <c r="G1472" s="184">
        <v>2.9308999999999998</v>
      </c>
      <c r="H1472" s="184">
        <v>2.6901000000000002</v>
      </c>
      <c r="I1472" s="184">
        <v>2.2881999999999998</v>
      </c>
      <c r="J1472" s="184">
        <v>2.1112000000000002</v>
      </c>
      <c r="K1472" s="184">
        <v>2.8376999999999999</v>
      </c>
      <c r="L1472" s="184">
        <v>2.9148999999999998</v>
      </c>
      <c r="M1472" s="184">
        <v>2.9544999999999999</v>
      </c>
      <c r="N1472" s="184">
        <v>2.9171999999999998</v>
      </c>
      <c r="O1472" s="184">
        <v>5.2210000000000001</v>
      </c>
      <c r="P1472" s="184">
        <v>5.5336999999999996</v>
      </c>
      <c r="Q1472" s="184">
        <v>6.5041000000000002</v>
      </c>
      <c r="R1472" s="184">
        <v>4.2713000000000001</v>
      </c>
      <c r="S1472" s="120" t="s">
        <v>2002</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1199</v>
      </c>
      <c r="B1473" s="180" t="s">
        <v>1216</v>
      </c>
      <c r="C1473" s="180">
        <v>144994</v>
      </c>
      <c r="D1473" s="183"/>
      <c r="E1473" s="184"/>
      <c r="F1473" s="184"/>
      <c r="G1473" s="184"/>
      <c r="H1473" s="184"/>
      <c r="I1473" s="184"/>
      <c r="J1473" s="184"/>
      <c r="K1473" s="184"/>
      <c r="L1473" s="184"/>
      <c r="M1473" s="184"/>
      <c r="N1473" s="184"/>
      <c r="O1473" s="184"/>
      <c r="P1473" s="184"/>
      <c r="Q1473" s="184"/>
      <c r="R1473" s="184"/>
      <c r="S1473" s="120" t="s">
        <v>2002</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1199</v>
      </c>
      <c r="B1474" s="180" t="s">
        <v>1217</v>
      </c>
      <c r="C1474" s="180">
        <v>144997</v>
      </c>
      <c r="D1474" s="183"/>
      <c r="E1474" s="184"/>
      <c r="F1474" s="184"/>
      <c r="G1474" s="184"/>
      <c r="H1474" s="184"/>
      <c r="I1474" s="184"/>
      <c r="J1474" s="184"/>
      <c r="K1474" s="184"/>
      <c r="L1474" s="184"/>
      <c r="M1474" s="184"/>
      <c r="N1474" s="184"/>
      <c r="O1474" s="184"/>
      <c r="P1474" s="184"/>
      <c r="Q1474" s="184"/>
      <c r="R1474" s="184"/>
      <c r="S1474" s="120" t="s">
        <v>2002</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1199</v>
      </c>
      <c r="B1475" s="180" t="s">
        <v>1218</v>
      </c>
      <c r="C1475" s="180">
        <v>112123</v>
      </c>
      <c r="D1475" s="183">
        <v>44477</v>
      </c>
      <c r="E1475" s="184">
        <v>2436.5682000000002</v>
      </c>
      <c r="F1475" s="184">
        <v>7.4706000000000001</v>
      </c>
      <c r="G1475" s="184">
        <v>3.2719999999999998</v>
      </c>
      <c r="H1475" s="184">
        <v>3.1082999999999998</v>
      </c>
      <c r="I1475" s="184">
        <v>2.371</v>
      </c>
      <c r="J1475" s="184">
        <v>2.2315</v>
      </c>
      <c r="K1475" s="184">
        <v>3.4792999999999998</v>
      </c>
      <c r="L1475" s="184">
        <v>3.5529999999999999</v>
      </c>
      <c r="M1475" s="184">
        <v>3.6074000000000002</v>
      </c>
      <c r="N1475" s="184">
        <v>3.5831</v>
      </c>
      <c r="O1475" s="184">
        <v>5.7698999999999998</v>
      </c>
      <c r="P1475" s="184">
        <v>6.2462999999999997</v>
      </c>
      <c r="Q1475" s="184">
        <v>7.6245000000000003</v>
      </c>
      <c r="R1475" s="184">
        <v>4.9516</v>
      </c>
      <c r="S1475" s="120" t="s">
        <v>2002</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1199</v>
      </c>
      <c r="B1476" s="180" t="s">
        <v>1219</v>
      </c>
      <c r="C1476" s="180">
        <v>120507</v>
      </c>
      <c r="D1476" s="183">
        <v>44477</v>
      </c>
      <c r="E1476" s="184">
        <v>2494.9522999999999</v>
      </c>
      <c r="F1476" s="184">
        <v>7.8212000000000002</v>
      </c>
      <c r="G1476" s="184">
        <v>3.6234000000000002</v>
      </c>
      <c r="H1476" s="184">
        <v>3.4590000000000001</v>
      </c>
      <c r="I1476" s="184">
        <v>2.7216999999999998</v>
      </c>
      <c r="J1476" s="184">
        <v>2.5752000000000002</v>
      </c>
      <c r="K1476" s="184">
        <v>3.8304</v>
      </c>
      <c r="L1476" s="184">
        <v>3.9085000000000001</v>
      </c>
      <c r="M1476" s="184">
        <v>3.9668000000000001</v>
      </c>
      <c r="N1476" s="184">
        <v>3.9459</v>
      </c>
      <c r="O1476" s="184">
        <v>6.0907</v>
      </c>
      <c r="P1476" s="184">
        <v>6.5465</v>
      </c>
      <c r="Q1476" s="184">
        <v>7.9679000000000002</v>
      </c>
      <c r="R1476" s="184">
        <v>5.298</v>
      </c>
      <c r="S1476" s="120" t="s">
        <v>2002</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1199</v>
      </c>
      <c r="B1477" s="180" t="s">
        <v>1220</v>
      </c>
      <c r="C1477" s="180">
        <v>143598</v>
      </c>
      <c r="D1477" s="183"/>
      <c r="E1477" s="184"/>
      <c r="F1477" s="184"/>
      <c r="G1477" s="184"/>
      <c r="H1477" s="184"/>
      <c r="I1477" s="184"/>
      <c r="J1477" s="184"/>
      <c r="K1477" s="184"/>
      <c r="L1477" s="184"/>
      <c r="M1477" s="184"/>
      <c r="N1477" s="184"/>
      <c r="O1477" s="184"/>
      <c r="P1477" s="184"/>
      <c r="Q1477" s="184"/>
      <c r="R1477" s="184"/>
      <c r="S1477" s="120" t="s">
        <v>2002</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1199</v>
      </c>
      <c r="B1478" s="180" t="s">
        <v>1221</v>
      </c>
      <c r="C1478" s="180">
        <v>143597</v>
      </c>
      <c r="D1478" s="183"/>
      <c r="E1478" s="184"/>
      <c r="F1478" s="184"/>
      <c r="G1478" s="184"/>
      <c r="H1478" s="184"/>
      <c r="I1478" s="184"/>
      <c r="J1478" s="184"/>
      <c r="K1478" s="184"/>
      <c r="L1478" s="184"/>
      <c r="M1478" s="184"/>
      <c r="N1478" s="184"/>
      <c r="O1478" s="184"/>
      <c r="P1478" s="184"/>
      <c r="Q1478" s="184"/>
      <c r="R1478" s="184"/>
      <c r="S1478" s="120" t="s">
        <v>2002</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1199</v>
      </c>
      <c r="B1479" s="180" t="s">
        <v>1222</v>
      </c>
      <c r="C1479" s="180">
        <v>101893</v>
      </c>
      <c r="D1479" s="183">
        <v>44477</v>
      </c>
      <c r="E1479" s="184">
        <v>3533.5837999999999</v>
      </c>
      <c r="F1479" s="184">
        <v>5.9786000000000001</v>
      </c>
      <c r="G1479" s="184">
        <v>2.9952000000000001</v>
      </c>
      <c r="H1479" s="184">
        <v>2.7107000000000001</v>
      </c>
      <c r="I1479" s="184">
        <v>2.8371</v>
      </c>
      <c r="J1479" s="184">
        <v>2.8515000000000001</v>
      </c>
      <c r="K1479" s="184">
        <v>3.6920000000000002</v>
      </c>
      <c r="L1479" s="184">
        <v>3.6838000000000002</v>
      </c>
      <c r="M1479" s="184">
        <v>3.6627000000000001</v>
      </c>
      <c r="N1479" s="184">
        <v>3.7462</v>
      </c>
      <c r="O1479" s="184">
        <v>6.16</v>
      </c>
      <c r="P1479" s="184">
        <v>6.4816000000000003</v>
      </c>
      <c r="Q1479" s="184">
        <v>7.1619000000000002</v>
      </c>
      <c r="R1479" s="184">
        <v>4.9757999999999996</v>
      </c>
      <c r="S1479" s="120" t="s">
        <v>2002</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1199</v>
      </c>
      <c r="B1480" s="180" t="s">
        <v>1223</v>
      </c>
      <c r="C1480" s="180">
        <v>119746</v>
      </c>
      <c r="D1480" s="183">
        <v>44477</v>
      </c>
      <c r="E1480" s="184">
        <v>3552.1767</v>
      </c>
      <c r="F1480" s="184">
        <v>6.0522</v>
      </c>
      <c r="G1480" s="184">
        <v>3.069</v>
      </c>
      <c r="H1480" s="184">
        <v>2.7835000000000001</v>
      </c>
      <c r="I1480" s="184">
        <v>2.9104000000000001</v>
      </c>
      <c r="J1480" s="184">
        <v>2.9251999999999998</v>
      </c>
      <c r="K1480" s="184">
        <v>3.7665999999999999</v>
      </c>
      <c r="L1480" s="184">
        <v>3.7604000000000002</v>
      </c>
      <c r="M1480" s="184">
        <v>3.7496999999999998</v>
      </c>
      <c r="N1480" s="184">
        <v>3.8374000000000001</v>
      </c>
      <c r="O1480" s="184">
        <v>6.2438000000000002</v>
      </c>
      <c r="P1480" s="184">
        <v>6.5538999999999996</v>
      </c>
      <c r="Q1480" s="184">
        <v>7.5095000000000001</v>
      </c>
      <c r="R1480" s="184">
        <v>5.0716999999999999</v>
      </c>
      <c r="S1480" s="120" t="s">
        <v>2002</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1199</v>
      </c>
      <c r="B1481" s="180" t="s">
        <v>1224</v>
      </c>
      <c r="C1481" s="180">
        <v>119431</v>
      </c>
      <c r="D1481" s="183">
        <v>44477</v>
      </c>
      <c r="E1481" s="184">
        <v>32.757012149392501</v>
      </c>
      <c r="F1481" s="184">
        <v>6.1848999999999998</v>
      </c>
      <c r="G1481" s="184">
        <v>2.7862</v>
      </c>
      <c r="H1481" s="184">
        <v>3.2730999999999999</v>
      </c>
      <c r="I1481" s="184">
        <v>2.5811999999999999</v>
      </c>
      <c r="J1481" s="184">
        <v>2.5512999999999999</v>
      </c>
      <c r="K1481" s="184">
        <v>3.4986000000000002</v>
      </c>
      <c r="L1481" s="184">
        <v>3.3902000000000001</v>
      </c>
      <c r="M1481" s="184">
        <v>3.3151000000000002</v>
      </c>
      <c r="N1481" s="184">
        <v>3.4318</v>
      </c>
      <c r="O1481" s="184">
        <v>6.3506</v>
      </c>
      <c r="P1481" s="184">
        <v>6.9535999999999998</v>
      </c>
      <c r="Q1481" s="184">
        <v>7.8773</v>
      </c>
      <c r="R1481" s="184">
        <v>4.9532999999999996</v>
      </c>
      <c r="S1481" s="120" t="s">
        <v>2002</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1199</v>
      </c>
      <c r="B1482" s="180" t="s">
        <v>1225</v>
      </c>
      <c r="C1482" s="180">
        <v>114216</v>
      </c>
      <c r="D1482" s="183">
        <v>44477</v>
      </c>
      <c r="E1482" s="184">
        <v>31.628768561571899</v>
      </c>
      <c r="F1482" s="184">
        <v>5.5397999999999996</v>
      </c>
      <c r="G1482" s="184">
        <v>2.2505999999999999</v>
      </c>
      <c r="H1482" s="184">
        <v>2.7709999999999999</v>
      </c>
      <c r="I1482" s="184">
        <v>2.0912000000000002</v>
      </c>
      <c r="J1482" s="184">
        <v>2.0691000000000002</v>
      </c>
      <c r="K1482" s="184">
        <v>3.0123000000000002</v>
      </c>
      <c r="L1482" s="184">
        <v>2.9018999999999999</v>
      </c>
      <c r="M1482" s="184">
        <v>2.8233999999999999</v>
      </c>
      <c r="N1482" s="184">
        <v>2.9377</v>
      </c>
      <c r="O1482" s="184">
        <v>5.8491999999999997</v>
      </c>
      <c r="P1482" s="184">
        <v>6.4343000000000004</v>
      </c>
      <c r="Q1482" s="184">
        <v>7.3795000000000002</v>
      </c>
      <c r="R1482" s="184">
        <v>4.4478</v>
      </c>
      <c r="S1482" s="120" t="s">
        <v>2002</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1199</v>
      </c>
      <c r="B1483" s="180" t="s">
        <v>1226</v>
      </c>
      <c r="C1483" s="180">
        <v>103048</v>
      </c>
      <c r="D1483" s="183">
        <v>44477</v>
      </c>
      <c r="E1483" s="184">
        <v>3258.6041</v>
      </c>
      <c r="F1483" s="184">
        <v>8.0677000000000003</v>
      </c>
      <c r="G1483" s="184">
        <v>4.1779999999999999</v>
      </c>
      <c r="H1483" s="184">
        <v>3.7761999999999998</v>
      </c>
      <c r="I1483" s="184">
        <v>3.2978999999999998</v>
      </c>
      <c r="J1483" s="184">
        <v>2.9984000000000002</v>
      </c>
      <c r="K1483" s="184">
        <v>3.6659999999999999</v>
      </c>
      <c r="L1483" s="184">
        <v>3.7393000000000001</v>
      </c>
      <c r="M1483" s="184">
        <v>3.8012999999999999</v>
      </c>
      <c r="N1483" s="184">
        <v>3.8609</v>
      </c>
      <c r="O1483" s="184">
        <v>6.3388</v>
      </c>
      <c r="P1483" s="184">
        <v>6.5979999999999999</v>
      </c>
      <c r="Q1483" s="184">
        <v>7.5038999999999998</v>
      </c>
      <c r="R1483" s="184">
        <v>5.1894999999999998</v>
      </c>
      <c r="S1483" s="120" t="s">
        <v>2002</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1199</v>
      </c>
      <c r="B1484" s="180" t="s">
        <v>1227</v>
      </c>
      <c r="C1484" s="180">
        <v>118719</v>
      </c>
      <c r="D1484" s="183">
        <v>44477</v>
      </c>
      <c r="E1484" s="184">
        <v>3285.4522999999999</v>
      </c>
      <c r="F1484" s="184">
        <v>8.1662999999999997</v>
      </c>
      <c r="G1484" s="184">
        <v>4.2779999999999996</v>
      </c>
      <c r="H1484" s="184">
        <v>3.8761999999999999</v>
      </c>
      <c r="I1484" s="184">
        <v>3.3978999999999999</v>
      </c>
      <c r="J1484" s="184">
        <v>3.0985999999999998</v>
      </c>
      <c r="K1484" s="184">
        <v>3.7669000000000001</v>
      </c>
      <c r="L1484" s="184">
        <v>3.8412000000000002</v>
      </c>
      <c r="M1484" s="184">
        <v>3.9041000000000001</v>
      </c>
      <c r="N1484" s="184">
        <v>3.9647000000000001</v>
      </c>
      <c r="O1484" s="184">
        <v>6.4450000000000003</v>
      </c>
      <c r="P1484" s="184">
        <v>6.7046999999999999</v>
      </c>
      <c r="Q1484" s="184">
        <v>7.5834000000000001</v>
      </c>
      <c r="R1484" s="184">
        <v>5.2946</v>
      </c>
      <c r="S1484" s="120" t="s">
        <v>2002</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1199</v>
      </c>
      <c r="B1485" s="180" t="s">
        <v>1228</v>
      </c>
      <c r="C1485" s="180">
        <v>148161</v>
      </c>
      <c r="D1485" s="183">
        <v>44477</v>
      </c>
      <c r="E1485" s="184">
        <v>1073.8231000000001</v>
      </c>
      <c r="F1485" s="184">
        <v>6.4016000000000002</v>
      </c>
      <c r="G1485" s="184">
        <v>2.3311000000000002</v>
      </c>
      <c r="H1485" s="184">
        <v>2.8106</v>
      </c>
      <c r="I1485" s="184">
        <v>2.4836999999999998</v>
      </c>
      <c r="J1485" s="184">
        <v>2.6135999999999999</v>
      </c>
      <c r="K1485" s="184">
        <v>3.9230999999999998</v>
      </c>
      <c r="L1485" s="184">
        <v>3.8062</v>
      </c>
      <c r="M1485" s="184">
        <v>3.6958000000000002</v>
      </c>
      <c r="N1485" s="184">
        <v>3.8359000000000001</v>
      </c>
      <c r="O1485" s="184"/>
      <c r="P1485" s="184"/>
      <c r="Q1485" s="184">
        <v>4.5762</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1199</v>
      </c>
      <c r="B1486" s="180" t="s">
        <v>1229</v>
      </c>
      <c r="C1486" s="180">
        <v>148159</v>
      </c>
      <c r="D1486" s="183">
        <v>44477</v>
      </c>
      <c r="E1486" s="184">
        <v>1059.0591999999999</v>
      </c>
      <c r="F1486" s="184">
        <v>5.5255000000000001</v>
      </c>
      <c r="G1486" s="184">
        <v>1.4534</v>
      </c>
      <c r="H1486" s="184">
        <v>1.9321999999999999</v>
      </c>
      <c r="I1486" s="184">
        <v>1.6041000000000001</v>
      </c>
      <c r="J1486" s="184">
        <v>1.7326999999999999</v>
      </c>
      <c r="K1486" s="184">
        <v>3.0329000000000002</v>
      </c>
      <c r="L1486" s="184">
        <v>2.9001999999999999</v>
      </c>
      <c r="M1486" s="184">
        <v>2.7888999999999999</v>
      </c>
      <c r="N1486" s="184">
        <v>2.9177</v>
      </c>
      <c r="O1486" s="184"/>
      <c r="P1486" s="184"/>
      <c r="Q1486" s="184">
        <v>3.6705999999999999</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1199</v>
      </c>
      <c r="B1487" s="180" t="s">
        <v>1230</v>
      </c>
      <c r="C1487" s="180">
        <v>103464</v>
      </c>
      <c r="D1487" s="183"/>
      <c r="E1487" s="184"/>
      <c r="F1487" s="184"/>
      <c r="G1487" s="184"/>
      <c r="H1487" s="184"/>
      <c r="I1487" s="184"/>
      <c r="J1487" s="184"/>
      <c r="K1487" s="184"/>
      <c r="L1487" s="184"/>
      <c r="M1487" s="184"/>
      <c r="N1487" s="184"/>
      <c r="O1487" s="184"/>
      <c r="P1487" s="184"/>
      <c r="Q1487" s="184"/>
      <c r="R1487" s="184"/>
      <c r="S1487" s="120" t="s">
        <v>2001</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1199</v>
      </c>
      <c r="B1488" s="180" t="s">
        <v>1231</v>
      </c>
      <c r="C1488" s="180">
        <v>120845</v>
      </c>
      <c r="D1488" s="183"/>
      <c r="E1488" s="184"/>
      <c r="F1488" s="184"/>
      <c r="G1488" s="184"/>
      <c r="H1488" s="184"/>
      <c r="I1488" s="184"/>
      <c r="J1488" s="184"/>
      <c r="K1488" s="184"/>
      <c r="L1488" s="184"/>
      <c r="M1488" s="184"/>
      <c r="N1488" s="184"/>
      <c r="O1488" s="184"/>
      <c r="P1488" s="184"/>
      <c r="Q1488" s="184"/>
      <c r="R1488" s="184"/>
      <c r="S1488" s="120" t="s">
        <v>2001</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1199</v>
      </c>
      <c r="B1489" s="180" t="s">
        <v>1232</v>
      </c>
      <c r="C1489" s="180">
        <v>119821</v>
      </c>
      <c r="D1489" s="183">
        <v>44477</v>
      </c>
      <c r="E1489" s="184">
        <v>34.8902</v>
      </c>
      <c r="F1489" s="184">
        <v>8.0570000000000004</v>
      </c>
      <c r="G1489" s="184">
        <v>4.3255999999999997</v>
      </c>
      <c r="H1489" s="184">
        <v>3.8586</v>
      </c>
      <c r="I1489" s="184">
        <v>3.3294999999999999</v>
      </c>
      <c r="J1489" s="184">
        <v>3.15</v>
      </c>
      <c r="K1489" s="184">
        <v>3.8578000000000001</v>
      </c>
      <c r="L1489" s="184">
        <v>3.8765999999999998</v>
      </c>
      <c r="M1489" s="184">
        <v>3.8976000000000002</v>
      </c>
      <c r="N1489" s="184">
        <v>3.9575</v>
      </c>
      <c r="O1489" s="184">
        <v>6.5349000000000004</v>
      </c>
      <c r="P1489" s="184">
        <v>6.8182999999999998</v>
      </c>
      <c r="Q1489" s="184">
        <v>7.9287000000000001</v>
      </c>
      <c r="R1489" s="184">
        <v>5.4123000000000001</v>
      </c>
      <c r="S1489" s="120" t="s">
        <v>2002</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1199</v>
      </c>
      <c r="B1490" s="180" t="s">
        <v>1233</v>
      </c>
      <c r="C1490" s="180">
        <v>102503</v>
      </c>
      <c r="D1490" s="183">
        <v>44477</v>
      </c>
      <c r="E1490" s="184">
        <v>33.1404</v>
      </c>
      <c r="F1490" s="184">
        <v>7.4908999999999999</v>
      </c>
      <c r="G1490" s="184">
        <v>3.8193000000000001</v>
      </c>
      <c r="H1490" s="184">
        <v>3.3220000000000001</v>
      </c>
      <c r="I1490" s="184">
        <v>2.7957999999999998</v>
      </c>
      <c r="J1490" s="184">
        <v>2.6196000000000002</v>
      </c>
      <c r="K1490" s="184">
        <v>3.3220999999999998</v>
      </c>
      <c r="L1490" s="184">
        <v>3.3368000000000002</v>
      </c>
      <c r="M1490" s="184">
        <v>3.3908</v>
      </c>
      <c r="N1490" s="184">
        <v>3.4296000000000002</v>
      </c>
      <c r="O1490" s="184">
        <v>5.9313000000000002</v>
      </c>
      <c r="P1490" s="184">
        <v>6.1577000000000002</v>
      </c>
      <c r="Q1490" s="184">
        <v>7.1943000000000001</v>
      </c>
      <c r="R1490" s="184">
        <v>4.8411</v>
      </c>
      <c r="S1490" s="120" t="s">
        <v>2002</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1199</v>
      </c>
      <c r="B1491" s="180" t="s">
        <v>1234</v>
      </c>
      <c r="C1491" s="180">
        <v>145050</v>
      </c>
      <c r="D1491" s="183">
        <v>44477</v>
      </c>
      <c r="E1491" s="184">
        <v>11.925000000000001</v>
      </c>
      <c r="F1491" s="184">
        <v>5.5103</v>
      </c>
      <c r="G1491" s="184">
        <v>4.0823999999999998</v>
      </c>
      <c r="H1491" s="184">
        <v>3.5004</v>
      </c>
      <c r="I1491" s="184">
        <v>3.1520999999999999</v>
      </c>
      <c r="J1491" s="184">
        <v>3.0171999999999999</v>
      </c>
      <c r="K1491" s="184">
        <v>3.4870999999999999</v>
      </c>
      <c r="L1491" s="184">
        <v>3.4870000000000001</v>
      </c>
      <c r="M1491" s="184">
        <v>3.4893000000000001</v>
      </c>
      <c r="N1491" s="184">
        <v>3.4958999999999998</v>
      </c>
      <c r="O1491" s="184">
        <v>5.9307999999999996</v>
      </c>
      <c r="P1491" s="184"/>
      <c r="Q1491" s="184">
        <v>5.9710000000000001</v>
      </c>
      <c r="R1491" s="184">
        <v>4.6920999999999999</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1199</v>
      </c>
      <c r="B1492" s="180" t="s">
        <v>1235</v>
      </c>
      <c r="C1492" s="180">
        <v>145042</v>
      </c>
      <c r="D1492" s="183">
        <v>44477</v>
      </c>
      <c r="E1492" s="184">
        <v>11.8903</v>
      </c>
      <c r="F1492" s="184">
        <v>5.5263</v>
      </c>
      <c r="G1492" s="184">
        <v>3.992</v>
      </c>
      <c r="H1492" s="184">
        <v>3.4228000000000001</v>
      </c>
      <c r="I1492" s="184">
        <v>3.0733000000000001</v>
      </c>
      <c r="J1492" s="184">
        <v>2.9335</v>
      </c>
      <c r="K1492" s="184">
        <v>3.3988999999999998</v>
      </c>
      <c r="L1492" s="184">
        <v>3.4140000000000001</v>
      </c>
      <c r="M1492" s="184">
        <v>3.4098000000000002</v>
      </c>
      <c r="N1492" s="184">
        <v>3.4119000000000002</v>
      </c>
      <c r="O1492" s="184">
        <v>5.8297999999999996</v>
      </c>
      <c r="P1492" s="184"/>
      <c r="Q1492" s="184">
        <v>5.8693</v>
      </c>
      <c r="R1492" s="184">
        <v>4.6158999999999999</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1199</v>
      </c>
      <c r="B1493" s="180" t="s">
        <v>1236</v>
      </c>
      <c r="C1493" s="180">
        <v>119424</v>
      </c>
      <c r="D1493" s="183">
        <v>44477</v>
      </c>
      <c r="E1493" s="184">
        <v>3749.3067000000001</v>
      </c>
      <c r="F1493" s="184">
        <v>9.4183000000000003</v>
      </c>
      <c r="G1493" s="184">
        <v>4.4428000000000001</v>
      </c>
      <c r="H1493" s="184">
        <v>3.8353999999999999</v>
      </c>
      <c r="I1493" s="184">
        <v>3.1642999999999999</v>
      </c>
      <c r="J1493" s="184">
        <v>2.9468000000000001</v>
      </c>
      <c r="K1493" s="184">
        <v>4.0113000000000003</v>
      </c>
      <c r="L1493" s="184">
        <v>4.0895000000000001</v>
      </c>
      <c r="M1493" s="184">
        <v>4.2073999999999998</v>
      </c>
      <c r="N1493" s="184">
        <v>4.2196999999999996</v>
      </c>
      <c r="O1493" s="184">
        <v>4.5566000000000004</v>
      </c>
      <c r="P1493" s="184">
        <v>5.2205000000000004</v>
      </c>
      <c r="Q1493" s="184">
        <v>6.7087000000000003</v>
      </c>
      <c r="R1493" s="184">
        <v>5.5983000000000001</v>
      </c>
      <c r="S1493" s="120" t="s">
        <v>2002</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1199</v>
      </c>
      <c r="B1494" s="180" t="s">
        <v>1237</v>
      </c>
      <c r="C1494" s="180">
        <v>101847</v>
      </c>
      <c r="D1494" s="183">
        <v>44477</v>
      </c>
      <c r="E1494" s="184">
        <v>3715.2784999999999</v>
      </c>
      <c r="F1494" s="184">
        <v>9.2382000000000009</v>
      </c>
      <c r="G1494" s="184">
        <v>4.2625999999999999</v>
      </c>
      <c r="H1494" s="184">
        <v>3.7324000000000002</v>
      </c>
      <c r="I1494" s="184">
        <v>2.9904000000000002</v>
      </c>
      <c r="J1494" s="184">
        <v>2.7542</v>
      </c>
      <c r="K1494" s="184">
        <v>3.8081999999999998</v>
      </c>
      <c r="L1494" s="184">
        <v>3.9077000000000002</v>
      </c>
      <c r="M1494" s="184">
        <v>4.0136000000000003</v>
      </c>
      <c r="N1494" s="184">
        <v>4.0183999999999997</v>
      </c>
      <c r="O1494" s="184">
        <v>4.3837999999999999</v>
      </c>
      <c r="P1494" s="184">
        <v>5.0887000000000002</v>
      </c>
      <c r="Q1494" s="184">
        <v>6.782</v>
      </c>
      <c r="R1494" s="184">
        <v>5.4211</v>
      </c>
      <c r="S1494" s="120" t="s">
        <v>2002</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1199</v>
      </c>
      <c r="B1495" s="180" t="s">
        <v>1238</v>
      </c>
      <c r="C1495" s="180">
        <v>120299</v>
      </c>
      <c r="D1495" s="183">
        <v>44477</v>
      </c>
      <c r="E1495" s="184">
        <v>2443.2179000000001</v>
      </c>
      <c r="F1495" s="184">
        <v>6.5087000000000002</v>
      </c>
      <c r="G1495" s="184">
        <v>4.1261000000000001</v>
      </c>
      <c r="H1495" s="184">
        <v>3.7576000000000001</v>
      </c>
      <c r="I1495" s="184">
        <v>3.3424</v>
      </c>
      <c r="J1495" s="184">
        <v>3.2120000000000002</v>
      </c>
      <c r="K1495" s="184">
        <v>3.8087</v>
      </c>
      <c r="L1495" s="184">
        <v>3.8363999999999998</v>
      </c>
      <c r="M1495" s="184">
        <v>3.8618000000000001</v>
      </c>
      <c r="N1495" s="184">
        <v>3.9077999999999999</v>
      </c>
      <c r="O1495" s="184">
        <v>6.3888999999999996</v>
      </c>
      <c r="P1495" s="184">
        <v>6.6923000000000004</v>
      </c>
      <c r="Q1495" s="184">
        <v>7.5842999999999998</v>
      </c>
      <c r="R1495" s="184">
        <v>5.2743000000000002</v>
      </c>
      <c r="S1495" s="120" t="s">
        <v>2002</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1199</v>
      </c>
      <c r="B1496" s="180" t="s">
        <v>1239</v>
      </c>
      <c r="C1496" s="180">
        <v>112077</v>
      </c>
      <c r="D1496" s="183">
        <v>44477</v>
      </c>
      <c r="E1496" s="184">
        <v>2421.3011000000001</v>
      </c>
      <c r="F1496" s="184">
        <v>6.4199000000000002</v>
      </c>
      <c r="G1496" s="184">
        <v>4.0362999999999998</v>
      </c>
      <c r="H1496" s="184">
        <v>3.6678000000000002</v>
      </c>
      <c r="I1496" s="184">
        <v>3.2524999999999999</v>
      </c>
      <c r="J1496" s="184">
        <v>3.1219999999999999</v>
      </c>
      <c r="K1496" s="184">
        <v>3.718</v>
      </c>
      <c r="L1496" s="184">
        <v>3.7456999999999998</v>
      </c>
      <c r="M1496" s="184">
        <v>3.7698</v>
      </c>
      <c r="N1496" s="184">
        <v>3.8147000000000002</v>
      </c>
      <c r="O1496" s="184">
        <v>6.2789999999999999</v>
      </c>
      <c r="P1496" s="184">
        <v>6.5758000000000001</v>
      </c>
      <c r="Q1496" s="184">
        <v>7.4809999999999999</v>
      </c>
      <c r="R1496" s="184">
        <v>5.1746999999999996</v>
      </c>
      <c r="S1496" s="120" t="s">
        <v>2002</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6.7876378378378375</v>
      </c>
      <c r="G1497" s="186">
        <v>3.5792405405405416</v>
      </c>
      <c r="H1497" s="186">
        <v>3.3607567567567558</v>
      </c>
      <c r="I1497" s="186">
        <v>2.8992891891891888</v>
      </c>
      <c r="J1497" s="186">
        <v>2.748797297297298</v>
      </c>
      <c r="K1497" s="186">
        <v>3.589651351351351</v>
      </c>
      <c r="L1497" s="186">
        <v>3.6094081081081084</v>
      </c>
      <c r="M1497" s="186">
        <v>3.6024837837837835</v>
      </c>
      <c r="N1497" s="186">
        <v>3.6342675675675671</v>
      </c>
      <c r="O1497" s="186">
        <v>6.3539516129032245</v>
      </c>
      <c r="P1497" s="186">
        <v>6.4358068965517239</v>
      </c>
      <c r="Q1497" s="186">
        <v>6.8015297297297304</v>
      </c>
      <c r="R1497" s="186">
        <v>5.0889600000000002</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6.5087000000000002</v>
      </c>
      <c r="G1498" s="186">
        <v>3.6234000000000002</v>
      </c>
      <c r="H1498" s="186">
        <v>3.3797999999999999</v>
      </c>
      <c r="I1498" s="186">
        <v>3.0065</v>
      </c>
      <c r="J1498" s="186">
        <v>2.8584000000000001</v>
      </c>
      <c r="K1498" s="186">
        <v>3.6983999999999999</v>
      </c>
      <c r="L1498" s="186">
        <v>3.7481</v>
      </c>
      <c r="M1498" s="186">
        <v>3.7496999999999998</v>
      </c>
      <c r="N1498" s="186">
        <v>3.7730000000000001</v>
      </c>
      <c r="O1498" s="186">
        <v>6.3303000000000003</v>
      </c>
      <c r="P1498" s="186">
        <v>6.5597000000000003</v>
      </c>
      <c r="Q1498" s="186">
        <v>7.2592999999999996</v>
      </c>
      <c r="R1498" s="186">
        <v>5.1764999999999999</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32"/>
      <c r="B1499" s="129"/>
      <c r="C1499" s="129"/>
      <c r="D1499" s="129"/>
      <c r="E1499" s="129"/>
      <c r="F1499" s="133"/>
      <c r="G1499" s="133"/>
      <c r="H1499" s="133"/>
      <c r="I1499" s="133"/>
      <c r="J1499" s="133"/>
      <c r="K1499" s="133"/>
      <c r="L1499" s="133"/>
      <c r="M1499" s="133"/>
      <c r="N1499" s="133"/>
      <c r="O1499" s="133"/>
      <c r="P1499" s="133"/>
      <c r="Q1499" s="133"/>
      <c r="R1499" s="133"/>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1240</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1241</v>
      </c>
      <c r="B1501" s="180" t="s">
        <v>1242</v>
      </c>
      <c r="C1501" s="180">
        <v>120524</v>
      </c>
      <c r="D1501" s="183">
        <v>44477</v>
      </c>
      <c r="E1501" s="184">
        <v>34.489800000000002</v>
      </c>
      <c r="F1501" s="184">
        <v>0.41959999999999997</v>
      </c>
      <c r="G1501" s="184">
        <v>0.74929999999999997</v>
      </c>
      <c r="H1501" s="184">
        <v>2.1448</v>
      </c>
      <c r="I1501" s="184">
        <v>0.52400000000000002</v>
      </c>
      <c r="J1501" s="184">
        <v>2.7158000000000002</v>
      </c>
      <c r="K1501" s="184">
        <v>11.395</v>
      </c>
      <c r="L1501" s="184">
        <v>20.308900000000001</v>
      </c>
      <c r="M1501" s="184">
        <v>22.139199999999999</v>
      </c>
      <c r="N1501" s="184">
        <v>43.404000000000003</v>
      </c>
      <c r="O1501" s="184">
        <v>23.046199999999999</v>
      </c>
      <c r="P1501" s="184">
        <v>14.6633</v>
      </c>
      <c r="Q1501" s="184">
        <v>12.0748</v>
      </c>
      <c r="R1501" s="184">
        <v>25.827999999999999</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1241</v>
      </c>
      <c r="B1502" s="180" t="s">
        <v>1243</v>
      </c>
      <c r="C1502" s="180">
        <v>113064</v>
      </c>
      <c r="D1502" s="183">
        <v>44477</v>
      </c>
      <c r="E1502" s="184">
        <v>31.146899999999999</v>
      </c>
      <c r="F1502" s="184">
        <v>0.41489999999999999</v>
      </c>
      <c r="G1502" s="184">
        <v>0.73609999999999998</v>
      </c>
      <c r="H1502" s="184">
        <v>2.1135999999999999</v>
      </c>
      <c r="I1502" s="184">
        <v>0.4622</v>
      </c>
      <c r="J1502" s="184">
        <v>2.5783999999999998</v>
      </c>
      <c r="K1502" s="184">
        <v>10.922800000000001</v>
      </c>
      <c r="L1502" s="184">
        <v>19.2943</v>
      </c>
      <c r="M1502" s="184">
        <v>20.613199999999999</v>
      </c>
      <c r="N1502" s="184">
        <v>41.072200000000002</v>
      </c>
      <c r="O1502" s="184">
        <v>21.3841</v>
      </c>
      <c r="P1502" s="184">
        <v>13.1882</v>
      </c>
      <c r="Q1502" s="184">
        <v>10.742699999999999</v>
      </c>
      <c r="R1502" s="184">
        <v>23.9648</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1241</v>
      </c>
      <c r="B1503" s="180" t="s">
        <v>1244</v>
      </c>
      <c r="C1503" s="180">
        <v>103131</v>
      </c>
      <c r="D1503" s="183">
        <v>44477</v>
      </c>
      <c r="E1503" s="184">
        <v>47.25</v>
      </c>
      <c r="F1503" s="184">
        <v>0.31</v>
      </c>
      <c r="G1503" s="184">
        <v>0.33339999999999997</v>
      </c>
      <c r="H1503" s="184">
        <v>1.0348999999999999</v>
      </c>
      <c r="I1503" s="184">
        <v>0.22059999999999999</v>
      </c>
      <c r="J1503" s="184">
        <v>0.78490000000000004</v>
      </c>
      <c r="K1503" s="184">
        <v>6.1224999999999996</v>
      </c>
      <c r="L1503" s="184">
        <v>13.546200000000001</v>
      </c>
      <c r="M1503" s="184">
        <v>14.932700000000001</v>
      </c>
      <c r="N1503" s="184">
        <v>30.4024</v>
      </c>
      <c r="O1503" s="184">
        <v>16.9694</v>
      </c>
      <c r="P1503" s="184">
        <v>10.9741</v>
      </c>
      <c r="Q1503" s="184">
        <v>10.0905</v>
      </c>
      <c r="R1503" s="184">
        <v>22.259699999999999</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1241</v>
      </c>
      <c r="B1504" s="180" t="s">
        <v>1245</v>
      </c>
      <c r="C1504" s="180">
        <v>119131</v>
      </c>
      <c r="D1504" s="183">
        <v>44477</v>
      </c>
      <c r="E1504" s="184">
        <v>50.313000000000002</v>
      </c>
      <c r="F1504" s="184">
        <v>0.311</v>
      </c>
      <c r="G1504" s="184">
        <v>0.34300000000000003</v>
      </c>
      <c r="H1504" s="184">
        <v>1.0606</v>
      </c>
      <c r="I1504" s="184">
        <v>0.27500000000000002</v>
      </c>
      <c r="J1504" s="184">
        <v>0.90249999999999997</v>
      </c>
      <c r="K1504" s="184">
        <v>6.5072999999999999</v>
      </c>
      <c r="L1504" s="184">
        <v>14.4153</v>
      </c>
      <c r="M1504" s="184">
        <v>16.212399999999999</v>
      </c>
      <c r="N1504" s="184">
        <v>32.218200000000003</v>
      </c>
      <c r="O1504" s="184">
        <v>18.112100000000002</v>
      </c>
      <c r="P1504" s="184">
        <v>11.879899999999999</v>
      </c>
      <c r="Q1504" s="184">
        <v>11.640700000000001</v>
      </c>
      <c r="R1504" s="184">
        <v>23.693200000000001</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1241</v>
      </c>
      <c r="B1505" s="180" t="s">
        <v>1246</v>
      </c>
      <c r="C1505" s="180">
        <v>101144</v>
      </c>
      <c r="D1505" s="183">
        <v>44477</v>
      </c>
      <c r="E1505" s="184">
        <v>413.69490000000002</v>
      </c>
      <c r="F1505" s="184">
        <v>3.5999999999999999E-3</v>
      </c>
      <c r="G1505" s="184">
        <v>-0.28949999999999998</v>
      </c>
      <c r="H1505" s="184">
        <v>1.6635</v>
      </c>
      <c r="I1505" s="184">
        <v>3.2454000000000001</v>
      </c>
      <c r="J1505" s="184">
        <v>6.5621</v>
      </c>
      <c r="K1505" s="184">
        <v>13.954800000000001</v>
      </c>
      <c r="L1505" s="184">
        <v>22.619599999999998</v>
      </c>
      <c r="M1505" s="184">
        <v>31.052700000000002</v>
      </c>
      <c r="N1505" s="184">
        <v>60.901899999999998</v>
      </c>
      <c r="O1505" s="184">
        <v>18.372399999999999</v>
      </c>
      <c r="P1505" s="184">
        <v>14.675700000000001</v>
      </c>
      <c r="Q1505" s="184">
        <v>21.705400000000001</v>
      </c>
      <c r="R1505" s="184">
        <v>27.032299999999999</v>
      </c>
      <c r="S1505" s="120" t="s">
        <v>2002</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1241</v>
      </c>
      <c r="B1506" s="180" t="s">
        <v>1247</v>
      </c>
      <c r="C1506" s="180">
        <v>120334</v>
      </c>
      <c r="D1506" s="183">
        <v>44477</v>
      </c>
      <c r="E1506" s="184">
        <v>443.2697</v>
      </c>
      <c r="F1506" s="184">
        <v>5.3E-3</v>
      </c>
      <c r="G1506" s="184">
        <v>-0.28460000000000002</v>
      </c>
      <c r="H1506" s="184">
        <v>1.6751</v>
      </c>
      <c r="I1506" s="184">
        <v>3.2690000000000001</v>
      </c>
      <c r="J1506" s="184">
        <v>6.6143000000000001</v>
      </c>
      <c r="K1506" s="184">
        <v>14.123100000000001</v>
      </c>
      <c r="L1506" s="184">
        <v>22.9923</v>
      </c>
      <c r="M1506" s="184">
        <v>31.6435</v>
      </c>
      <c r="N1506" s="184">
        <v>61.866399999999999</v>
      </c>
      <c r="O1506" s="184">
        <v>19.1816</v>
      </c>
      <c r="P1506" s="184">
        <v>15.606999999999999</v>
      </c>
      <c r="Q1506" s="184">
        <v>16.388400000000001</v>
      </c>
      <c r="R1506" s="184">
        <v>27.8309</v>
      </c>
      <c r="S1506" s="120" t="s">
        <v>2002</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1241</v>
      </c>
      <c r="B1507" s="180" t="s">
        <v>1941</v>
      </c>
      <c r="C1507" s="180">
        <v>148454</v>
      </c>
      <c r="D1507" s="183">
        <v>44477</v>
      </c>
      <c r="E1507" s="184">
        <v>10.9535</v>
      </c>
      <c r="F1507" s="184">
        <v>0.128</v>
      </c>
      <c r="G1507" s="184">
        <v>0.32700000000000001</v>
      </c>
      <c r="H1507" s="184">
        <v>0.52490000000000003</v>
      </c>
      <c r="I1507" s="184">
        <v>8.6800000000000002E-2</v>
      </c>
      <c r="J1507" s="184">
        <v>-6.3E-2</v>
      </c>
      <c r="K1507" s="184">
        <v>1.5012000000000001</v>
      </c>
      <c r="L1507" s="184">
        <v>3.9784000000000002</v>
      </c>
      <c r="M1507" s="184">
        <v>3.8719000000000001</v>
      </c>
      <c r="N1507" s="184">
        <v>8.5299999999999994</v>
      </c>
      <c r="O1507" s="184"/>
      <c r="P1507" s="184"/>
      <c r="Q1507" s="184">
        <v>8.0373999999999999</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1241</v>
      </c>
      <c r="B1508" s="180" t="s">
        <v>1942</v>
      </c>
      <c r="C1508" s="180">
        <v>148455</v>
      </c>
      <c r="D1508" s="183">
        <v>44477</v>
      </c>
      <c r="E1508" s="184">
        <v>10.7599</v>
      </c>
      <c r="F1508" s="184">
        <v>0.12379999999999999</v>
      </c>
      <c r="G1508" s="184">
        <v>0.31509999999999999</v>
      </c>
      <c r="H1508" s="184">
        <v>0.49690000000000001</v>
      </c>
      <c r="I1508" s="184">
        <v>2.9700000000000001E-2</v>
      </c>
      <c r="J1508" s="184">
        <v>-0.18459999999999999</v>
      </c>
      <c r="K1508" s="184">
        <v>1.1240000000000001</v>
      </c>
      <c r="L1508" s="184">
        <v>3.1897000000000002</v>
      </c>
      <c r="M1508" s="184">
        <v>2.7031000000000001</v>
      </c>
      <c r="N1508" s="184">
        <v>6.9040999999999997</v>
      </c>
      <c r="O1508" s="184"/>
      <c r="P1508" s="184"/>
      <c r="Q1508" s="184">
        <v>6.4142999999999999</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1241</v>
      </c>
      <c r="B1509" s="180" t="s">
        <v>2023</v>
      </c>
      <c r="C1509" s="180">
        <v>114855</v>
      </c>
      <c r="D1509" s="183">
        <v>44477</v>
      </c>
      <c r="E1509" s="184">
        <v>25.548400000000001</v>
      </c>
      <c r="F1509" s="184">
        <v>0.58699999999999997</v>
      </c>
      <c r="G1509" s="184">
        <v>1.0557000000000001</v>
      </c>
      <c r="H1509" s="184">
        <v>2.3938999999999999</v>
      </c>
      <c r="I1509" s="184">
        <v>1.6832</v>
      </c>
      <c r="J1509" s="184">
        <v>2.6724999999999999</v>
      </c>
      <c r="K1509" s="184">
        <v>9.9281000000000006</v>
      </c>
      <c r="L1509" s="184">
        <v>16.543900000000001</v>
      </c>
      <c r="M1509" s="184">
        <v>16.267600000000002</v>
      </c>
      <c r="N1509" s="184">
        <v>33.391800000000003</v>
      </c>
      <c r="O1509" s="184">
        <v>15.13</v>
      </c>
      <c r="P1509" s="184">
        <v>9.7989999999999995</v>
      </c>
      <c r="Q1509" s="184">
        <v>9.3278999999999996</v>
      </c>
      <c r="R1509" s="184">
        <v>19.384699999999999</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1241</v>
      </c>
      <c r="B1510" s="180" t="s">
        <v>2024</v>
      </c>
      <c r="C1510" s="180">
        <v>119176</v>
      </c>
      <c r="D1510" s="183">
        <v>44477</v>
      </c>
      <c r="E1510" s="184">
        <v>28.563700000000001</v>
      </c>
      <c r="F1510" s="184">
        <v>0.59309999999999996</v>
      </c>
      <c r="G1510" s="184">
        <v>1.0736000000000001</v>
      </c>
      <c r="H1510" s="184">
        <v>2.4361000000000002</v>
      </c>
      <c r="I1510" s="184">
        <v>1.7675000000000001</v>
      </c>
      <c r="J1510" s="184">
        <v>2.8115000000000001</v>
      </c>
      <c r="K1510" s="184">
        <v>10.4748</v>
      </c>
      <c r="L1510" s="184">
        <v>17.702999999999999</v>
      </c>
      <c r="M1510" s="184">
        <v>17.968900000000001</v>
      </c>
      <c r="N1510" s="184">
        <v>35.996200000000002</v>
      </c>
      <c r="O1510" s="184">
        <v>16.908300000000001</v>
      </c>
      <c r="P1510" s="184">
        <v>11.338800000000001</v>
      </c>
      <c r="Q1510" s="184">
        <v>10.3872</v>
      </c>
      <c r="R1510" s="184">
        <v>21.262799999999999</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1241</v>
      </c>
      <c r="B1511" s="180" t="s">
        <v>1943</v>
      </c>
      <c r="C1511" s="180">
        <v>148457</v>
      </c>
      <c r="D1511" s="183">
        <v>44477</v>
      </c>
      <c r="E1511" s="184">
        <v>13.3192</v>
      </c>
      <c r="F1511" s="184">
        <v>0.38440000000000002</v>
      </c>
      <c r="G1511" s="184">
        <v>0.65439999999999998</v>
      </c>
      <c r="H1511" s="184">
        <v>1.6585000000000001</v>
      </c>
      <c r="I1511" s="184">
        <v>0.98799999999999999</v>
      </c>
      <c r="J1511" s="184">
        <v>1.6717</v>
      </c>
      <c r="K1511" s="184">
        <v>7.6142000000000003</v>
      </c>
      <c r="L1511" s="184">
        <v>14.2475</v>
      </c>
      <c r="M1511" s="184">
        <v>17.558</v>
      </c>
      <c r="N1511" s="184">
        <v>34.101199999999999</v>
      </c>
      <c r="O1511" s="184"/>
      <c r="P1511" s="184"/>
      <c r="Q1511" s="184">
        <v>29.392099999999999</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1241</v>
      </c>
      <c r="B1512" s="180" t="s">
        <v>1944</v>
      </c>
      <c r="C1512" s="180">
        <v>148459</v>
      </c>
      <c r="D1512" s="183">
        <v>44477</v>
      </c>
      <c r="E1512" s="184">
        <v>13.082800000000001</v>
      </c>
      <c r="F1512" s="184">
        <v>0.37980000000000003</v>
      </c>
      <c r="G1512" s="184">
        <v>0.64229999999999998</v>
      </c>
      <c r="H1512" s="184">
        <v>1.6306</v>
      </c>
      <c r="I1512" s="184">
        <v>0.93510000000000004</v>
      </c>
      <c r="J1512" s="184">
        <v>1.5485</v>
      </c>
      <c r="K1512" s="184">
        <v>7.2237999999999998</v>
      </c>
      <c r="L1512" s="184">
        <v>13.375999999999999</v>
      </c>
      <c r="M1512" s="184">
        <v>16.133600000000001</v>
      </c>
      <c r="N1512" s="184">
        <v>31.952200000000001</v>
      </c>
      <c r="O1512" s="184"/>
      <c r="P1512" s="184"/>
      <c r="Q1512" s="184">
        <v>27.325600000000001</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1241</v>
      </c>
      <c r="B1513" s="180" t="s">
        <v>1248</v>
      </c>
      <c r="C1513" s="180">
        <v>101072</v>
      </c>
      <c r="D1513" s="183">
        <v>44477</v>
      </c>
      <c r="E1513" s="184">
        <v>75.117099999999994</v>
      </c>
      <c r="F1513" s="184">
        <v>0.6341</v>
      </c>
      <c r="G1513" s="184">
        <v>0.51290000000000002</v>
      </c>
      <c r="H1513" s="184">
        <v>2.1152000000000002</v>
      </c>
      <c r="I1513" s="184">
        <v>2.0769000000000002</v>
      </c>
      <c r="J1513" s="184">
        <v>4.0753000000000004</v>
      </c>
      <c r="K1513" s="184">
        <v>5.7271000000000001</v>
      </c>
      <c r="L1513" s="184">
        <v>29.9069</v>
      </c>
      <c r="M1513" s="184">
        <v>45.240299999999998</v>
      </c>
      <c r="N1513" s="184">
        <v>60.6721</v>
      </c>
      <c r="O1513" s="184">
        <v>28.8294</v>
      </c>
      <c r="P1513" s="184">
        <v>17.802399999999999</v>
      </c>
      <c r="Q1513" s="184">
        <v>10.301</v>
      </c>
      <c r="R1513" s="184">
        <v>39.500100000000003</v>
      </c>
      <c r="S1513" s="120" t="s">
        <v>2001</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1241</v>
      </c>
      <c r="B1514" s="180" t="s">
        <v>1249</v>
      </c>
      <c r="C1514" s="180">
        <v>120821</v>
      </c>
      <c r="D1514" s="183">
        <v>44477</v>
      </c>
      <c r="E1514" s="184">
        <v>76.092100000000002</v>
      </c>
      <c r="F1514" s="184">
        <v>0.63890000000000002</v>
      </c>
      <c r="G1514" s="184">
        <v>0.52749999999999997</v>
      </c>
      <c r="H1514" s="184">
        <v>2.1497999999999999</v>
      </c>
      <c r="I1514" s="184">
        <v>2.1459999999999999</v>
      </c>
      <c r="J1514" s="184">
        <v>4.2248999999999999</v>
      </c>
      <c r="K1514" s="184">
        <v>6.1882000000000001</v>
      </c>
      <c r="L1514" s="184">
        <v>31.184200000000001</v>
      </c>
      <c r="M1514" s="184">
        <v>47.356499999999997</v>
      </c>
      <c r="N1514" s="184">
        <v>63.022199999999998</v>
      </c>
      <c r="O1514" s="184">
        <v>29.383900000000001</v>
      </c>
      <c r="P1514" s="184">
        <v>18.106300000000001</v>
      </c>
      <c r="Q1514" s="184">
        <v>13.8528</v>
      </c>
      <c r="R1514" s="184">
        <v>40.623100000000001</v>
      </c>
      <c r="S1514" s="120" t="s">
        <v>2001</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1241</v>
      </c>
      <c r="B1515" s="180" t="s">
        <v>1250</v>
      </c>
      <c r="C1515" s="180">
        <v>119843</v>
      </c>
      <c r="D1515" s="183">
        <v>44477</v>
      </c>
      <c r="E1515" s="184">
        <v>40.117899999999999</v>
      </c>
      <c r="F1515" s="184">
        <v>-0.11650000000000001</v>
      </c>
      <c r="G1515" s="184">
        <v>-0.1928</v>
      </c>
      <c r="H1515" s="184">
        <v>0.6321</v>
      </c>
      <c r="I1515" s="184">
        <v>0.95699999999999996</v>
      </c>
      <c r="J1515" s="184">
        <v>1.879</v>
      </c>
      <c r="K1515" s="184">
        <v>5.3010000000000002</v>
      </c>
      <c r="L1515" s="184">
        <v>12.196899999999999</v>
      </c>
      <c r="M1515" s="184">
        <v>11.572800000000001</v>
      </c>
      <c r="N1515" s="184">
        <v>23.779399999999999</v>
      </c>
      <c r="O1515" s="184">
        <v>14.6159</v>
      </c>
      <c r="P1515" s="184">
        <v>10.7989</v>
      </c>
      <c r="Q1515" s="184">
        <v>11.715999999999999</v>
      </c>
      <c r="R1515" s="184">
        <v>17.198899999999998</v>
      </c>
      <c r="S1515" s="120" t="s">
        <v>2004</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1241</v>
      </c>
      <c r="B1516" s="180" t="s">
        <v>1251</v>
      </c>
      <c r="C1516" s="180">
        <v>103408</v>
      </c>
      <c r="D1516" s="183">
        <v>44477</v>
      </c>
      <c r="E1516" s="184">
        <v>37.4392</v>
      </c>
      <c r="F1516" s="184">
        <v>-0.11899999999999999</v>
      </c>
      <c r="G1516" s="184">
        <v>-0.20019999999999999</v>
      </c>
      <c r="H1516" s="184">
        <v>0.61519999999999997</v>
      </c>
      <c r="I1516" s="184">
        <v>0.92349999999999999</v>
      </c>
      <c r="J1516" s="184">
        <v>1.8081</v>
      </c>
      <c r="K1516" s="184">
        <v>5.0928000000000004</v>
      </c>
      <c r="L1516" s="184">
        <v>11.7348</v>
      </c>
      <c r="M1516" s="184">
        <v>10.8971</v>
      </c>
      <c r="N1516" s="184">
        <v>22.818300000000001</v>
      </c>
      <c r="O1516" s="184">
        <v>13.8391</v>
      </c>
      <c r="P1516" s="184">
        <v>9.8293999999999997</v>
      </c>
      <c r="Q1516" s="184">
        <v>8.6766000000000005</v>
      </c>
      <c r="R1516" s="184">
        <v>16.381799999999998</v>
      </c>
      <c r="S1516" s="120" t="s">
        <v>2004</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1241</v>
      </c>
      <c r="B1517" s="180" t="s">
        <v>1252</v>
      </c>
      <c r="C1517" s="180">
        <v>148053</v>
      </c>
      <c r="D1517" s="183">
        <v>44477</v>
      </c>
      <c r="E1517" s="184">
        <v>15.812099999999999</v>
      </c>
      <c r="F1517" s="184">
        <v>0.45929999999999999</v>
      </c>
      <c r="G1517" s="184">
        <v>0.41720000000000002</v>
      </c>
      <c r="H1517" s="184">
        <v>1.4975000000000001</v>
      </c>
      <c r="I1517" s="184">
        <v>1.0758000000000001</v>
      </c>
      <c r="J1517" s="184">
        <v>1.6993</v>
      </c>
      <c r="K1517" s="184">
        <v>8.0541</v>
      </c>
      <c r="L1517" s="184">
        <v>14.696</v>
      </c>
      <c r="M1517" s="184">
        <v>20.999500000000001</v>
      </c>
      <c r="N1517" s="184">
        <v>39.765599999999999</v>
      </c>
      <c r="O1517" s="184"/>
      <c r="P1517" s="184"/>
      <c r="Q1517" s="184">
        <v>33.223799999999997</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1241</v>
      </c>
      <c r="B1518" s="180" t="s">
        <v>1253</v>
      </c>
      <c r="C1518" s="180">
        <v>148050</v>
      </c>
      <c r="D1518" s="183">
        <v>44477</v>
      </c>
      <c r="E1518" s="184">
        <v>15.347200000000001</v>
      </c>
      <c r="F1518" s="184">
        <v>0.45429999999999998</v>
      </c>
      <c r="G1518" s="184">
        <v>0.40229999999999999</v>
      </c>
      <c r="H1518" s="184">
        <v>1.4623999999999999</v>
      </c>
      <c r="I1518" s="184">
        <v>1.0069999999999999</v>
      </c>
      <c r="J1518" s="184">
        <v>1.5469999999999999</v>
      </c>
      <c r="K1518" s="184">
        <v>7.5614999999999997</v>
      </c>
      <c r="L1518" s="184">
        <v>13.7006</v>
      </c>
      <c r="M1518" s="184">
        <v>19.381399999999999</v>
      </c>
      <c r="N1518" s="184">
        <v>37.2271</v>
      </c>
      <c r="O1518" s="184"/>
      <c r="P1518" s="184"/>
      <c r="Q1518" s="184">
        <v>30.7578</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1241</v>
      </c>
      <c r="B1519" s="180" t="s">
        <v>1254</v>
      </c>
      <c r="C1519" s="180">
        <v>120760</v>
      </c>
      <c r="D1519" s="183">
        <v>44477</v>
      </c>
      <c r="E1519" s="184">
        <v>47.392000000000003</v>
      </c>
      <c r="F1519" s="184">
        <v>0.18160000000000001</v>
      </c>
      <c r="G1519" s="184">
        <v>0.30649999999999999</v>
      </c>
      <c r="H1519" s="184">
        <v>0.95709999999999995</v>
      </c>
      <c r="I1519" s="184">
        <v>5.3199999999999997E-2</v>
      </c>
      <c r="J1519" s="184">
        <v>0.7329</v>
      </c>
      <c r="K1519" s="184">
        <v>5.9059999999999997</v>
      </c>
      <c r="L1519" s="184">
        <v>10.354799999999999</v>
      </c>
      <c r="M1519" s="184">
        <v>11.6267</v>
      </c>
      <c r="N1519" s="184">
        <v>21.898599999999998</v>
      </c>
      <c r="O1519" s="184">
        <v>11.463900000000001</v>
      </c>
      <c r="P1519" s="184">
        <v>9.0314999999999994</v>
      </c>
      <c r="Q1519" s="184">
        <v>8.2614000000000001</v>
      </c>
      <c r="R1519" s="184">
        <v>16.212900000000001</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1241</v>
      </c>
      <c r="B1520" s="180" t="s">
        <v>1255</v>
      </c>
      <c r="C1520" s="180">
        <v>111599</v>
      </c>
      <c r="D1520" s="183">
        <v>44477</v>
      </c>
      <c r="E1520" s="184">
        <v>44.2926</v>
      </c>
      <c r="F1520" s="184">
        <v>0.1794</v>
      </c>
      <c r="G1520" s="184">
        <v>0.29959999999999998</v>
      </c>
      <c r="H1520" s="184">
        <v>0.94140000000000001</v>
      </c>
      <c r="I1520" s="184">
        <v>2.2100000000000002E-2</v>
      </c>
      <c r="J1520" s="184">
        <v>0.66659999999999997</v>
      </c>
      <c r="K1520" s="184">
        <v>5.6966000000000001</v>
      </c>
      <c r="L1520" s="184">
        <v>9.9236000000000004</v>
      </c>
      <c r="M1520" s="184">
        <v>10.9695</v>
      </c>
      <c r="N1520" s="184">
        <v>20.944700000000001</v>
      </c>
      <c r="O1520" s="184">
        <v>10.556800000000001</v>
      </c>
      <c r="P1520" s="184">
        <v>8.0703999999999994</v>
      </c>
      <c r="Q1520" s="184">
        <v>12.313000000000001</v>
      </c>
      <c r="R1520" s="184">
        <v>15.316800000000001</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0.29863000000000006</v>
      </c>
      <c r="G1521" s="186">
        <v>0.38644000000000001</v>
      </c>
      <c r="H1521" s="186">
        <v>1.4602050000000004</v>
      </c>
      <c r="I1521" s="186">
        <v>1.0874000000000001</v>
      </c>
      <c r="J1521" s="186">
        <v>2.2623850000000001</v>
      </c>
      <c r="K1521" s="186">
        <v>7.5209449999999993</v>
      </c>
      <c r="L1521" s="186">
        <v>15.795645000000004</v>
      </c>
      <c r="M1521" s="186">
        <v>19.45703</v>
      </c>
      <c r="N1521" s="186">
        <v>35.543429999999994</v>
      </c>
      <c r="O1521" s="186">
        <v>18.413792857142859</v>
      </c>
      <c r="P1521" s="186">
        <v>12.554635714285714</v>
      </c>
      <c r="Q1521" s="186">
        <v>15.131469999999998</v>
      </c>
      <c r="R1521" s="186">
        <v>24.035</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0.34540000000000004</v>
      </c>
      <c r="G1522" s="186">
        <v>0.37265000000000004</v>
      </c>
      <c r="H1522" s="186">
        <v>1.5640499999999999</v>
      </c>
      <c r="I1522" s="186">
        <v>0.94605000000000006</v>
      </c>
      <c r="J1522" s="186">
        <v>1.7537</v>
      </c>
      <c r="K1522" s="186">
        <v>6.8655499999999998</v>
      </c>
      <c r="L1522" s="186">
        <v>14.3314</v>
      </c>
      <c r="M1522" s="186">
        <v>16.912800000000001</v>
      </c>
      <c r="N1522" s="186">
        <v>33.746499999999997</v>
      </c>
      <c r="O1522" s="186">
        <v>17.540750000000003</v>
      </c>
      <c r="P1522" s="186">
        <v>11.609349999999999</v>
      </c>
      <c r="Q1522" s="186">
        <v>11.67835</v>
      </c>
      <c r="R1522" s="186">
        <v>22.97645</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32"/>
      <c r="B1523" s="129"/>
      <c r="C1523" s="129"/>
      <c r="D1523" s="129"/>
      <c r="E1523" s="129"/>
      <c r="F1523" s="133"/>
      <c r="G1523" s="133"/>
      <c r="H1523" s="133"/>
      <c r="I1523" s="133"/>
      <c r="J1523" s="133"/>
      <c r="K1523" s="133"/>
      <c r="L1523" s="133"/>
      <c r="M1523" s="133"/>
      <c r="N1523" s="133"/>
      <c r="O1523" s="133"/>
      <c r="P1523" s="133"/>
      <c r="Q1523" s="133"/>
      <c r="R1523" s="133"/>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1256</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1257</v>
      </c>
      <c r="B1525" s="180" t="s">
        <v>1258</v>
      </c>
      <c r="C1525" s="180">
        <v>102020</v>
      </c>
      <c r="D1525" s="183">
        <v>44477</v>
      </c>
      <c r="E1525" s="184">
        <v>176.49</v>
      </c>
      <c r="F1525" s="184">
        <v>1.0709</v>
      </c>
      <c r="G1525" s="184">
        <v>2.0114000000000001</v>
      </c>
      <c r="H1525" s="184">
        <v>4.3022999999999998</v>
      </c>
      <c r="I1525" s="184">
        <v>3.7383000000000002</v>
      </c>
      <c r="J1525" s="184">
        <v>6.7630999999999997</v>
      </c>
      <c r="K1525" s="184">
        <v>19.613700000000001</v>
      </c>
      <c r="L1525" s="184">
        <v>32.490099999999998</v>
      </c>
      <c r="M1525" s="184">
        <v>41.1355</v>
      </c>
      <c r="N1525" s="184">
        <v>75.751800000000003</v>
      </c>
      <c r="O1525" s="184">
        <v>26.106100000000001</v>
      </c>
      <c r="P1525" s="184">
        <v>15.6556</v>
      </c>
      <c r="Q1525" s="184">
        <v>17.202500000000001</v>
      </c>
      <c r="R1525" s="184">
        <v>36.9786</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1257</v>
      </c>
      <c r="B1526" s="180" t="s">
        <v>1259</v>
      </c>
      <c r="C1526" s="180">
        <v>119354</v>
      </c>
      <c r="D1526" s="183">
        <v>44477</v>
      </c>
      <c r="E1526" s="184">
        <v>190.56</v>
      </c>
      <c r="F1526" s="184">
        <v>1.0660000000000001</v>
      </c>
      <c r="G1526" s="184">
        <v>2.0183</v>
      </c>
      <c r="H1526" s="184">
        <v>4.3193000000000001</v>
      </c>
      <c r="I1526" s="184">
        <v>3.7738999999999998</v>
      </c>
      <c r="J1526" s="184">
        <v>6.8460999999999999</v>
      </c>
      <c r="K1526" s="184">
        <v>19.879200000000001</v>
      </c>
      <c r="L1526" s="184">
        <v>33.035499999999999</v>
      </c>
      <c r="M1526" s="184">
        <v>42.0182</v>
      </c>
      <c r="N1526" s="184">
        <v>77.232100000000003</v>
      </c>
      <c r="O1526" s="184">
        <v>27.154399999999999</v>
      </c>
      <c r="P1526" s="184">
        <v>16.698699999999999</v>
      </c>
      <c r="Q1526" s="184">
        <v>16.325500000000002</v>
      </c>
      <c r="R1526" s="184">
        <v>38.087299999999999</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1257</v>
      </c>
      <c r="B1527" s="180" t="s">
        <v>1260</v>
      </c>
      <c r="C1527" s="180">
        <v>113460</v>
      </c>
      <c r="D1527" s="183">
        <v>44477</v>
      </c>
      <c r="E1527" s="184">
        <v>78.587999999999994</v>
      </c>
      <c r="F1527" s="184">
        <v>0.69189999999999996</v>
      </c>
      <c r="G1527" s="184">
        <v>1.4314</v>
      </c>
      <c r="H1527" s="184">
        <v>3.2435999999999998</v>
      </c>
      <c r="I1527" s="184">
        <v>2.4990000000000001</v>
      </c>
      <c r="J1527" s="184">
        <v>4.4470000000000001</v>
      </c>
      <c r="K1527" s="184">
        <v>14.115600000000001</v>
      </c>
      <c r="L1527" s="184">
        <v>28.439</v>
      </c>
      <c r="M1527" s="184">
        <v>37.540700000000001</v>
      </c>
      <c r="N1527" s="184">
        <v>65.403199999999998</v>
      </c>
      <c r="O1527" s="184">
        <v>23.135200000000001</v>
      </c>
      <c r="P1527" s="184">
        <v>15.534800000000001</v>
      </c>
      <c r="Q1527" s="184">
        <v>13.684799999999999</v>
      </c>
      <c r="R1527" s="184">
        <v>30.571899999999999</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1257</v>
      </c>
      <c r="B1528" s="180" t="s">
        <v>1261</v>
      </c>
      <c r="C1528" s="180">
        <v>119988</v>
      </c>
      <c r="D1528" s="183">
        <v>44477</v>
      </c>
      <c r="E1528" s="184">
        <v>89.171999999999997</v>
      </c>
      <c r="F1528" s="184">
        <v>0.6956</v>
      </c>
      <c r="G1528" s="184">
        <v>1.4436</v>
      </c>
      <c r="H1528" s="184">
        <v>3.2717000000000001</v>
      </c>
      <c r="I1528" s="184">
        <v>2.5554999999999999</v>
      </c>
      <c r="J1528" s="184">
        <v>4.5711000000000004</v>
      </c>
      <c r="K1528" s="184">
        <v>14.527200000000001</v>
      </c>
      <c r="L1528" s="184">
        <v>29.3566</v>
      </c>
      <c r="M1528" s="184">
        <v>39.024999999999999</v>
      </c>
      <c r="N1528" s="184">
        <v>67.796300000000002</v>
      </c>
      <c r="O1528" s="184">
        <v>24.8627</v>
      </c>
      <c r="P1528" s="184">
        <v>17.28</v>
      </c>
      <c r="Q1528" s="184">
        <v>18.029</v>
      </c>
      <c r="R1528" s="184">
        <v>32.377600000000001</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1257</v>
      </c>
      <c r="B1529" s="180" t="s">
        <v>1262</v>
      </c>
      <c r="C1529" s="180">
        <v>101228</v>
      </c>
      <c r="D1529" s="183">
        <v>44477</v>
      </c>
      <c r="E1529" s="184">
        <v>451.24</v>
      </c>
      <c r="F1529" s="184">
        <v>0.50339999999999996</v>
      </c>
      <c r="G1529" s="184">
        <v>0.748</v>
      </c>
      <c r="H1529" s="184">
        <v>1.8853</v>
      </c>
      <c r="I1529" s="184">
        <v>1.0751999999999999</v>
      </c>
      <c r="J1529" s="184">
        <v>2.8725000000000001</v>
      </c>
      <c r="K1529" s="184">
        <v>11.825900000000001</v>
      </c>
      <c r="L1529" s="184">
        <v>24.349599999999999</v>
      </c>
      <c r="M1529" s="184">
        <v>32.928800000000003</v>
      </c>
      <c r="N1529" s="184">
        <v>68.115899999999996</v>
      </c>
      <c r="O1529" s="184">
        <v>18.760400000000001</v>
      </c>
      <c r="P1529" s="184">
        <v>13.7164</v>
      </c>
      <c r="Q1529" s="184">
        <v>15.1297</v>
      </c>
      <c r="R1529" s="184">
        <v>28.3431</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1257</v>
      </c>
      <c r="B1530" s="180" t="s">
        <v>1263</v>
      </c>
      <c r="C1530" s="180">
        <v>120599</v>
      </c>
      <c r="D1530" s="183">
        <v>44477</v>
      </c>
      <c r="E1530" s="184">
        <v>487.69</v>
      </c>
      <c r="F1530" s="184">
        <v>0.50490000000000002</v>
      </c>
      <c r="G1530" s="184">
        <v>0.75409999999999999</v>
      </c>
      <c r="H1530" s="184">
        <v>1.9014</v>
      </c>
      <c r="I1530" s="184">
        <v>1.1092</v>
      </c>
      <c r="J1530" s="184">
        <v>2.9512</v>
      </c>
      <c r="K1530" s="184">
        <v>12.0817</v>
      </c>
      <c r="L1530" s="184">
        <v>24.914200000000001</v>
      </c>
      <c r="M1530" s="184">
        <v>33.8264</v>
      </c>
      <c r="N1530" s="184">
        <v>69.660799999999995</v>
      </c>
      <c r="O1530" s="184">
        <v>19.886500000000002</v>
      </c>
      <c r="P1530" s="184">
        <v>14.879200000000001</v>
      </c>
      <c r="Q1530" s="184">
        <v>17.019600000000001</v>
      </c>
      <c r="R1530" s="184">
        <v>29.559000000000001</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1257</v>
      </c>
      <c r="B1531" s="180" t="s">
        <v>1945</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1257</v>
      </c>
      <c r="B1532" s="180" t="s">
        <v>1264</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1257</v>
      </c>
      <c r="B1533" s="180" t="s">
        <v>1265</v>
      </c>
      <c r="C1533" s="180">
        <v>107353</v>
      </c>
      <c r="D1533" s="183">
        <v>44477</v>
      </c>
      <c r="E1533" s="184">
        <v>80.489999999999995</v>
      </c>
      <c r="F1533" s="184">
        <v>0.22409999999999999</v>
      </c>
      <c r="G1533" s="184">
        <v>0.71319999999999995</v>
      </c>
      <c r="H1533" s="184">
        <v>1.7444</v>
      </c>
      <c r="I1533" s="184">
        <v>0.1618</v>
      </c>
      <c r="J1533" s="184">
        <v>2.1964999999999999</v>
      </c>
      <c r="K1533" s="184">
        <v>9.9139999999999997</v>
      </c>
      <c r="L1533" s="184">
        <v>27.6403</v>
      </c>
      <c r="M1533" s="184">
        <v>34.418799999999997</v>
      </c>
      <c r="N1533" s="184">
        <v>66.646000000000001</v>
      </c>
      <c r="O1533" s="184">
        <v>22.857700000000001</v>
      </c>
      <c r="P1533" s="184">
        <v>14.8553</v>
      </c>
      <c r="Q1533" s="184">
        <v>16.6129</v>
      </c>
      <c r="R1533" s="184">
        <v>33.398600000000002</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1257</v>
      </c>
      <c r="B1534" s="180" t="s">
        <v>1266</v>
      </c>
      <c r="C1534" s="180">
        <v>120413</v>
      </c>
      <c r="D1534" s="183">
        <v>44477</v>
      </c>
      <c r="E1534" s="184">
        <v>91.18</v>
      </c>
      <c r="F1534" s="184">
        <v>0.23080000000000001</v>
      </c>
      <c r="G1534" s="184">
        <v>0.71799999999999997</v>
      </c>
      <c r="H1534" s="184">
        <v>1.7747999999999999</v>
      </c>
      <c r="I1534" s="184">
        <v>0.2198</v>
      </c>
      <c r="J1534" s="184">
        <v>2.3115000000000001</v>
      </c>
      <c r="K1534" s="184">
        <v>10.2806</v>
      </c>
      <c r="L1534" s="184">
        <v>28.494900000000001</v>
      </c>
      <c r="M1534" s="184">
        <v>35.765300000000003</v>
      </c>
      <c r="N1534" s="184">
        <v>68.914400000000001</v>
      </c>
      <c r="O1534" s="184">
        <v>24.535599999999999</v>
      </c>
      <c r="P1534" s="184">
        <v>16.584</v>
      </c>
      <c r="Q1534" s="184">
        <v>20.468800000000002</v>
      </c>
      <c r="R1534" s="184">
        <v>35.145800000000001</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1257</v>
      </c>
      <c r="B1535" s="180" t="s">
        <v>1267</v>
      </c>
      <c r="C1535" s="180">
        <v>147183</v>
      </c>
      <c r="D1535" s="183">
        <v>44477</v>
      </c>
      <c r="E1535" s="184">
        <v>15.689</v>
      </c>
      <c r="F1535" s="184">
        <v>0.2069</v>
      </c>
      <c r="G1535" s="184">
        <v>0.22489999999999999</v>
      </c>
      <c r="H1535" s="184">
        <v>0.93479999999999996</v>
      </c>
      <c r="I1535" s="184">
        <v>1.6659999999999999</v>
      </c>
      <c r="J1535" s="184">
        <v>2.3050999999999999</v>
      </c>
      <c r="K1535" s="184">
        <v>5.1154000000000002</v>
      </c>
      <c r="L1535" s="184">
        <v>15.3764</v>
      </c>
      <c r="M1535" s="184">
        <v>25.828099999999999</v>
      </c>
      <c r="N1535" s="184">
        <v>54.864400000000003</v>
      </c>
      <c r="O1535" s="184"/>
      <c r="P1535" s="184"/>
      <c r="Q1535" s="184">
        <v>20.616</v>
      </c>
      <c r="R1535" s="184">
        <v>22.633299999999998</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1257</v>
      </c>
      <c r="B1536" s="180" t="s">
        <v>1268</v>
      </c>
      <c r="C1536" s="180">
        <v>147184</v>
      </c>
      <c r="D1536" s="183">
        <v>44477</v>
      </c>
      <c r="E1536" s="184">
        <v>14.9024</v>
      </c>
      <c r="F1536" s="184">
        <v>0.20100000000000001</v>
      </c>
      <c r="G1536" s="184">
        <v>0.20710000000000001</v>
      </c>
      <c r="H1536" s="184">
        <v>0.89300000000000002</v>
      </c>
      <c r="I1536" s="184">
        <v>1.5821000000000001</v>
      </c>
      <c r="J1536" s="184">
        <v>2.1244000000000001</v>
      </c>
      <c r="K1536" s="184">
        <v>4.5473999999999997</v>
      </c>
      <c r="L1536" s="184">
        <v>14.1395</v>
      </c>
      <c r="M1536" s="184">
        <v>23.826499999999999</v>
      </c>
      <c r="N1536" s="184">
        <v>51.584299999999999</v>
      </c>
      <c r="O1536" s="184"/>
      <c r="P1536" s="184"/>
      <c r="Q1536" s="184">
        <v>18.061399999999999</v>
      </c>
      <c r="R1536" s="184">
        <v>20.0154</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1257</v>
      </c>
      <c r="B1537" s="180" t="s">
        <v>1269</v>
      </c>
      <c r="C1537" s="180">
        <v>141226</v>
      </c>
      <c r="D1537" s="183">
        <v>44477</v>
      </c>
      <c r="E1537" s="184">
        <v>22.8916</v>
      </c>
      <c r="F1537" s="184">
        <v>0.68920000000000003</v>
      </c>
      <c r="G1537" s="184">
        <v>0.69940000000000002</v>
      </c>
      <c r="H1537" s="184">
        <v>3.1581000000000001</v>
      </c>
      <c r="I1537" s="184">
        <v>3.0015999999999998</v>
      </c>
      <c r="J1537" s="184">
        <v>5.8243</v>
      </c>
      <c r="K1537" s="184">
        <v>16.8171</v>
      </c>
      <c r="L1537" s="184">
        <v>33.3566</v>
      </c>
      <c r="M1537" s="184">
        <v>49.118299999999998</v>
      </c>
      <c r="N1537" s="184">
        <v>83.021500000000003</v>
      </c>
      <c r="O1537" s="184">
        <v>31.940100000000001</v>
      </c>
      <c r="P1537" s="184"/>
      <c r="Q1537" s="184">
        <v>20.639900000000001</v>
      </c>
      <c r="R1537" s="184">
        <v>42.669699999999999</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1257</v>
      </c>
      <c r="B1538" s="180" t="s">
        <v>1270</v>
      </c>
      <c r="C1538" s="180">
        <v>141224</v>
      </c>
      <c r="D1538" s="183">
        <v>44477</v>
      </c>
      <c r="E1538" s="184">
        <v>20.9635</v>
      </c>
      <c r="F1538" s="184">
        <v>0.68340000000000001</v>
      </c>
      <c r="G1538" s="184">
        <v>0.68300000000000005</v>
      </c>
      <c r="H1538" s="184">
        <v>3.1196000000000002</v>
      </c>
      <c r="I1538" s="184">
        <v>2.9251999999999998</v>
      </c>
      <c r="J1538" s="184">
        <v>5.6590999999999996</v>
      </c>
      <c r="K1538" s="184">
        <v>16.286899999999999</v>
      </c>
      <c r="L1538" s="184">
        <v>32.164299999999997</v>
      </c>
      <c r="M1538" s="184">
        <v>47.164999999999999</v>
      </c>
      <c r="N1538" s="184">
        <v>79.833100000000002</v>
      </c>
      <c r="O1538" s="184">
        <v>29.665800000000001</v>
      </c>
      <c r="P1538" s="184"/>
      <c r="Q1538" s="184">
        <v>18.258700000000001</v>
      </c>
      <c r="R1538" s="184">
        <v>40.2226</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1257</v>
      </c>
      <c r="B1539" s="180" t="s">
        <v>1271</v>
      </c>
      <c r="C1539" s="180">
        <v>101161</v>
      </c>
      <c r="D1539" s="183">
        <v>44477</v>
      </c>
      <c r="E1539" s="184">
        <v>148.9657</v>
      </c>
      <c r="F1539" s="184">
        <v>0.58350000000000002</v>
      </c>
      <c r="G1539" s="184">
        <v>0.4471</v>
      </c>
      <c r="H1539" s="184">
        <v>2.6703999999999999</v>
      </c>
      <c r="I1539" s="184">
        <v>2.1349</v>
      </c>
      <c r="J1539" s="184">
        <v>5.7796000000000003</v>
      </c>
      <c r="K1539" s="184">
        <v>17.474299999999999</v>
      </c>
      <c r="L1539" s="184">
        <v>30.526399999999999</v>
      </c>
      <c r="M1539" s="184">
        <v>45.685899999999997</v>
      </c>
      <c r="N1539" s="184">
        <v>84.902900000000002</v>
      </c>
      <c r="O1539" s="184">
        <v>20.790500000000002</v>
      </c>
      <c r="P1539" s="184">
        <v>14.372299999999999</v>
      </c>
      <c r="Q1539" s="184">
        <v>17.737200000000001</v>
      </c>
      <c r="R1539" s="184">
        <v>28.549700000000001</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1257</v>
      </c>
      <c r="B1540" s="180" t="s">
        <v>1272</v>
      </c>
      <c r="C1540" s="180">
        <v>118650</v>
      </c>
      <c r="D1540" s="183">
        <v>44477</v>
      </c>
      <c r="E1540" s="184">
        <v>158.8065</v>
      </c>
      <c r="F1540" s="184">
        <v>0.58540000000000003</v>
      </c>
      <c r="G1540" s="184">
        <v>0.45250000000000001</v>
      </c>
      <c r="H1540" s="184">
        <v>2.6836000000000002</v>
      </c>
      <c r="I1540" s="184">
        <v>2.1613000000000002</v>
      </c>
      <c r="J1540" s="184">
        <v>5.8391999999999999</v>
      </c>
      <c r="K1540" s="184">
        <v>17.657499999999999</v>
      </c>
      <c r="L1540" s="184">
        <v>30.940300000000001</v>
      </c>
      <c r="M1540" s="184">
        <v>46.369100000000003</v>
      </c>
      <c r="N1540" s="184">
        <v>86.082700000000003</v>
      </c>
      <c r="O1540" s="184">
        <v>21.595600000000001</v>
      </c>
      <c r="P1540" s="184">
        <v>15.1845</v>
      </c>
      <c r="Q1540" s="184">
        <v>15.551600000000001</v>
      </c>
      <c r="R1540" s="184">
        <v>29.417899999999999</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1257</v>
      </c>
      <c r="B1541" s="180" t="s">
        <v>1273</v>
      </c>
      <c r="C1541" s="180">
        <v>100967</v>
      </c>
      <c r="D1541" s="183">
        <v>44477</v>
      </c>
      <c r="E1541" s="184">
        <v>238.94</v>
      </c>
      <c r="F1541" s="184">
        <v>0.88239999999999996</v>
      </c>
      <c r="G1541" s="184">
        <v>1.3315999999999999</v>
      </c>
      <c r="H1541" s="184">
        <v>3.3388</v>
      </c>
      <c r="I1541" s="184">
        <v>2.1678999999999999</v>
      </c>
      <c r="J1541" s="184">
        <v>4.4729000000000001</v>
      </c>
      <c r="K1541" s="184">
        <v>15.3185</v>
      </c>
      <c r="L1541" s="184">
        <v>30.711200000000002</v>
      </c>
      <c r="M1541" s="184">
        <v>39.714700000000001</v>
      </c>
      <c r="N1541" s="184">
        <v>69.774100000000004</v>
      </c>
      <c r="O1541" s="184">
        <v>22.5625</v>
      </c>
      <c r="P1541" s="184">
        <v>16.337299999999999</v>
      </c>
      <c r="Q1541" s="184">
        <v>16.341799999999999</v>
      </c>
      <c r="R1541" s="184">
        <v>34.743699999999997</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1257</v>
      </c>
      <c r="B1542" s="180" t="s">
        <v>1274</v>
      </c>
      <c r="C1542" s="180">
        <v>119452</v>
      </c>
      <c r="D1542" s="183">
        <v>44477</v>
      </c>
      <c r="E1542" s="184">
        <v>255.19</v>
      </c>
      <c r="F1542" s="184">
        <v>0.88560000000000005</v>
      </c>
      <c r="G1542" s="184">
        <v>1.3383</v>
      </c>
      <c r="H1542" s="184">
        <v>3.3534000000000002</v>
      </c>
      <c r="I1542" s="184">
        <v>2.1985999999999999</v>
      </c>
      <c r="J1542" s="184">
        <v>4.5347</v>
      </c>
      <c r="K1542" s="184">
        <v>15.533300000000001</v>
      </c>
      <c r="L1542" s="184">
        <v>31.203099999999999</v>
      </c>
      <c r="M1542" s="184">
        <v>40.476700000000001</v>
      </c>
      <c r="N1542" s="184">
        <v>71.050299999999993</v>
      </c>
      <c r="O1542" s="184">
        <v>23.593599999999999</v>
      </c>
      <c r="P1542" s="184">
        <v>17.319099999999999</v>
      </c>
      <c r="Q1542" s="184">
        <v>18.349699999999999</v>
      </c>
      <c r="R1542" s="184">
        <v>35.807499999999997</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1257</v>
      </c>
      <c r="B1543" s="180" t="s">
        <v>1275</v>
      </c>
      <c r="C1543" s="180">
        <v>100631</v>
      </c>
      <c r="D1543" s="183">
        <v>44477</v>
      </c>
      <c r="E1543" s="184">
        <v>412.78230000000002</v>
      </c>
      <c r="F1543" s="184">
        <v>0.26150000000000001</v>
      </c>
      <c r="G1543" s="184">
        <v>-0.2782</v>
      </c>
      <c r="H1543" s="184">
        <v>2.0377999999999998</v>
      </c>
      <c r="I1543" s="184">
        <v>1.5197000000000001</v>
      </c>
      <c r="J1543" s="184">
        <v>3.9937999999999998</v>
      </c>
      <c r="K1543" s="184">
        <v>13.470599999999999</v>
      </c>
      <c r="L1543" s="184">
        <v>29.720300000000002</v>
      </c>
      <c r="M1543" s="184">
        <v>47.485799999999998</v>
      </c>
      <c r="N1543" s="184">
        <v>82.033900000000003</v>
      </c>
      <c r="O1543" s="184">
        <v>34.984900000000003</v>
      </c>
      <c r="P1543" s="184">
        <v>23.6419</v>
      </c>
      <c r="Q1543" s="184">
        <v>19.827999999999999</v>
      </c>
      <c r="R1543" s="184">
        <v>54.5852</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1257</v>
      </c>
      <c r="B1544" s="180" t="s">
        <v>1276</v>
      </c>
      <c r="C1544" s="180">
        <v>120823</v>
      </c>
      <c r="D1544" s="183">
        <v>44477</v>
      </c>
      <c r="E1544" s="184">
        <v>429.12630000000001</v>
      </c>
      <c r="F1544" s="184">
        <v>0.2666</v>
      </c>
      <c r="G1544" s="184">
        <v>-0.26290000000000002</v>
      </c>
      <c r="H1544" s="184">
        <v>2.0727000000000002</v>
      </c>
      <c r="I1544" s="184">
        <v>1.5911</v>
      </c>
      <c r="J1544" s="184">
        <v>4.1497999999999999</v>
      </c>
      <c r="K1544" s="184">
        <v>14.009600000000001</v>
      </c>
      <c r="L1544" s="184">
        <v>30.976099999999999</v>
      </c>
      <c r="M1544" s="184">
        <v>49.682299999999998</v>
      </c>
      <c r="N1544" s="184">
        <v>85.6952</v>
      </c>
      <c r="O1544" s="184">
        <v>36.322600000000001</v>
      </c>
      <c r="P1544" s="184">
        <v>24.494900000000001</v>
      </c>
      <c r="Q1544" s="184">
        <v>22.249600000000001</v>
      </c>
      <c r="R1544" s="184">
        <v>56.531100000000002</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1257</v>
      </c>
      <c r="B1545" s="180" t="s">
        <v>1277</v>
      </c>
      <c r="C1545" s="180">
        <v>147587</v>
      </c>
      <c r="D1545" s="183">
        <v>44477</v>
      </c>
      <c r="E1545" s="184">
        <v>17.517099999999999</v>
      </c>
      <c r="F1545" s="184">
        <v>0.71289999999999998</v>
      </c>
      <c r="G1545" s="184">
        <v>1.4267000000000001</v>
      </c>
      <c r="H1545" s="184">
        <v>3.0781000000000001</v>
      </c>
      <c r="I1545" s="184">
        <v>1.8678999999999999</v>
      </c>
      <c r="J1545" s="184">
        <v>4.8827999999999996</v>
      </c>
      <c r="K1545" s="184">
        <v>13.590299999999999</v>
      </c>
      <c r="L1545" s="184">
        <v>26.364100000000001</v>
      </c>
      <c r="M1545" s="184">
        <v>36.082599999999999</v>
      </c>
      <c r="N1545" s="184">
        <v>63.414900000000003</v>
      </c>
      <c r="O1545" s="184"/>
      <c r="P1545" s="184"/>
      <c r="Q1545" s="184">
        <v>30.757400000000001</v>
      </c>
      <c r="R1545" s="184">
        <v>31.0899</v>
      </c>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1257</v>
      </c>
      <c r="B1546" s="180" t="s">
        <v>1278</v>
      </c>
      <c r="C1546" s="180">
        <v>147584</v>
      </c>
      <c r="D1546" s="183">
        <v>44477</v>
      </c>
      <c r="E1546" s="184">
        <v>16.844899999999999</v>
      </c>
      <c r="F1546" s="184">
        <v>0.70789999999999997</v>
      </c>
      <c r="G1546" s="184">
        <v>1.4124000000000001</v>
      </c>
      <c r="H1546" s="184">
        <v>3.0451999999999999</v>
      </c>
      <c r="I1546" s="184">
        <v>1.8022</v>
      </c>
      <c r="J1546" s="184">
        <v>4.7366000000000001</v>
      </c>
      <c r="K1546" s="184">
        <v>13.106199999999999</v>
      </c>
      <c r="L1546" s="184">
        <v>25.304200000000002</v>
      </c>
      <c r="M1546" s="184">
        <v>34.476300000000002</v>
      </c>
      <c r="N1546" s="184">
        <v>60.678600000000003</v>
      </c>
      <c r="O1546" s="184"/>
      <c r="P1546" s="184"/>
      <c r="Q1546" s="184">
        <v>28.3325</v>
      </c>
      <c r="R1546" s="184">
        <v>28.6616</v>
      </c>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0.58269499999999996</v>
      </c>
      <c r="G1547" s="186">
        <v>0.87599500000000019</v>
      </c>
      <c r="H1547" s="186">
        <v>2.6414149999999994</v>
      </c>
      <c r="I1547" s="186">
        <v>1.9875599999999998</v>
      </c>
      <c r="J1547" s="186">
        <v>4.3630650000000006</v>
      </c>
      <c r="K1547" s="186">
        <v>13.75825</v>
      </c>
      <c r="L1547" s="186">
        <v>27.975135000000002</v>
      </c>
      <c r="M1547" s="186">
        <v>39.12850000000001</v>
      </c>
      <c r="N1547" s="186">
        <v>71.622820000000004</v>
      </c>
      <c r="O1547" s="186">
        <v>25.547137499999998</v>
      </c>
      <c r="P1547" s="186">
        <v>16.896714285714285</v>
      </c>
      <c r="Q1547" s="186">
        <v>19.059829999999998</v>
      </c>
      <c r="R1547" s="186">
        <v>34.469474999999996</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0.63440000000000007</v>
      </c>
      <c r="G1548" s="186">
        <v>0.73299999999999998</v>
      </c>
      <c r="H1548" s="186">
        <v>2.8643999999999998</v>
      </c>
      <c r="I1548" s="186">
        <v>2.0013999999999998</v>
      </c>
      <c r="J1548" s="186">
        <v>4.5038</v>
      </c>
      <c r="K1548" s="186">
        <v>14.0626</v>
      </c>
      <c r="L1548" s="186">
        <v>29.538450000000001</v>
      </c>
      <c r="M1548" s="186">
        <v>39.36985</v>
      </c>
      <c r="N1548" s="186">
        <v>69.717449999999999</v>
      </c>
      <c r="O1548" s="186">
        <v>24.064599999999999</v>
      </c>
      <c r="P1548" s="186">
        <v>15.996449999999999</v>
      </c>
      <c r="Q1548" s="186">
        <v>18.045200000000001</v>
      </c>
      <c r="R1548" s="186">
        <v>32.888100000000001</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32"/>
      <c r="B1549" s="129"/>
      <c r="C1549" s="129"/>
      <c r="D1549" s="129"/>
      <c r="E1549" s="129"/>
      <c r="F1549" s="133"/>
      <c r="G1549" s="133"/>
      <c r="H1549" s="133"/>
      <c r="I1549" s="133"/>
      <c r="J1549" s="133"/>
      <c r="K1549" s="133"/>
      <c r="L1549" s="133"/>
      <c r="M1549" s="133"/>
      <c r="N1549" s="133"/>
      <c r="O1549" s="133"/>
      <c r="P1549" s="133"/>
      <c r="Q1549" s="133"/>
      <c r="R1549" s="133"/>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1279</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1280</v>
      </c>
      <c r="B1551" s="180" t="s">
        <v>1281</v>
      </c>
      <c r="C1551" s="180">
        <v>145486</v>
      </c>
      <c r="D1551" s="183">
        <v>44477</v>
      </c>
      <c r="E1551" s="184">
        <v>1131.4708000000001</v>
      </c>
      <c r="F1551" s="184">
        <v>3.0712999999999999</v>
      </c>
      <c r="G1551" s="184">
        <v>3.0632000000000001</v>
      </c>
      <c r="H1551" s="184">
        <v>3.1684000000000001</v>
      </c>
      <c r="I1551" s="184">
        <v>3.1920000000000002</v>
      </c>
      <c r="J1551" s="184">
        <v>3.1697000000000002</v>
      </c>
      <c r="K1551" s="184">
        <v>3.1154000000000002</v>
      </c>
      <c r="L1551" s="184">
        <v>3.1775000000000002</v>
      </c>
      <c r="M1551" s="184">
        <v>3.1698</v>
      </c>
      <c r="N1551" s="184">
        <v>3.1254</v>
      </c>
      <c r="O1551" s="184"/>
      <c r="P1551" s="184"/>
      <c r="Q1551" s="184">
        <v>4.2953000000000001</v>
      </c>
      <c r="R1551" s="184">
        <v>3.4773999999999998</v>
      </c>
      <c r="S1551" s="120" t="s">
        <v>2002</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1280</v>
      </c>
      <c r="B1552" s="180" t="s">
        <v>1282</v>
      </c>
      <c r="C1552" s="180">
        <v>145481</v>
      </c>
      <c r="D1552" s="183">
        <v>44477</v>
      </c>
      <c r="E1552" s="184">
        <v>1127.3862999999999</v>
      </c>
      <c r="F1552" s="184">
        <v>2.9497</v>
      </c>
      <c r="G1552" s="184">
        <v>2.9437000000000002</v>
      </c>
      <c r="H1552" s="184">
        <v>3.0543999999999998</v>
      </c>
      <c r="I1552" s="184">
        <v>3.0749</v>
      </c>
      <c r="J1552" s="184">
        <v>3.0507</v>
      </c>
      <c r="K1552" s="184">
        <v>3.0002</v>
      </c>
      <c r="L1552" s="184">
        <v>3.0602</v>
      </c>
      <c r="M1552" s="184">
        <v>3.0568</v>
      </c>
      <c r="N1552" s="184">
        <v>3.01</v>
      </c>
      <c r="O1552" s="184"/>
      <c r="P1552" s="184"/>
      <c r="Q1552" s="184">
        <v>4.1669999999999998</v>
      </c>
      <c r="R1552" s="184">
        <v>3.3557999999999999</v>
      </c>
      <c r="S1552" s="120" t="s">
        <v>2002</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1280</v>
      </c>
      <c r="B1553" s="180" t="s">
        <v>1283</v>
      </c>
      <c r="C1553" s="180">
        <v>146675</v>
      </c>
      <c r="D1553" s="183">
        <v>44479</v>
      </c>
      <c r="E1553" s="184">
        <v>1106.1469</v>
      </c>
      <c r="F1553" s="184">
        <v>3.0327000000000002</v>
      </c>
      <c r="G1553" s="184">
        <v>3.0331999999999999</v>
      </c>
      <c r="H1553" s="184">
        <v>3.1398999999999999</v>
      </c>
      <c r="I1553" s="184">
        <v>3.1747000000000001</v>
      </c>
      <c r="J1553" s="184">
        <v>3.1861000000000002</v>
      </c>
      <c r="K1553" s="184">
        <v>3.1143999999999998</v>
      </c>
      <c r="L1553" s="184">
        <v>3.1720999999999999</v>
      </c>
      <c r="M1553" s="184">
        <v>3.1619000000000002</v>
      </c>
      <c r="N1553" s="184">
        <v>3.1265000000000001</v>
      </c>
      <c r="O1553" s="184"/>
      <c r="P1553" s="184"/>
      <c r="Q1553" s="184">
        <v>3.9950000000000001</v>
      </c>
      <c r="R1553" s="184">
        <v>3.4826999999999999</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1280</v>
      </c>
      <c r="B1554" s="180" t="s">
        <v>1284</v>
      </c>
      <c r="C1554" s="180">
        <v>146678</v>
      </c>
      <c r="D1554" s="183">
        <v>44479</v>
      </c>
      <c r="E1554" s="184">
        <v>1104.4635000000001</v>
      </c>
      <c r="F1554" s="184">
        <v>2.9744999999999999</v>
      </c>
      <c r="G1554" s="184">
        <v>2.9739</v>
      </c>
      <c r="H1554" s="184">
        <v>3.0804</v>
      </c>
      <c r="I1554" s="184">
        <v>3.1149</v>
      </c>
      <c r="J1554" s="184">
        <v>3.1259999999999999</v>
      </c>
      <c r="K1554" s="184">
        <v>3.0539000000000001</v>
      </c>
      <c r="L1554" s="184">
        <v>3.1112000000000002</v>
      </c>
      <c r="M1554" s="184">
        <v>3.1025</v>
      </c>
      <c r="N1554" s="184">
        <v>3.0687000000000002</v>
      </c>
      <c r="O1554" s="184"/>
      <c r="P1554" s="184"/>
      <c r="Q1554" s="184">
        <v>3.9335</v>
      </c>
      <c r="R1554" s="184">
        <v>3.4279999999999999</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1280</v>
      </c>
      <c r="B1555" s="180" t="s">
        <v>1285</v>
      </c>
      <c r="C1555" s="180">
        <v>147196</v>
      </c>
      <c r="D1555" s="183">
        <v>44479</v>
      </c>
      <c r="E1555" s="184">
        <v>1099.0239999999999</v>
      </c>
      <c r="F1555" s="184">
        <v>3.0059</v>
      </c>
      <c r="G1555" s="184">
        <v>3.0030000000000001</v>
      </c>
      <c r="H1555" s="184">
        <v>3.0377999999999998</v>
      </c>
      <c r="I1555" s="184">
        <v>3.1118000000000001</v>
      </c>
      <c r="J1555" s="184">
        <v>3.1404999999999998</v>
      </c>
      <c r="K1555" s="184">
        <v>3.1122000000000001</v>
      </c>
      <c r="L1555" s="184">
        <v>3.1621999999999999</v>
      </c>
      <c r="M1555" s="184">
        <v>3.1625999999999999</v>
      </c>
      <c r="N1555" s="184">
        <v>3.1335000000000002</v>
      </c>
      <c r="O1555" s="184"/>
      <c r="P1555" s="184"/>
      <c r="Q1555" s="184">
        <v>3.9007999999999998</v>
      </c>
      <c r="R1555" s="184">
        <v>3.5091000000000001</v>
      </c>
      <c r="S1555" s="120" t="s">
        <v>2002</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1280</v>
      </c>
      <c r="B1556" s="180" t="s">
        <v>1286</v>
      </c>
      <c r="C1556" s="180">
        <v>147193</v>
      </c>
      <c r="D1556" s="183">
        <v>44479</v>
      </c>
      <c r="E1556" s="184">
        <v>1097.5436</v>
      </c>
      <c r="F1556" s="184">
        <v>2.9466999999999999</v>
      </c>
      <c r="G1556" s="184">
        <v>2.9428000000000001</v>
      </c>
      <c r="H1556" s="184">
        <v>2.9775999999999998</v>
      </c>
      <c r="I1556" s="184">
        <v>3.0516999999999999</v>
      </c>
      <c r="J1556" s="184">
        <v>3.0802999999999998</v>
      </c>
      <c r="K1556" s="184">
        <v>3.0552999999999999</v>
      </c>
      <c r="L1556" s="184">
        <v>3.109</v>
      </c>
      <c r="M1556" s="184">
        <v>3.1097999999999999</v>
      </c>
      <c r="N1556" s="184">
        <v>3.0764</v>
      </c>
      <c r="O1556" s="184"/>
      <c r="P1556" s="184"/>
      <c r="Q1556" s="184">
        <v>3.8441000000000001</v>
      </c>
      <c r="R1556" s="184">
        <v>3.4512999999999998</v>
      </c>
      <c r="S1556" s="120" t="s">
        <v>2002</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1280</v>
      </c>
      <c r="B1557" s="180" t="s">
        <v>1287</v>
      </c>
      <c r="C1557" s="180">
        <v>147125</v>
      </c>
      <c r="D1557" s="183">
        <v>44479</v>
      </c>
      <c r="E1557" s="184">
        <v>1101.2620999999999</v>
      </c>
      <c r="F1557" s="184">
        <v>2.9901</v>
      </c>
      <c r="G1557" s="184">
        <v>2.9980000000000002</v>
      </c>
      <c r="H1557" s="184">
        <v>3.0139999999999998</v>
      </c>
      <c r="I1557" s="184">
        <v>3.1029</v>
      </c>
      <c r="J1557" s="184">
        <v>3.1354000000000002</v>
      </c>
      <c r="K1557" s="184">
        <v>3.1063999999999998</v>
      </c>
      <c r="L1557" s="184">
        <v>3.1429999999999998</v>
      </c>
      <c r="M1557" s="184">
        <v>3.1414</v>
      </c>
      <c r="N1557" s="184">
        <v>3.1206</v>
      </c>
      <c r="O1557" s="184"/>
      <c r="P1557" s="184"/>
      <c r="Q1557" s="184">
        <v>3.9268000000000001</v>
      </c>
      <c r="R1557" s="184">
        <v>3.4895</v>
      </c>
      <c r="S1557" s="120" t="s">
        <v>2002</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1280</v>
      </c>
      <c r="B1558" s="180" t="s">
        <v>1288</v>
      </c>
      <c r="C1558" s="180">
        <v>147124</v>
      </c>
      <c r="D1558" s="183">
        <v>44479</v>
      </c>
      <c r="E1558" s="184">
        <v>1098.3072</v>
      </c>
      <c r="F1558" s="184">
        <v>2.8900999999999999</v>
      </c>
      <c r="G1558" s="184">
        <v>2.8986000000000001</v>
      </c>
      <c r="H1558" s="184">
        <v>2.9138000000000002</v>
      </c>
      <c r="I1558" s="184">
        <v>3.0036999999999998</v>
      </c>
      <c r="J1558" s="184">
        <v>3.0354000000000001</v>
      </c>
      <c r="K1558" s="184">
        <v>3.0055999999999998</v>
      </c>
      <c r="L1558" s="184">
        <v>3.0415000000000001</v>
      </c>
      <c r="M1558" s="184">
        <v>3.0390000000000001</v>
      </c>
      <c r="N1558" s="184">
        <v>3.0173999999999999</v>
      </c>
      <c r="O1558" s="184"/>
      <c r="P1558" s="184"/>
      <c r="Q1558" s="184">
        <v>3.8151999999999999</v>
      </c>
      <c r="R1558" s="184">
        <v>3.3824000000000001</v>
      </c>
      <c r="S1558" s="120" t="s">
        <v>2002</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1280</v>
      </c>
      <c r="B1559" s="180" t="s">
        <v>1289</v>
      </c>
      <c r="C1559" s="180">
        <v>147951</v>
      </c>
      <c r="D1559" s="183">
        <v>44478</v>
      </c>
      <c r="E1559" s="184">
        <v>1058.4579000000001</v>
      </c>
      <c r="F1559" s="184">
        <v>3.1797</v>
      </c>
      <c r="G1559" s="184">
        <v>3.1768000000000001</v>
      </c>
      <c r="H1559" s="184">
        <v>3.2183999999999999</v>
      </c>
      <c r="I1559" s="184">
        <v>3.2547000000000001</v>
      </c>
      <c r="J1559" s="184">
        <v>3.2448999999999999</v>
      </c>
      <c r="K1559" s="184">
        <v>3.1501999999999999</v>
      </c>
      <c r="L1559" s="184">
        <v>3.2139000000000002</v>
      </c>
      <c r="M1559" s="184">
        <v>3.2017000000000002</v>
      </c>
      <c r="N1559" s="184">
        <v>3.1842000000000001</v>
      </c>
      <c r="O1559" s="184"/>
      <c r="P1559" s="184"/>
      <c r="Q1559" s="184">
        <v>3.3934000000000002</v>
      </c>
      <c r="R1559" s="184"/>
      <c r="S1559" s="120" t="s">
        <v>2001</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1280</v>
      </c>
      <c r="B1560" s="180" t="s">
        <v>1290</v>
      </c>
      <c r="C1560" s="180">
        <v>147936</v>
      </c>
      <c r="D1560" s="183">
        <v>44478</v>
      </c>
      <c r="E1560" s="184">
        <v>1056.8289</v>
      </c>
      <c r="F1560" s="184">
        <v>3.0983000000000001</v>
      </c>
      <c r="G1560" s="184">
        <v>3.0964999999999998</v>
      </c>
      <c r="H1560" s="184">
        <v>3.1379000000000001</v>
      </c>
      <c r="I1560" s="184">
        <v>3.1701999999999999</v>
      </c>
      <c r="J1560" s="184">
        <v>3.1619000000000002</v>
      </c>
      <c r="K1560" s="184">
        <v>3.0682999999999998</v>
      </c>
      <c r="L1560" s="184">
        <v>3.1309999999999998</v>
      </c>
      <c r="M1560" s="184">
        <v>3.1141999999999999</v>
      </c>
      <c r="N1560" s="184">
        <v>3.0941000000000001</v>
      </c>
      <c r="O1560" s="184"/>
      <c r="P1560" s="184"/>
      <c r="Q1560" s="184">
        <v>3.2999000000000001</v>
      </c>
      <c r="R1560" s="184"/>
      <c r="S1560" s="120" t="s">
        <v>2001</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1280</v>
      </c>
      <c r="B1561" s="180" t="s">
        <v>1291</v>
      </c>
      <c r="C1561" s="180">
        <v>147531</v>
      </c>
      <c r="D1561" s="183">
        <v>44479</v>
      </c>
      <c r="E1561" s="184">
        <v>1083.3744999999999</v>
      </c>
      <c r="F1561" s="184">
        <v>2.9819</v>
      </c>
      <c r="G1561" s="184">
        <v>2.9834999999999998</v>
      </c>
      <c r="H1561" s="184">
        <v>3.0093999999999999</v>
      </c>
      <c r="I1561" s="184">
        <v>3.1189</v>
      </c>
      <c r="J1561" s="184">
        <v>3.1320000000000001</v>
      </c>
      <c r="K1561" s="184">
        <v>3.0777999999999999</v>
      </c>
      <c r="L1561" s="184">
        <v>3.1299000000000001</v>
      </c>
      <c r="M1561" s="184">
        <v>3.1158999999999999</v>
      </c>
      <c r="N1561" s="184">
        <v>3.0882999999999998</v>
      </c>
      <c r="O1561" s="184"/>
      <c r="P1561" s="184"/>
      <c r="Q1561" s="184">
        <v>3.6699000000000002</v>
      </c>
      <c r="R1561" s="184">
        <v>3.4887000000000001</v>
      </c>
      <c r="S1561" s="120" t="s">
        <v>2001</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1280</v>
      </c>
      <c r="B1562" s="180" t="s">
        <v>1292</v>
      </c>
      <c r="C1562" s="180">
        <v>147534</v>
      </c>
      <c r="D1562" s="183">
        <v>44479</v>
      </c>
      <c r="E1562" s="184">
        <v>1082.7405000000001</v>
      </c>
      <c r="F1562" s="184">
        <v>2.9634</v>
      </c>
      <c r="G1562" s="184">
        <v>2.9639000000000002</v>
      </c>
      <c r="H1562" s="184">
        <v>2.9893999999999998</v>
      </c>
      <c r="I1562" s="184">
        <v>3.0990000000000002</v>
      </c>
      <c r="J1562" s="184">
        <v>3.1120000000000001</v>
      </c>
      <c r="K1562" s="184">
        <v>3.0577000000000001</v>
      </c>
      <c r="L1562" s="184">
        <v>3.1128999999999998</v>
      </c>
      <c r="M1562" s="184">
        <v>3.0983999999999998</v>
      </c>
      <c r="N1562" s="184">
        <v>3.0697999999999999</v>
      </c>
      <c r="O1562" s="184"/>
      <c r="P1562" s="184"/>
      <c r="Q1562" s="184">
        <v>3.6425999999999998</v>
      </c>
      <c r="R1562" s="184">
        <v>3.4662000000000002</v>
      </c>
      <c r="S1562" s="120" t="s">
        <v>2001</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1280</v>
      </c>
      <c r="B1563" s="180" t="s">
        <v>1293</v>
      </c>
      <c r="C1563" s="180">
        <v>146062</v>
      </c>
      <c r="D1563" s="183">
        <v>44479</v>
      </c>
      <c r="E1563" s="184">
        <v>1120.5543</v>
      </c>
      <c r="F1563" s="184">
        <v>3.0184000000000002</v>
      </c>
      <c r="G1563" s="184">
        <v>3.0127000000000002</v>
      </c>
      <c r="H1563" s="184">
        <v>3.0404</v>
      </c>
      <c r="I1563" s="184">
        <v>3.1282000000000001</v>
      </c>
      <c r="J1563" s="184">
        <v>3.1558999999999999</v>
      </c>
      <c r="K1563" s="184">
        <v>3.1171000000000002</v>
      </c>
      <c r="L1563" s="184">
        <v>3.1432000000000002</v>
      </c>
      <c r="M1563" s="184">
        <v>3.1303999999999998</v>
      </c>
      <c r="N1563" s="184">
        <v>3.1112000000000002</v>
      </c>
      <c r="O1563" s="184"/>
      <c r="P1563" s="184"/>
      <c r="Q1563" s="184">
        <v>4.2138</v>
      </c>
      <c r="R1563" s="184">
        <v>3.5434000000000001</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1280</v>
      </c>
      <c r="B1564" s="180" t="s">
        <v>1294</v>
      </c>
      <c r="C1564" s="180">
        <v>146061</v>
      </c>
      <c r="D1564" s="183">
        <v>44479</v>
      </c>
      <c r="E1564" s="184">
        <v>1117.9272000000001</v>
      </c>
      <c r="F1564" s="184">
        <v>2.9373</v>
      </c>
      <c r="G1564" s="184">
        <v>2.9327000000000001</v>
      </c>
      <c r="H1564" s="184">
        <v>2.9630000000000001</v>
      </c>
      <c r="I1564" s="184">
        <v>3.0547</v>
      </c>
      <c r="J1564" s="184">
        <v>3.0842000000000001</v>
      </c>
      <c r="K1564" s="184">
        <v>3.0459999999999998</v>
      </c>
      <c r="L1564" s="184">
        <v>3.0707</v>
      </c>
      <c r="M1564" s="184">
        <v>3.0518000000000001</v>
      </c>
      <c r="N1564" s="184">
        <v>3.032</v>
      </c>
      <c r="O1564" s="184"/>
      <c r="P1564" s="184"/>
      <c r="Q1564" s="184">
        <v>4.1250999999999998</v>
      </c>
      <c r="R1564" s="184">
        <v>3.4609999999999999</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1280</v>
      </c>
      <c r="B1565" s="180" t="s">
        <v>1295</v>
      </c>
      <c r="C1565" s="180">
        <v>147570</v>
      </c>
      <c r="D1565" s="183">
        <v>44479</v>
      </c>
      <c r="E1565" s="184">
        <v>1085.1944000000001</v>
      </c>
      <c r="F1565" s="184">
        <v>2.9668000000000001</v>
      </c>
      <c r="G1565" s="184">
        <v>2.9662000000000002</v>
      </c>
      <c r="H1565" s="184">
        <v>2.9841000000000002</v>
      </c>
      <c r="I1565" s="184">
        <v>3.0781000000000001</v>
      </c>
      <c r="J1565" s="184">
        <v>3.105</v>
      </c>
      <c r="K1565" s="184">
        <v>3.0604</v>
      </c>
      <c r="L1565" s="184">
        <v>3.1072000000000002</v>
      </c>
      <c r="M1565" s="184">
        <v>3.1095000000000002</v>
      </c>
      <c r="N1565" s="184">
        <v>3.1112000000000002</v>
      </c>
      <c r="O1565" s="184"/>
      <c r="P1565" s="184"/>
      <c r="Q1565" s="184">
        <v>3.7504</v>
      </c>
      <c r="R1565" s="184">
        <v>3.5743999999999998</v>
      </c>
      <c r="S1565" s="120" t="s">
        <v>2002</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1280</v>
      </c>
      <c r="B1566" s="180" t="s">
        <v>1296</v>
      </c>
      <c r="C1566" s="180">
        <v>147569</v>
      </c>
      <c r="D1566" s="183">
        <v>44479</v>
      </c>
      <c r="E1566" s="184">
        <v>1083.6784</v>
      </c>
      <c r="F1566" s="184">
        <v>2.9171</v>
      </c>
      <c r="G1566" s="184">
        <v>2.9163999999999999</v>
      </c>
      <c r="H1566" s="184">
        <v>2.9339</v>
      </c>
      <c r="I1566" s="184">
        <v>3.0278999999999998</v>
      </c>
      <c r="J1566" s="184">
        <v>3.0548000000000002</v>
      </c>
      <c r="K1566" s="184">
        <v>3.01</v>
      </c>
      <c r="L1566" s="184">
        <v>3.0564</v>
      </c>
      <c r="M1566" s="184">
        <v>3.0583</v>
      </c>
      <c r="N1566" s="184">
        <v>3.0596999999999999</v>
      </c>
      <c r="O1566" s="184"/>
      <c r="P1566" s="184"/>
      <c r="Q1566" s="184">
        <v>3.6850999999999998</v>
      </c>
      <c r="R1566" s="184">
        <v>3.5121000000000002</v>
      </c>
      <c r="S1566" s="120" t="s">
        <v>2002</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1280</v>
      </c>
      <c r="B1567" s="180" t="s">
        <v>1297</v>
      </c>
      <c r="C1567" s="180">
        <v>147213</v>
      </c>
      <c r="D1567" s="183">
        <v>44479</v>
      </c>
      <c r="E1567" s="184">
        <v>1091.7135000000001</v>
      </c>
      <c r="F1567" s="184">
        <v>2.9276</v>
      </c>
      <c r="G1567" s="184">
        <v>2.9217</v>
      </c>
      <c r="H1567" s="184">
        <v>2.9438</v>
      </c>
      <c r="I1567" s="184">
        <v>3.1162000000000001</v>
      </c>
      <c r="J1567" s="184">
        <v>3.0882999999999998</v>
      </c>
      <c r="K1567" s="184">
        <v>3.0122</v>
      </c>
      <c r="L1567" s="184">
        <v>3.0535999999999999</v>
      </c>
      <c r="M1567" s="184">
        <v>3.0411999999999999</v>
      </c>
      <c r="N1567" s="184">
        <v>3.0021</v>
      </c>
      <c r="O1567" s="184"/>
      <c r="P1567" s="184"/>
      <c r="Q1567" s="184">
        <v>3.6810999999999998</v>
      </c>
      <c r="R1567" s="184">
        <v>3.3094000000000001</v>
      </c>
      <c r="S1567" s="120" t="s">
        <v>2002</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1280</v>
      </c>
      <c r="B1568" s="180" t="s">
        <v>1298</v>
      </c>
      <c r="C1568" s="180">
        <v>147214</v>
      </c>
      <c r="D1568" s="183">
        <v>44479</v>
      </c>
      <c r="E1568" s="184">
        <v>1093.2093</v>
      </c>
      <c r="F1568" s="184">
        <v>2.9769999999999999</v>
      </c>
      <c r="G1568" s="184">
        <v>2.9710999999999999</v>
      </c>
      <c r="H1568" s="184">
        <v>2.9937999999999998</v>
      </c>
      <c r="I1568" s="184">
        <v>3.1663999999999999</v>
      </c>
      <c r="J1568" s="184">
        <v>3.1381999999999999</v>
      </c>
      <c r="K1568" s="184">
        <v>3.0630000000000002</v>
      </c>
      <c r="L1568" s="184">
        <v>3.1053000000000002</v>
      </c>
      <c r="M1568" s="184">
        <v>3.0931000000000002</v>
      </c>
      <c r="N1568" s="184">
        <v>3.0543999999999998</v>
      </c>
      <c r="O1568" s="184"/>
      <c r="P1568" s="184"/>
      <c r="Q1568" s="184">
        <v>3.7395999999999998</v>
      </c>
      <c r="R1568" s="184">
        <v>3.3681000000000001</v>
      </c>
      <c r="S1568" s="120" t="s">
        <v>2002</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1280</v>
      </c>
      <c r="B1569" s="180" t="s">
        <v>1299</v>
      </c>
      <c r="C1569" s="180">
        <v>101996</v>
      </c>
      <c r="D1569" s="183">
        <v>44479</v>
      </c>
      <c r="E1569" s="184">
        <v>3088.9616000000001</v>
      </c>
      <c r="F1569" s="184">
        <v>2.9262000000000001</v>
      </c>
      <c r="G1569" s="184">
        <v>2.8736000000000002</v>
      </c>
      <c r="H1569" s="184">
        <v>2.923</v>
      </c>
      <c r="I1569" s="184">
        <v>3.0011000000000001</v>
      </c>
      <c r="J1569" s="184">
        <v>3.0217999999999998</v>
      </c>
      <c r="K1569" s="184">
        <v>2.9759000000000002</v>
      </c>
      <c r="L1569" s="184">
        <v>3.0263</v>
      </c>
      <c r="M1569" s="184">
        <v>3.0169000000000001</v>
      </c>
      <c r="N1569" s="184">
        <v>2.9777999999999998</v>
      </c>
      <c r="O1569" s="184">
        <v>4.1763000000000003</v>
      </c>
      <c r="P1569" s="184">
        <v>4.8910999999999998</v>
      </c>
      <c r="Q1569" s="184">
        <v>5.8959000000000001</v>
      </c>
      <c r="R1569" s="184">
        <v>3.3216999999999999</v>
      </c>
      <c r="S1569" s="120" t="s">
        <v>2002</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1280</v>
      </c>
      <c r="B1570" s="180" t="s">
        <v>1300</v>
      </c>
      <c r="C1570" s="180">
        <v>119110</v>
      </c>
      <c r="D1570" s="183">
        <v>44479</v>
      </c>
      <c r="E1570" s="184">
        <v>3108.6408000000001</v>
      </c>
      <c r="F1570" s="184">
        <v>3.0263</v>
      </c>
      <c r="G1570" s="184">
        <v>2.9737</v>
      </c>
      <c r="H1570" s="184">
        <v>3.0232000000000001</v>
      </c>
      <c r="I1570" s="184">
        <v>3.1013000000000002</v>
      </c>
      <c r="J1570" s="184">
        <v>3.1217999999999999</v>
      </c>
      <c r="K1570" s="184">
        <v>3.0764999999999998</v>
      </c>
      <c r="L1570" s="184">
        <v>3.1278000000000001</v>
      </c>
      <c r="M1570" s="184">
        <v>3.1192000000000002</v>
      </c>
      <c r="N1570" s="184">
        <v>3.081</v>
      </c>
      <c r="O1570" s="184">
        <v>4.2808999999999999</v>
      </c>
      <c r="P1570" s="184">
        <v>4.9762000000000004</v>
      </c>
      <c r="Q1570" s="184">
        <v>6.125</v>
      </c>
      <c r="R1570" s="184">
        <v>3.4256000000000002</v>
      </c>
      <c r="S1570" s="120" t="s">
        <v>2002</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1280</v>
      </c>
      <c r="B1571" s="180" t="s">
        <v>1301</v>
      </c>
      <c r="C1571" s="180">
        <v>147287</v>
      </c>
      <c r="D1571" s="183">
        <v>44479</v>
      </c>
      <c r="E1571" s="184">
        <v>1094.4236000000001</v>
      </c>
      <c r="F1571" s="184">
        <v>3.1539000000000001</v>
      </c>
      <c r="G1571" s="184">
        <v>3.1436000000000002</v>
      </c>
      <c r="H1571" s="184">
        <v>3.1955</v>
      </c>
      <c r="I1571" s="184">
        <v>3.2496</v>
      </c>
      <c r="J1571" s="184">
        <v>3.2444999999999999</v>
      </c>
      <c r="K1571" s="184">
        <v>3.1789000000000001</v>
      </c>
      <c r="L1571" s="184">
        <v>3.2181999999999999</v>
      </c>
      <c r="M1571" s="184">
        <v>3.2109000000000001</v>
      </c>
      <c r="N1571" s="184">
        <v>3.1724000000000001</v>
      </c>
      <c r="O1571" s="184"/>
      <c r="P1571" s="184"/>
      <c r="Q1571" s="184">
        <v>3.8420000000000001</v>
      </c>
      <c r="R1571" s="184">
        <v>3.5202</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1280</v>
      </c>
      <c r="B1572" s="180" t="s">
        <v>1302</v>
      </c>
      <c r="C1572" s="180">
        <v>147290</v>
      </c>
      <c r="D1572" s="183">
        <v>44479</v>
      </c>
      <c r="E1572" s="184">
        <v>1090.4953</v>
      </c>
      <c r="F1572" s="184">
        <v>3.0045000000000002</v>
      </c>
      <c r="G1572" s="184">
        <v>2.9942000000000002</v>
      </c>
      <c r="H1572" s="184">
        <v>3.0453000000000001</v>
      </c>
      <c r="I1572" s="184">
        <v>3.0992999999999999</v>
      </c>
      <c r="J1572" s="184">
        <v>3.0939999999999999</v>
      </c>
      <c r="K1572" s="184">
        <v>3.0276999999999998</v>
      </c>
      <c r="L1572" s="184">
        <v>3.0657999999999999</v>
      </c>
      <c r="M1572" s="184">
        <v>3.0573000000000001</v>
      </c>
      <c r="N1572" s="184">
        <v>3.0175999999999998</v>
      </c>
      <c r="O1572" s="184"/>
      <c r="P1572" s="184"/>
      <c r="Q1572" s="184">
        <v>3.6859999999999999</v>
      </c>
      <c r="R1572" s="184">
        <v>3.3645999999999998</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1280</v>
      </c>
      <c r="B1573" s="180" t="s">
        <v>1303</v>
      </c>
      <c r="C1573" s="180">
        <v>145535</v>
      </c>
      <c r="D1573" s="183">
        <v>44477</v>
      </c>
      <c r="E1573" s="184">
        <v>112.4795</v>
      </c>
      <c r="F1573" s="184">
        <v>2.9207999999999998</v>
      </c>
      <c r="G1573" s="184">
        <v>2.8996</v>
      </c>
      <c r="H1573" s="184">
        <v>2.9918</v>
      </c>
      <c r="I1573" s="184">
        <v>3.0586000000000002</v>
      </c>
      <c r="J1573" s="184">
        <v>3.0470999999999999</v>
      </c>
      <c r="K1573" s="184">
        <v>2.9834000000000001</v>
      </c>
      <c r="L1573" s="184">
        <v>3.0377000000000001</v>
      </c>
      <c r="M1573" s="184">
        <v>3.0308999999999999</v>
      </c>
      <c r="N1573" s="184">
        <v>2.9925000000000002</v>
      </c>
      <c r="O1573" s="184"/>
      <c r="P1573" s="184"/>
      <c r="Q1573" s="184">
        <v>4.1349</v>
      </c>
      <c r="R1573" s="184">
        <v>3.3397999999999999</v>
      </c>
      <c r="S1573" s="120" t="s">
        <v>2001</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1280</v>
      </c>
      <c r="B1574" s="180" t="s">
        <v>1304</v>
      </c>
      <c r="C1574" s="180">
        <v>145536</v>
      </c>
      <c r="D1574" s="183">
        <v>44477</v>
      </c>
      <c r="E1574" s="184">
        <v>112.80629999999999</v>
      </c>
      <c r="F1574" s="184">
        <v>3.0417999999999998</v>
      </c>
      <c r="G1574" s="184">
        <v>2.9990999999999999</v>
      </c>
      <c r="H1574" s="184">
        <v>3.0941999999999998</v>
      </c>
      <c r="I1574" s="184">
        <v>3.1585999999999999</v>
      </c>
      <c r="J1574" s="184">
        <v>3.1478000000000002</v>
      </c>
      <c r="K1574" s="184">
        <v>3.0842999999999998</v>
      </c>
      <c r="L1574" s="184">
        <v>3.1393</v>
      </c>
      <c r="M1574" s="184">
        <v>3.1333000000000002</v>
      </c>
      <c r="N1574" s="184">
        <v>3.0954999999999999</v>
      </c>
      <c r="O1574" s="184"/>
      <c r="P1574" s="184"/>
      <c r="Q1574" s="184">
        <v>4.2390999999999996</v>
      </c>
      <c r="R1574" s="184">
        <v>3.4432</v>
      </c>
      <c r="S1574" s="120" t="s">
        <v>2001</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1280</v>
      </c>
      <c r="B1575" s="180" t="s">
        <v>1305</v>
      </c>
      <c r="C1575" s="180">
        <v>146191</v>
      </c>
      <c r="D1575" s="183">
        <v>44477</v>
      </c>
      <c r="E1575" s="184">
        <v>1115.8891000000001</v>
      </c>
      <c r="F1575" s="184">
        <v>2.9375</v>
      </c>
      <c r="G1575" s="184">
        <v>2.9893000000000001</v>
      </c>
      <c r="H1575" s="184">
        <v>3.0526</v>
      </c>
      <c r="I1575" s="184">
        <v>3.1208999999999998</v>
      </c>
      <c r="J1575" s="184">
        <v>3.1229</v>
      </c>
      <c r="K1575" s="184">
        <v>3.0920999999999998</v>
      </c>
      <c r="L1575" s="184">
        <v>3.1360999999999999</v>
      </c>
      <c r="M1575" s="184">
        <v>3.1240999999999999</v>
      </c>
      <c r="N1575" s="184">
        <v>3.0893000000000002</v>
      </c>
      <c r="O1575" s="184"/>
      <c r="P1575" s="184"/>
      <c r="Q1575" s="184">
        <v>4.1086</v>
      </c>
      <c r="R1575" s="184">
        <v>3.4481999999999999</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1280</v>
      </c>
      <c r="B1576" s="180" t="s">
        <v>1306</v>
      </c>
      <c r="C1576" s="180">
        <v>146187</v>
      </c>
      <c r="D1576" s="183">
        <v>44477</v>
      </c>
      <c r="E1576" s="184">
        <v>1112.2728</v>
      </c>
      <c r="F1576" s="184">
        <v>2.8388</v>
      </c>
      <c r="G1576" s="184">
        <v>2.8885000000000001</v>
      </c>
      <c r="H1576" s="184">
        <v>2.9523000000000001</v>
      </c>
      <c r="I1576" s="184">
        <v>3.0204</v>
      </c>
      <c r="J1576" s="184">
        <v>3.0223</v>
      </c>
      <c r="K1576" s="184">
        <v>2.9910000000000001</v>
      </c>
      <c r="L1576" s="184">
        <v>3.0341999999999998</v>
      </c>
      <c r="M1576" s="184">
        <v>3.0207000000000002</v>
      </c>
      <c r="N1576" s="184">
        <v>2.9775</v>
      </c>
      <c r="O1576" s="184"/>
      <c r="P1576" s="184"/>
      <c r="Q1576" s="184">
        <v>3.9845999999999999</v>
      </c>
      <c r="R1576" s="184">
        <v>3.3237000000000001</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1280</v>
      </c>
      <c r="B1577" s="180" t="s">
        <v>1307</v>
      </c>
      <c r="C1577" s="180">
        <v>147450</v>
      </c>
      <c r="D1577" s="183">
        <v>44479</v>
      </c>
      <c r="E1577" s="184">
        <v>1084.6079999999999</v>
      </c>
      <c r="F1577" s="184">
        <v>2.9986999999999999</v>
      </c>
      <c r="G1577" s="184">
        <v>2.9969999999999999</v>
      </c>
      <c r="H1577" s="184">
        <v>2.9780000000000002</v>
      </c>
      <c r="I1577" s="184">
        <v>3.0482</v>
      </c>
      <c r="J1577" s="184">
        <v>3.0747</v>
      </c>
      <c r="K1577" s="184">
        <v>3.0339</v>
      </c>
      <c r="L1577" s="184">
        <v>3.0771000000000002</v>
      </c>
      <c r="M1577" s="184">
        <v>3.0729000000000002</v>
      </c>
      <c r="N1577" s="184">
        <v>3.0402999999999998</v>
      </c>
      <c r="O1577" s="184"/>
      <c r="P1577" s="184"/>
      <c r="Q1577" s="184">
        <v>3.6585999999999999</v>
      </c>
      <c r="R1577" s="184">
        <v>3.3984999999999999</v>
      </c>
      <c r="S1577" s="120" t="s">
        <v>2002</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1280</v>
      </c>
      <c r="B1578" s="180" t="s">
        <v>1308</v>
      </c>
      <c r="C1578" s="180">
        <v>147454</v>
      </c>
      <c r="D1578" s="183">
        <v>44479</v>
      </c>
      <c r="E1578" s="184">
        <v>1082.1485</v>
      </c>
      <c r="F1578" s="184">
        <v>2.8976000000000002</v>
      </c>
      <c r="G1578" s="184">
        <v>2.9024999999999999</v>
      </c>
      <c r="H1578" s="184">
        <v>2.8874</v>
      </c>
      <c r="I1578" s="184">
        <v>2.9567999999999999</v>
      </c>
      <c r="J1578" s="184">
        <v>2.9803999999999999</v>
      </c>
      <c r="K1578" s="184">
        <v>2.9344000000000001</v>
      </c>
      <c r="L1578" s="184">
        <v>2.9756</v>
      </c>
      <c r="M1578" s="184">
        <v>2.9708000000000001</v>
      </c>
      <c r="N1578" s="184">
        <v>2.9373</v>
      </c>
      <c r="O1578" s="184"/>
      <c r="P1578" s="184"/>
      <c r="Q1578" s="184">
        <v>3.5546000000000002</v>
      </c>
      <c r="R1578" s="184">
        <v>3.2949000000000002</v>
      </c>
      <c r="S1578" s="120" t="s">
        <v>2002</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1280</v>
      </c>
      <c r="B1579" s="180" t="s">
        <v>1309</v>
      </c>
      <c r="C1579" s="180">
        <v>147883</v>
      </c>
      <c r="D1579" s="183">
        <v>44479</v>
      </c>
      <c r="E1579" s="184">
        <v>1057.6559999999999</v>
      </c>
      <c r="F1579" s="184">
        <v>2.9853999999999998</v>
      </c>
      <c r="G1579" s="184">
        <v>2.9836</v>
      </c>
      <c r="H1579" s="184">
        <v>3.0263</v>
      </c>
      <c r="I1579" s="184">
        <v>3.1126</v>
      </c>
      <c r="J1579" s="184">
        <v>3.1305999999999998</v>
      </c>
      <c r="K1579" s="184">
        <v>3.0811999999999999</v>
      </c>
      <c r="L1579" s="184">
        <v>3.1280999999999999</v>
      </c>
      <c r="M1579" s="184">
        <v>3.1217999999999999</v>
      </c>
      <c r="N1579" s="184">
        <v>3.0884</v>
      </c>
      <c r="O1579" s="184"/>
      <c r="P1579" s="184"/>
      <c r="Q1579" s="184">
        <v>3.2433999999999998</v>
      </c>
      <c r="R1579" s="184"/>
      <c r="S1579" s="120" t="s">
        <v>2001</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1280</v>
      </c>
      <c r="B1580" s="180" t="s">
        <v>1310</v>
      </c>
      <c r="C1580" s="180">
        <v>147878</v>
      </c>
      <c r="D1580" s="183">
        <v>44479</v>
      </c>
      <c r="E1580" s="184">
        <v>1056.5379</v>
      </c>
      <c r="F1580" s="184">
        <v>2.9228999999999998</v>
      </c>
      <c r="G1580" s="184">
        <v>2.9234</v>
      </c>
      <c r="H1580" s="184">
        <v>2.9662999999999999</v>
      </c>
      <c r="I1580" s="184">
        <v>3.0522999999999998</v>
      </c>
      <c r="J1580" s="184">
        <v>3.0703</v>
      </c>
      <c r="K1580" s="184">
        <v>3.0207000000000002</v>
      </c>
      <c r="L1580" s="184">
        <v>3.0670000000000002</v>
      </c>
      <c r="M1580" s="184">
        <v>3.0602999999999998</v>
      </c>
      <c r="N1580" s="184">
        <v>3.0265</v>
      </c>
      <c r="O1580" s="184"/>
      <c r="P1580" s="184"/>
      <c r="Q1580" s="184">
        <v>3.1812</v>
      </c>
      <c r="R1580" s="184"/>
      <c r="S1580" s="120" t="s">
        <v>2001</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1280</v>
      </c>
      <c r="B1581" s="180" t="s">
        <v>1311</v>
      </c>
      <c r="C1581" s="180">
        <v>147713</v>
      </c>
      <c r="D1581" s="183">
        <v>44478</v>
      </c>
      <c r="E1581" s="184">
        <v>1067.6699000000001</v>
      </c>
      <c r="F1581" s="184">
        <v>2.9744999999999999</v>
      </c>
      <c r="G1581" s="184">
        <v>2.9601000000000002</v>
      </c>
      <c r="H1581" s="184">
        <v>3.1539000000000001</v>
      </c>
      <c r="I1581" s="184">
        <v>3.1402000000000001</v>
      </c>
      <c r="J1581" s="184">
        <v>3.1156000000000001</v>
      </c>
      <c r="K1581" s="184">
        <v>3.0486</v>
      </c>
      <c r="L1581" s="184">
        <v>3.1006999999999998</v>
      </c>
      <c r="M1581" s="184">
        <v>3.0811000000000002</v>
      </c>
      <c r="N1581" s="184">
        <v>3.0430000000000001</v>
      </c>
      <c r="O1581" s="184"/>
      <c r="P1581" s="184"/>
      <c r="Q1581" s="184">
        <v>3.3942999999999999</v>
      </c>
      <c r="R1581" s="184"/>
      <c r="S1581" s="120" t="s">
        <v>2001</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1280</v>
      </c>
      <c r="B1582" s="180" t="s">
        <v>1312</v>
      </c>
      <c r="C1582" s="180">
        <v>147714</v>
      </c>
      <c r="D1582" s="183">
        <v>44478</v>
      </c>
      <c r="E1582" s="184">
        <v>1065.5790999999999</v>
      </c>
      <c r="F1582" s="184">
        <v>2.8774999999999999</v>
      </c>
      <c r="G1582" s="184">
        <v>2.8609</v>
      </c>
      <c r="H1582" s="184">
        <v>3.0537999999999998</v>
      </c>
      <c r="I1582" s="184">
        <v>3.0398999999999998</v>
      </c>
      <c r="J1582" s="184">
        <v>3.0154000000000001</v>
      </c>
      <c r="K1582" s="184">
        <v>2.9479000000000002</v>
      </c>
      <c r="L1582" s="184">
        <v>2.9990999999999999</v>
      </c>
      <c r="M1582" s="184">
        <v>2.9788000000000001</v>
      </c>
      <c r="N1582" s="184">
        <v>2.9401000000000002</v>
      </c>
      <c r="O1582" s="184"/>
      <c r="P1582" s="184"/>
      <c r="Q1582" s="184">
        <v>3.2909999999999999</v>
      </c>
      <c r="R1582" s="184"/>
      <c r="S1582" s="120" t="s">
        <v>2001</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1280</v>
      </c>
      <c r="B1583" s="180" t="s">
        <v>1313</v>
      </c>
      <c r="C1583" s="180">
        <v>147837</v>
      </c>
      <c r="D1583" s="183">
        <v>44479</v>
      </c>
      <c r="E1583" s="184">
        <v>1063.5319</v>
      </c>
      <c r="F1583" s="184">
        <v>3.0684</v>
      </c>
      <c r="G1583" s="184">
        <v>3.0781000000000001</v>
      </c>
      <c r="H1583" s="184">
        <v>3.0571999999999999</v>
      </c>
      <c r="I1583" s="184">
        <v>3.1356999999999999</v>
      </c>
      <c r="J1583" s="184">
        <v>3.1532</v>
      </c>
      <c r="K1583" s="184">
        <v>3.1097999999999999</v>
      </c>
      <c r="L1583" s="184">
        <v>3.1800999999999999</v>
      </c>
      <c r="M1583" s="184">
        <v>3.1726000000000001</v>
      </c>
      <c r="N1583" s="184">
        <v>3.137</v>
      </c>
      <c r="O1583" s="184"/>
      <c r="P1583" s="184"/>
      <c r="Q1583" s="184">
        <v>3.3765999999999998</v>
      </c>
      <c r="R1583" s="184"/>
      <c r="S1583" s="120" t="s">
        <v>2002</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1280</v>
      </c>
      <c r="B1584" s="180" t="s">
        <v>1314</v>
      </c>
      <c r="C1584" s="180">
        <v>147836</v>
      </c>
      <c r="D1584" s="183">
        <v>44479</v>
      </c>
      <c r="E1584" s="184">
        <v>1062.1623999999999</v>
      </c>
      <c r="F1584" s="184">
        <v>2.9967999999999999</v>
      </c>
      <c r="G1584" s="184">
        <v>3.0076000000000001</v>
      </c>
      <c r="H1584" s="184">
        <v>2.9868999999999999</v>
      </c>
      <c r="I1584" s="184">
        <v>3.0653999999999999</v>
      </c>
      <c r="J1584" s="184">
        <v>3.0829</v>
      </c>
      <c r="K1584" s="184">
        <v>3.0392000000000001</v>
      </c>
      <c r="L1584" s="184">
        <v>3.1089000000000002</v>
      </c>
      <c r="M1584" s="184">
        <v>3.101</v>
      </c>
      <c r="N1584" s="184">
        <v>3.0649000000000002</v>
      </c>
      <c r="O1584" s="184"/>
      <c r="P1584" s="184"/>
      <c r="Q1584" s="184">
        <v>3.3048000000000002</v>
      </c>
      <c r="R1584" s="184"/>
      <c r="S1584" s="120" t="s">
        <v>2002</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1280</v>
      </c>
      <c r="B1585" s="180" t="s">
        <v>1315</v>
      </c>
      <c r="C1585" s="180">
        <v>146141</v>
      </c>
      <c r="D1585" s="183">
        <v>44479</v>
      </c>
      <c r="E1585" s="184">
        <v>1116.0963999999999</v>
      </c>
      <c r="F1585" s="184">
        <v>2.9944999999999999</v>
      </c>
      <c r="G1585" s="184">
        <v>2.9984999999999999</v>
      </c>
      <c r="H1585" s="184">
        <v>3.0295999999999998</v>
      </c>
      <c r="I1585" s="184">
        <v>3.1078999999999999</v>
      </c>
      <c r="J1585" s="184">
        <v>3.1291000000000002</v>
      </c>
      <c r="K1585" s="184">
        <v>3.0871</v>
      </c>
      <c r="L1585" s="184">
        <v>3.1305000000000001</v>
      </c>
      <c r="M1585" s="184">
        <v>3.1242999999999999</v>
      </c>
      <c r="N1585" s="184">
        <v>3.0928</v>
      </c>
      <c r="O1585" s="184"/>
      <c r="P1585" s="184"/>
      <c r="Q1585" s="184">
        <v>4.0946999999999996</v>
      </c>
      <c r="R1585" s="184">
        <v>3.4434999999999998</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1280</v>
      </c>
      <c r="B1586" s="180" t="s">
        <v>1316</v>
      </c>
      <c r="C1586" s="180">
        <v>146142</v>
      </c>
      <c r="D1586" s="183">
        <v>44479</v>
      </c>
      <c r="E1586" s="184">
        <v>1113.7244000000001</v>
      </c>
      <c r="F1586" s="184">
        <v>2.8942999999999999</v>
      </c>
      <c r="G1586" s="184">
        <v>2.8988999999999998</v>
      </c>
      <c r="H1586" s="184">
        <v>2.9297</v>
      </c>
      <c r="I1586" s="184">
        <v>3.0078</v>
      </c>
      <c r="J1586" s="184">
        <v>3.0287000000000002</v>
      </c>
      <c r="K1586" s="184">
        <v>2.9861</v>
      </c>
      <c r="L1586" s="184">
        <v>3.0287999999999999</v>
      </c>
      <c r="M1586" s="184">
        <v>3.0217999999999998</v>
      </c>
      <c r="N1586" s="184">
        <v>2.9895</v>
      </c>
      <c r="O1586" s="184"/>
      <c r="P1586" s="184"/>
      <c r="Q1586" s="184">
        <v>4.0137999999999998</v>
      </c>
      <c r="R1586" s="184">
        <v>3.3530000000000002</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1280</v>
      </c>
      <c r="B1587" s="180" t="s">
        <v>1317</v>
      </c>
      <c r="C1587" s="180">
        <v>119283</v>
      </c>
      <c r="D1587" s="183">
        <v>44479</v>
      </c>
      <c r="E1587" s="184">
        <v>2720.8910000000001</v>
      </c>
      <c r="F1587" s="184">
        <v>3.032</v>
      </c>
      <c r="G1587" s="184">
        <v>3.0325000000000002</v>
      </c>
      <c r="H1587" s="184">
        <v>3.0552000000000001</v>
      </c>
      <c r="I1587" s="184">
        <v>3.1374</v>
      </c>
      <c r="J1587" s="184">
        <v>3.1627000000000001</v>
      </c>
      <c r="K1587" s="184">
        <v>3.1147</v>
      </c>
      <c r="L1587" s="184">
        <v>3.1661000000000001</v>
      </c>
      <c r="M1587" s="184">
        <v>3.1597</v>
      </c>
      <c r="N1587" s="184">
        <v>3.113</v>
      </c>
      <c r="O1587" s="184">
        <v>4.3282999999999996</v>
      </c>
      <c r="P1587" s="184">
        <v>5.1081000000000003</v>
      </c>
      <c r="Q1587" s="184">
        <v>6.5227000000000004</v>
      </c>
      <c r="R1587" s="184">
        <v>3.4767999999999999</v>
      </c>
      <c r="S1587" s="120" t="s">
        <v>2002</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1280</v>
      </c>
      <c r="B1588" s="180" t="s">
        <v>1318</v>
      </c>
      <c r="C1588" s="180">
        <v>118058</v>
      </c>
      <c r="D1588" s="183">
        <v>44479</v>
      </c>
      <c r="E1588" s="184">
        <v>2589.8766666666702</v>
      </c>
      <c r="F1588" s="184">
        <v>2.9316</v>
      </c>
      <c r="G1588" s="184">
        <v>2.9329000000000001</v>
      </c>
      <c r="H1588" s="184">
        <v>2.9548999999999999</v>
      </c>
      <c r="I1588" s="184">
        <v>3.0371000000000001</v>
      </c>
      <c r="J1588" s="184">
        <v>3.0623</v>
      </c>
      <c r="K1588" s="184">
        <v>3.0139</v>
      </c>
      <c r="L1588" s="184">
        <v>3.0644999999999998</v>
      </c>
      <c r="M1588" s="184">
        <v>3.0573999999999999</v>
      </c>
      <c r="N1588" s="184">
        <v>3.01</v>
      </c>
      <c r="O1588" s="184">
        <v>3.9013</v>
      </c>
      <c r="P1588" s="184">
        <v>4.5122</v>
      </c>
      <c r="Q1588" s="184">
        <v>6.6044</v>
      </c>
      <c r="R1588" s="184">
        <v>3.2128999999999999</v>
      </c>
      <c r="S1588" s="120" t="s">
        <v>2002</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1280</v>
      </c>
      <c r="B1589" s="180" t="s">
        <v>1319</v>
      </c>
      <c r="C1589" s="180">
        <v>147515</v>
      </c>
      <c r="D1589" s="183">
        <v>44479</v>
      </c>
      <c r="E1589" s="184">
        <v>1084.5074</v>
      </c>
      <c r="F1589" s="184">
        <v>3.1168</v>
      </c>
      <c r="G1589" s="184">
        <v>3.1072000000000002</v>
      </c>
      <c r="H1589" s="184">
        <v>3.1265999999999998</v>
      </c>
      <c r="I1589" s="184">
        <v>3.1833999999999998</v>
      </c>
      <c r="J1589" s="184">
        <v>3.1932999999999998</v>
      </c>
      <c r="K1589" s="184">
        <v>3.1307</v>
      </c>
      <c r="L1589" s="184">
        <v>3.1831</v>
      </c>
      <c r="M1589" s="184">
        <v>3.1655000000000002</v>
      </c>
      <c r="N1589" s="184">
        <v>3.1175999999999999</v>
      </c>
      <c r="O1589" s="184"/>
      <c r="P1589" s="184"/>
      <c r="Q1589" s="184">
        <v>3.6743999999999999</v>
      </c>
      <c r="R1589" s="184">
        <v>3.4805999999999999</v>
      </c>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1280</v>
      </c>
      <c r="B1590" s="180" t="s">
        <v>1320</v>
      </c>
      <c r="C1590" s="180">
        <v>147519</v>
      </c>
      <c r="D1590" s="183">
        <v>44479</v>
      </c>
      <c r="E1590" s="184">
        <v>1081.3588</v>
      </c>
      <c r="F1590" s="184">
        <v>2.9841000000000002</v>
      </c>
      <c r="G1590" s="184">
        <v>2.9777999999999998</v>
      </c>
      <c r="H1590" s="184">
        <v>2.9962</v>
      </c>
      <c r="I1590" s="184">
        <v>3.0531999999999999</v>
      </c>
      <c r="J1590" s="184">
        <v>3.0630000000000002</v>
      </c>
      <c r="K1590" s="184">
        <v>2.9996</v>
      </c>
      <c r="L1590" s="184">
        <v>3.0508999999999999</v>
      </c>
      <c r="M1590" s="184">
        <v>3.0323000000000002</v>
      </c>
      <c r="N1590" s="184">
        <v>2.9834000000000001</v>
      </c>
      <c r="O1590" s="184"/>
      <c r="P1590" s="184"/>
      <c r="Q1590" s="184">
        <v>3.5396000000000001</v>
      </c>
      <c r="R1590" s="184">
        <v>3.3460999999999999</v>
      </c>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1280</v>
      </c>
      <c r="B1591" s="180" t="s">
        <v>1321</v>
      </c>
      <c r="C1591" s="180">
        <v>147564</v>
      </c>
      <c r="D1591" s="183">
        <v>44479</v>
      </c>
      <c r="E1591" s="184">
        <v>1082.9113</v>
      </c>
      <c r="F1591" s="184">
        <v>3.1044999999999998</v>
      </c>
      <c r="G1591" s="184">
        <v>3.1073</v>
      </c>
      <c r="H1591" s="184">
        <v>3.1543000000000001</v>
      </c>
      <c r="I1591" s="184">
        <v>3.1892999999999998</v>
      </c>
      <c r="J1591" s="184">
        <v>3.1968000000000001</v>
      </c>
      <c r="K1591" s="184">
        <v>3.1617000000000002</v>
      </c>
      <c r="L1591" s="184">
        <v>3.2029000000000001</v>
      </c>
      <c r="M1591" s="184">
        <v>3.1844999999999999</v>
      </c>
      <c r="N1591" s="184">
        <v>3.1444999999999999</v>
      </c>
      <c r="O1591" s="184"/>
      <c r="P1591" s="184"/>
      <c r="Q1591" s="184">
        <v>3.6545000000000001</v>
      </c>
      <c r="R1591" s="184">
        <v>3.4683999999999999</v>
      </c>
      <c r="S1591" s="120" t="s">
        <v>2002</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1280</v>
      </c>
      <c r="B1592" s="180" t="s">
        <v>1322</v>
      </c>
      <c r="C1592" s="180">
        <v>147565</v>
      </c>
      <c r="D1592" s="183">
        <v>44479</v>
      </c>
      <c r="E1592" s="184">
        <v>1080.4684999999999</v>
      </c>
      <c r="F1592" s="184">
        <v>3.0068000000000001</v>
      </c>
      <c r="G1592" s="184">
        <v>3.0072999999999999</v>
      </c>
      <c r="H1592" s="184">
        <v>3.0339</v>
      </c>
      <c r="I1592" s="184">
        <v>3.0792000000000002</v>
      </c>
      <c r="J1592" s="184">
        <v>3.0897999999999999</v>
      </c>
      <c r="K1592" s="184">
        <v>3.0548999999999999</v>
      </c>
      <c r="L1592" s="184">
        <v>3.0981999999999998</v>
      </c>
      <c r="M1592" s="184">
        <v>3.0800999999999998</v>
      </c>
      <c r="N1592" s="184">
        <v>3.0398000000000001</v>
      </c>
      <c r="O1592" s="184"/>
      <c r="P1592" s="184"/>
      <c r="Q1592" s="184">
        <v>3.5491000000000001</v>
      </c>
      <c r="R1592" s="184">
        <v>3.3631000000000002</v>
      </c>
      <c r="S1592" s="120" t="s">
        <v>2002</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1280</v>
      </c>
      <c r="B1593" s="180" t="s">
        <v>1323</v>
      </c>
      <c r="C1593" s="180">
        <v>147736</v>
      </c>
      <c r="D1593" s="183">
        <v>44479</v>
      </c>
      <c r="E1593" s="184">
        <v>1072.1813999999999</v>
      </c>
      <c r="F1593" s="184">
        <v>3.1206</v>
      </c>
      <c r="G1593" s="184">
        <v>3.1202999999999999</v>
      </c>
      <c r="H1593" s="184">
        <v>3.1577000000000002</v>
      </c>
      <c r="I1593" s="184">
        <v>3.2052</v>
      </c>
      <c r="J1593" s="184">
        <v>3.2002999999999999</v>
      </c>
      <c r="K1593" s="184">
        <v>3.1616</v>
      </c>
      <c r="L1593" s="184">
        <v>3.2105000000000001</v>
      </c>
      <c r="M1593" s="184">
        <v>3.2071000000000001</v>
      </c>
      <c r="N1593" s="184">
        <v>3.1762000000000001</v>
      </c>
      <c r="O1593" s="184"/>
      <c r="P1593" s="184"/>
      <c r="Q1593" s="184">
        <v>3.5661</v>
      </c>
      <c r="R1593" s="184"/>
      <c r="S1593" s="120" t="s">
        <v>2002</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1280</v>
      </c>
      <c r="B1594" s="180" t="s">
        <v>1324</v>
      </c>
      <c r="C1594" s="180">
        <v>147739</v>
      </c>
      <c r="D1594" s="183">
        <v>44479</v>
      </c>
      <c r="E1594" s="184">
        <v>1070.0833</v>
      </c>
      <c r="F1594" s="184">
        <v>3.0327999999999999</v>
      </c>
      <c r="G1594" s="184">
        <v>3.0331000000000001</v>
      </c>
      <c r="H1594" s="184">
        <v>3.0697000000000001</v>
      </c>
      <c r="I1594" s="184">
        <v>3.1168999999999998</v>
      </c>
      <c r="J1594" s="184">
        <v>3.1120999999999999</v>
      </c>
      <c r="K1594" s="184">
        <v>3.0758000000000001</v>
      </c>
      <c r="L1594" s="184">
        <v>3.1187999999999998</v>
      </c>
      <c r="M1594" s="184">
        <v>3.1124000000000001</v>
      </c>
      <c r="N1594" s="184">
        <v>3.0794999999999999</v>
      </c>
      <c r="O1594" s="184"/>
      <c r="P1594" s="184"/>
      <c r="Q1594" s="184">
        <v>3.4641000000000002</v>
      </c>
      <c r="R1594" s="184"/>
      <c r="S1594" s="120" t="s">
        <v>2002</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1280</v>
      </c>
      <c r="B1595" s="180" t="s">
        <v>1325</v>
      </c>
      <c r="C1595" s="180">
        <v>145810</v>
      </c>
      <c r="D1595" s="183">
        <v>44479</v>
      </c>
      <c r="E1595" s="184">
        <v>112.30710000000001</v>
      </c>
      <c r="F1595" s="184">
        <v>2.9580000000000002</v>
      </c>
      <c r="G1595" s="184">
        <v>2.9582000000000002</v>
      </c>
      <c r="H1595" s="184">
        <v>3.0196000000000001</v>
      </c>
      <c r="I1595" s="184">
        <v>3.1027999999999998</v>
      </c>
      <c r="J1595" s="184">
        <v>3.1273</v>
      </c>
      <c r="K1595" s="184">
        <v>3.0886</v>
      </c>
      <c r="L1595" s="184">
        <v>3.1385000000000001</v>
      </c>
      <c r="M1595" s="184">
        <v>3.1269999999999998</v>
      </c>
      <c r="N1595" s="184">
        <v>3.0998999999999999</v>
      </c>
      <c r="O1595" s="184"/>
      <c r="P1595" s="184"/>
      <c r="Q1595" s="184">
        <v>4.2112999999999996</v>
      </c>
      <c r="R1595" s="184">
        <v>3.4860000000000002</v>
      </c>
      <c r="S1595" s="120" t="s">
        <v>2002</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1280</v>
      </c>
      <c r="B1596" s="180" t="s">
        <v>1326</v>
      </c>
      <c r="C1596" s="180">
        <v>145811</v>
      </c>
      <c r="D1596" s="183">
        <v>44479</v>
      </c>
      <c r="E1596" s="184">
        <v>112.0047</v>
      </c>
      <c r="F1596" s="184">
        <v>2.8681999999999999</v>
      </c>
      <c r="G1596" s="184">
        <v>2.8683999999999998</v>
      </c>
      <c r="H1596" s="184">
        <v>2.9298999999999999</v>
      </c>
      <c r="I1596" s="184">
        <v>3.0108999999999999</v>
      </c>
      <c r="J1596" s="184">
        <v>3.0373999999999999</v>
      </c>
      <c r="K1596" s="184">
        <v>2.9977</v>
      </c>
      <c r="L1596" s="184">
        <v>3.0470000000000002</v>
      </c>
      <c r="M1596" s="184">
        <v>3.0348999999999999</v>
      </c>
      <c r="N1596" s="184">
        <v>3.0072000000000001</v>
      </c>
      <c r="O1596" s="184"/>
      <c r="P1596" s="184"/>
      <c r="Q1596" s="184">
        <v>4.1115000000000004</v>
      </c>
      <c r="R1596" s="184">
        <v>3.3887</v>
      </c>
      <c r="S1596" s="120" t="s">
        <v>2002</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1280</v>
      </c>
      <c r="B1597" s="180" t="s">
        <v>1327</v>
      </c>
      <c r="C1597" s="180">
        <v>147606</v>
      </c>
      <c r="D1597" s="183">
        <v>44478</v>
      </c>
      <c r="E1597" s="184">
        <v>1079.9828</v>
      </c>
      <c r="F1597" s="184">
        <v>3.1907000000000001</v>
      </c>
      <c r="G1597" s="184">
        <v>3.1067</v>
      </c>
      <c r="H1597" s="184">
        <v>3.1465000000000001</v>
      </c>
      <c r="I1597" s="184">
        <v>3.2050000000000001</v>
      </c>
      <c r="J1597" s="184">
        <v>3.2027999999999999</v>
      </c>
      <c r="K1597" s="184">
        <v>3.1724999999999999</v>
      </c>
      <c r="L1597" s="184">
        <v>3.2227999999999999</v>
      </c>
      <c r="M1597" s="184">
        <v>3.2044999999999999</v>
      </c>
      <c r="N1597" s="184">
        <v>3.1716000000000002</v>
      </c>
      <c r="O1597" s="184"/>
      <c r="P1597" s="184"/>
      <c r="Q1597" s="184">
        <v>3.6951999999999998</v>
      </c>
      <c r="R1597" s="184">
        <v>3.5901999999999998</v>
      </c>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1280</v>
      </c>
      <c r="B1598" s="180" t="s">
        <v>1328</v>
      </c>
      <c r="C1598" s="180">
        <v>147600</v>
      </c>
      <c r="D1598" s="183">
        <v>44478</v>
      </c>
      <c r="E1598" s="184">
        <v>1077.8642</v>
      </c>
      <c r="F1598" s="184">
        <v>3.1394000000000002</v>
      </c>
      <c r="G1598" s="184">
        <v>3.0575000000000001</v>
      </c>
      <c r="H1598" s="184">
        <v>3.0960000000000001</v>
      </c>
      <c r="I1598" s="184">
        <v>3.1549999999999998</v>
      </c>
      <c r="J1598" s="184">
        <v>3.1526000000000001</v>
      </c>
      <c r="K1598" s="184">
        <v>3.1219999999999999</v>
      </c>
      <c r="L1598" s="184">
        <v>3.1718999999999999</v>
      </c>
      <c r="M1598" s="184">
        <v>3.1379999999999999</v>
      </c>
      <c r="N1598" s="184">
        <v>3.0954000000000002</v>
      </c>
      <c r="O1598" s="184"/>
      <c r="P1598" s="184"/>
      <c r="Q1598" s="184">
        <v>3.5992000000000002</v>
      </c>
      <c r="R1598" s="184">
        <v>3.4961000000000002</v>
      </c>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1280</v>
      </c>
      <c r="B1599" s="180" t="s">
        <v>1329</v>
      </c>
      <c r="C1599" s="180">
        <v>119833</v>
      </c>
      <c r="D1599" s="183">
        <v>44479</v>
      </c>
      <c r="E1599" s="184">
        <v>3407.5549000000001</v>
      </c>
      <c r="F1599" s="184">
        <v>3.0487000000000002</v>
      </c>
      <c r="G1599" s="184">
        <v>3.0428000000000002</v>
      </c>
      <c r="H1599" s="184">
        <v>3.0421999999999998</v>
      </c>
      <c r="I1599" s="184">
        <v>3.1150000000000002</v>
      </c>
      <c r="J1599" s="184">
        <v>3.1427</v>
      </c>
      <c r="K1599" s="184">
        <v>3.0920000000000001</v>
      </c>
      <c r="L1599" s="184">
        <v>3.1496</v>
      </c>
      <c r="M1599" s="184">
        <v>3.1354000000000002</v>
      </c>
      <c r="N1599" s="184">
        <v>3.0947</v>
      </c>
      <c r="O1599" s="184">
        <v>4.3061999999999996</v>
      </c>
      <c r="P1599" s="184">
        <v>4.9866999999999999</v>
      </c>
      <c r="Q1599" s="184">
        <v>6.4150999999999998</v>
      </c>
      <c r="R1599" s="184">
        <v>3.4489000000000001</v>
      </c>
      <c r="S1599" s="120" t="s">
        <v>2002</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1280</v>
      </c>
      <c r="B1600" s="180" t="s">
        <v>1330</v>
      </c>
      <c r="C1600" s="180">
        <v>101206</v>
      </c>
      <c r="D1600" s="183">
        <v>44479</v>
      </c>
      <c r="E1600" s="184">
        <v>3373.3209999999999</v>
      </c>
      <c r="F1600" s="184">
        <v>2.9681999999999999</v>
      </c>
      <c r="G1600" s="184">
        <v>2.9626000000000001</v>
      </c>
      <c r="H1600" s="184">
        <v>2.9621</v>
      </c>
      <c r="I1600" s="184">
        <v>3.0350000000000001</v>
      </c>
      <c r="J1600" s="184">
        <v>3.0625</v>
      </c>
      <c r="K1600" s="184">
        <v>3.0169000000000001</v>
      </c>
      <c r="L1600" s="184">
        <v>3.0760999999999998</v>
      </c>
      <c r="M1600" s="184">
        <v>3.0621999999999998</v>
      </c>
      <c r="N1600" s="184">
        <v>3.0213000000000001</v>
      </c>
      <c r="O1600" s="184">
        <v>4.2352999999999996</v>
      </c>
      <c r="P1600" s="184">
        <v>4.9017999999999997</v>
      </c>
      <c r="Q1600" s="184">
        <v>6.5880999999999998</v>
      </c>
      <c r="R1600" s="184">
        <v>3.3757999999999999</v>
      </c>
      <c r="S1600" s="120" t="s">
        <v>2002</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1280</v>
      </c>
      <c r="B1601" s="180" t="s">
        <v>1331</v>
      </c>
      <c r="C1601" s="180">
        <v>146963</v>
      </c>
      <c r="D1601" s="183">
        <v>44477</v>
      </c>
      <c r="E1601" s="184">
        <v>1112.2470000000001</v>
      </c>
      <c r="F1601" s="184">
        <v>3.0194000000000001</v>
      </c>
      <c r="G1601" s="184">
        <v>3.0144000000000002</v>
      </c>
      <c r="H1601" s="184">
        <v>3.0813999999999999</v>
      </c>
      <c r="I1601" s="184">
        <v>3.1316000000000002</v>
      </c>
      <c r="J1601" s="184">
        <v>3.1230000000000002</v>
      </c>
      <c r="K1601" s="184">
        <v>3.0623</v>
      </c>
      <c r="L1601" s="184">
        <v>3.117</v>
      </c>
      <c r="M1601" s="184">
        <v>3.1051000000000002</v>
      </c>
      <c r="N1601" s="184">
        <v>3.0687000000000002</v>
      </c>
      <c r="O1601" s="184"/>
      <c r="P1601" s="184"/>
      <c r="Q1601" s="184">
        <v>4.2496</v>
      </c>
      <c r="R1601" s="184">
        <v>3.4809000000000001</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1280</v>
      </c>
      <c r="B1602" s="180" t="s">
        <v>1332</v>
      </c>
      <c r="C1602" s="180">
        <v>146959</v>
      </c>
      <c r="D1602" s="183">
        <v>44477</v>
      </c>
      <c r="E1602" s="184">
        <v>1109.241</v>
      </c>
      <c r="F1602" s="184">
        <v>2.9091</v>
      </c>
      <c r="G1602" s="184">
        <v>2.9028999999999998</v>
      </c>
      <c r="H1602" s="184">
        <v>2.9687999999999999</v>
      </c>
      <c r="I1602" s="184">
        <v>3.0188000000000001</v>
      </c>
      <c r="J1602" s="184">
        <v>3.0097</v>
      </c>
      <c r="K1602" s="184">
        <v>2.9481999999999999</v>
      </c>
      <c r="L1602" s="184">
        <v>2.9956999999999998</v>
      </c>
      <c r="M1602" s="184">
        <v>2.9885999999999999</v>
      </c>
      <c r="N1602" s="184">
        <v>2.9550000000000001</v>
      </c>
      <c r="O1602" s="184"/>
      <c r="P1602" s="184"/>
      <c r="Q1602" s="184">
        <v>4.1393000000000004</v>
      </c>
      <c r="R1602" s="184">
        <v>3.37</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1280</v>
      </c>
      <c r="B1603" s="180" t="s">
        <v>1333</v>
      </c>
      <c r="C1603" s="180">
        <v>146980</v>
      </c>
      <c r="D1603" s="183">
        <v>44479</v>
      </c>
      <c r="E1603" s="184">
        <v>1103.9983999999999</v>
      </c>
      <c r="F1603" s="184">
        <v>3.0253999999999999</v>
      </c>
      <c r="G1603" s="184">
        <v>3.0270000000000001</v>
      </c>
      <c r="H1603" s="184">
        <v>3.0884</v>
      </c>
      <c r="I1603" s="184">
        <v>3.1328</v>
      </c>
      <c r="J1603" s="184">
        <v>3.1465000000000001</v>
      </c>
      <c r="K1603" s="184">
        <v>3.0926</v>
      </c>
      <c r="L1603" s="184">
        <v>3.1475</v>
      </c>
      <c r="M1603" s="184">
        <v>3.1566999999999998</v>
      </c>
      <c r="N1603" s="184">
        <v>3.1231</v>
      </c>
      <c r="O1603" s="184"/>
      <c r="P1603" s="184"/>
      <c r="Q1603" s="184">
        <v>3.9544999999999999</v>
      </c>
      <c r="R1603" s="184">
        <v>3.4765000000000001</v>
      </c>
      <c r="S1603" s="120" t="s">
        <v>2002</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1280</v>
      </c>
      <c r="B1604" s="180" t="s">
        <v>1334</v>
      </c>
      <c r="C1604" s="180">
        <v>146977</v>
      </c>
      <c r="D1604" s="183">
        <v>44479</v>
      </c>
      <c r="E1604" s="184">
        <v>1101.0409</v>
      </c>
      <c r="F1604" s="184">
        <v>2.9274</v>
      </c>
      <c r="G1604" s="184">
        <v>2.9268000000000001</v>
      </c>
      <c r="H1604" s="184">
        <v>2.9885999999999999</v>
      </c>
      <c r="I1604" s="184">
        <v>3.0325000000000002</v>
      </c>
      <c r="J1604" s="184">
        <v>3.0463</v>
      </c>
      <c r="K1604" s="184">
        <v>2.9918999999999998</v>
      </c>
      <c r="L1604" s="184">
        <v>3.0459999999999998</v>
      </c>
      <c r="M1604" s="184">
        <v>3.0402</v>
      </c>
      <c r="N1604" s="184">
        <v>3.0093999999999999</v>
      </c>
      <c r="O1604" s="184"/>
      <c r="P1604" s="184"/>
      <c r="Q1604" s="184">
        <v>3.8450000000000002</v>
      </c>
      <c r="R1604" s="184">
        <v>3.367</v>
      </c>
      <c r="S1604" s="120" t="s">
        <v>2002</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1280</v>
      </c>
      <c r="B1605" s="180" t="s">
        <v>1335</v>
      </c>
      <c r="C1605" s="180">
        <v>147003</v>
      </c>
      <c r="D1605" s="183">
        <v>44479</v>
      </c>
      <c r="E1605" s="184">
        <v>1101.7664</v>
      </c>
      <c r="F1605" s="184">
        <v>3.0977999999999999</v>
      </c>
      <c r="G1605" s="184">
        <v>3.0663</v>
      </c>
      <c r="H1605" s="184">
        <v>3.0430000000000001</v>
      </c>
      <c r="I1605" s="184">
        <v>3.1324999999999998</v>
      </c>
      <c r="J1605" s="184">
        <v>3.1533000000000002</v>
      </c>
      <c r="K1605" s="184">
        <v>3.1078000000000001</v>
      </c>
      <c r="L1605" s="184">
        <v>3.1471</v>
      </c>
      <c r="M1605" s="184">
        <v>3.1339999999999999</v>
      </c>
      <c r="N1605" s="184">
        <v>3.0937000000000001</v>
      </c>
      <c r="O1605" s="184"/>
      <c r="P1605" s="184"/>
      <c r="Q1605" s="184">
        <v>3.8788</v>
      </c>
      <c r="R1605" s="184">
        <v>3.4260999999999999</v>
      </c>
      <c r="S1605" s="120" t="s">
        <v>2002</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1280</v>
      </c>
      <c r="B1606" s="180" t="s">
        <v>1336</v>
      </c>
      <c r="C1606" s="180">
        <v>146997</v>
      </c>
      <c r="D1606" s="183">
        <v>44479</v>
      </c>
      <c r="E1606" s="184">
        <v>1099.0166999999999</v>
      </c>
      <c r="F1606" s="184">
        <v>2.9992000000000001</v>
      </c>
      <c r="G1606" s="184">
        <v>2.9664999999999999</v>
      </c>
      <c r="H1606" s="184">
        <v>2.9428000000000001</v>
      </c>
      <c r="I1606" s="184">
        <v>3.0329000000000002</v>
      </c>
      <c r="J1606" s="184">
        <v>3.0531000000000001</v>
      </c>
      <c r="K1606" s="184">
        <v>3.0068999999999999</v>
      </c>
      <c r="L1606" s="184">
        <v>3.0493999999999999</v>
      </c>
      <c r="M1606" s="184">
        <v>3.0377999999999998</v>
      </c>
      <c r="N1606" s="184">
        <v>2.9952000000000001</v>
      </c>
      <c r="O1606" s="184"/>
      <c r="P1606" s="184"/>
      <c r="Q1606" s="184">
        <v>3.7768000000000002</v>
      </c>
      <c r="R1606" s="184">
        <v>3.3249</v>
      </c>
      <c r="S1606" s="120" t="s">
        <v>2002</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1280</v>
      </c>
      <c r="B1607" s="180" t="s">
        <v>1337</v>
      </c>
      <c r="C1607" s="180">
        <v>120785</v>
      </c>
      <c r="D1607" s="183">
        <v>44479</v>
      </c>
      <c r="E1607" s="184">
        <v>2864.5778</v>
      </c>
      <c r="F1607" s="184">
        <v>3.0480999999999998</v>
      </c>
      <c r="G1607" s="184">
        <v>3.0448</v>
      </c>
      <c r="H1607" s="184">
        <v>3.0436000000000001</v>
      </c>
      <c r="I1607" s="184">
        <v>3.1886999999999999</v>
      </c>
      <c r="J1607" s="184">
        <v>3.1734</v>
      </c>
      <c r="K1607" s="184">
        <v>3.1078000000000001</v>
      </c>
      <c r="L1607" s="184">
        <v>3.1556999999999999</v>
      </c>
      <c r="M1607" s="184">
        <v>3.1421999999999999</v>
      </c>
      <c r="N1607" s="184">
        <v>3.1059000000000001</v>
      </c>
      <c r="O1607" s="184">
        <v>4.3358999999999996</v>
      </c>
      <c r="P1607" s="184">
        <v>4.9130000000000003</v>
      </c>
      <c r="Q1607" s="184">
        <v>6.5147000000000004</v>
      </c>
      <c r="R1607" s="184">
        <v>3.4807999999999999</v>
      </c>
      <c r="S1607" s="120" t="s">
        <v>2002</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1280</v>
      </c>
      <c r="B1608" s="180" t="s">
        <v>1338</v>
      </c>
      <c r="C1608" s="180">
        <v>100814</v>
      </c>
      <c r="D1608" s="183">
        <v>44479</v>
      </c>
      <c r="E1608" s="184">
        <v>2839.3105999999998</v>
      </c>
      <c r="F1608" s="184">
        <v>2.9878</v>
      </c>
      <c r="G1608" s="184">
        <v>2.9849000000000001</v>
      </c>
      <c r="H1608" s="184">
        <v>2.9838</v>
      </c>
      <c r="I1608" s="184">
        <v>3.1286999999999998</v>
      </c>
      <c r="J1608" s="184">
        <v>3.1132</v>
      </c>
      <c r="K1608" s="184">
        <v>3.0472999999999999</v>
      </c>
      <c r="L1608" s="184">
        <v>3.0949</v>
      </c>
      <c r="M1608" s="184">
        <v>3.0808</v>
      </c>
      <c r="N1608" s="184">
        <v>3.0440999999999998</v>
      </c>
      <c r="O1608" s="184">
        <v>4.2659000000000002</v>
      </c>
      <c r="P1608" s="184">
        <v>4.8097000000000003</v>
      </c>
      <c r="Q1608" s="184">
        <v>6.0208000000000004</v>
      </c>
      <c r="R1608" s="184">
        <v>3.4150999999999998</v>
      </c>
      <c r="S1608" s="120" t="s">
        <v>2002</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1280</v>
      </c>
      <c r="B1609" s="180" t="s">
        <v>1339</v>
      </c>
      <c r="C1609" s="180">
        <v>147593</v>
      </c>
      <c r="D1609" s="183">
        <v>44479</v>
      </c>
      <c r="E1609" s="184">
        <v>1076.3622</v>
      </c>
      <c r="F1609" s="184">
        <v>2.8624999999999998</v>
      </c>
      <c r="G1609" s="184">
        <v>2.8626999999999998</v>
      </c>
      <c r="H1609" s="184">
        <v>2.8607</v>
      </c>
      <c r="I1609" s="184">
        <v>2.9315000000000002</v>
      </c>
      <c r="J1609" s="184">
        <v>2.9508000000000001</v>
      </c>
      <c r="K1609" s="184">
        <v>2.9493</v>
      </c>
      <c r="L1609" s="184">
        <v>3.0821000000000001</v>
      </c>
      <c r="M1609" s="184">
        <v>3.0611000000000002</v>
      </c>
      <c r="N1609" s="184">
        <v>3.0160999999999998</v>
      </c>
      <c r="O1609" s="184"/>
      <c r="P1609" s="184"/>
      <c r="Q1609" s="184">
        <v>3.508</v>
      </c>
      <c r="R1609" s="184">
        <v>3.3772000000000002</v>
      </c>
      <c r="S1609" s="120" t="s">
        <v>2002</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1280</v>
      </c>
      <c r="B1610" s="180" t="s">
        <v>1340</v>
      </c>
      <c r="C1610" s="180">
        <v>147590</v>
      </c>
      <c r="D1610" s="183">
        <v>44479</v>
      </c>
      <c r="E1610" s="184">
        <v>1074.8961999999999</v>
      </c>
      <c r="F1610" s="184">
        <v>2.8001999999999998</v>
      </c>
      <c r="G1610" s="184">
        <v>2.7997999999999998</v>
      </c>
      <c r="H1610" s="184">
        <v>2.7947000000000002</v>
      </c>
      <c r="I1610" s="184">
        <v>2.8650000000000002</v>
      </c>
      <c r="J1610" s="184">
        <v>2.8725000000000001</v>
      </c>
      <c r="K1610" s="184">
        <v>2.8717000000000001</v>
      </c>
      <c r="L1610" s="184">
        <v>3.0053000000000001</v>
      </c>
      <c r="M1610" s="184">
        <v>2.9883999999999999</v>
      </c>
      <c r="N1610" s="184">
        <v>2.9443000000000001</v>
      </c>
      <c r="O1610" s="184"/>
      <c r="P1610" s="184"/>
      <c r="Q1610" s="184">
        <v>3.4420000000000002</v>
      </c>
      <c r="R1610" s="184">
        <v>3.3121</v>
      </c>
      <c r="S1610" s="120" t="s">
        <v>2002</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2.9911366666666663</v>
      </c>
      <c r="G1611" s="186">
        <v>2.98468</v>
      </c>
      <c r="H1611" s="186">
        <v>3.0248000000000004</v>
      </c>
      <c r="I1611" s="186">
        <v>3.0956316666666672</v>
      </c>
      <c r="J1611" s="186">
        <v>3.1041966666666658</v>
      </c>
      <c r="K1611" s="186">
        <v>3.0552199999999998</v>
      </c>
      <c r="L1611" s="186">
        <v>3.1070616666666657</v>
      </c>
      <c r="M1611" s="186">
        <v>3.0968816666666674</v>
      </c>
      <c r="N1611" s="186">
        <v>3.0626416666666669</v>
      </c>
      <c r="O1611" s="186">
        <v>4.2287624999999993</v>
      </c>
      <c r="P1611" s="186">
        <v>4.8873500000000005</v>
      </c>
      <c r="Q1611" s="186">
        <v>4.1122083333333332</v>
      </c>
      <c r="R1611" s="186">
        <v>3.4228119999999991</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2.9866000000000001</v>
      </c>
      <c r="G1612" s="186">
        <v>2.9835500000000001</v>
      </c>
      <c r="H1612" s="186">
        <v>3.02475</v>
      </c>
      <c r="I1612" s="186">
        <v>3.1053999999999999</v>
      </c>
      <c r="J1612" s="186">
        <v>3.1143999999999998</v>
      </c>
      <c r="K1612" s="186">
        <v>3.05905</v>
      </c>
      <c r="L1612" s="186">
        <v>3.1101000000000001</v>
      </c>
      <c r="M1612" s="186">
        <v>3.1038000000000001</v>
      </c>
      <c r="N1612" s="186">
        <v>3.0692500000000003</v>
      </c>
      <c r="O1612" s="186">
        <v>4.2734000000000005</v>
      </c>
      <c r="P1612" s="186">
        <v>4.9074</v>
      </c>
      <c r="Q1612" s="186">
        <v>3.8430499999999999</v>
      </c>
      <c r="R1612" s="186">
        <v>3.4356</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32"/>
      <c r="B1613" s="129"/>
      <c r="C1613" s="129"/>
      <c r="D1613" s="129"/>
      <c r="E1613" s="129"/>
      <c r="F1613" s="133"/>
      <c r="G1613" s="133"/>
      <c r="H1613" s="133"/>
      <c r="I1613" s="133"/>
      <c r="J1613" s="133"/>
      <c r="K1613" s="133"/>
      <c r="L1613" s="133"/>
      <c r="M1613" s="133"/>
      <c r="N1613" s="133"/>
      <c r="O1613" s="133"/>
      <c r="P1613" s="133"/>
      <c r="Q1613" s="133"/>
      <c r="R1613" s="133"/>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1341</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1342</v>
      </c>
      <c r="B1615" s="180" t="s">
        <v>1343</v>
      </c>
      <c r="C1615" s="180">
        <v>100058</v>
      </c>
      <c r="D1615" s="183">
        <v>44477</v>
      </c>
      <c r="E1615" s="184">
        <v>65.506</v>
      </c>
      <c r="F1615" s="184">
        <v>-8.7460000000000004</v>
      </c>
      <c r="G1615" s="184">
        <v>-8.2594999999999992</v>
      </c>
      <c r="H1615" s="184">
        <v>-9.6534999999999993</v>
      </c>
      <c r="I1615" s="184">
        <v>-2.6598999999999999</v>
      </c>
      <c r="J1615" s="184">
        <v>1.5808</v>
      </c>
      <c r="K1615" s="184">
        <v>8.1968999999999994</v>
      </c>
      <c r="L1615" s="184">
        <v>6.7161</v>
      </c>
      <c r="M1615" s="184">
        <v>3.5949</v>
      </c>
      <c r="N1615" s="184">
        <v>5.3750999999999998</v>
      </c>
      <c r="O1615" s="184">
        <v>10.2639</v>
      </c>
      <c r="P1615" s="184">
        <v>7.7686999999999999</v>
      </c>
      <c r="Q1615" s="184">
        <v>8.9154999999999998</v>
      </c>
      <c r="R1615" s="184">
        <v>7.7956000000000003</v>
      </c>
      <c r="S1615" s="120" t="s">
        <v>2004</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1342</v>
      </c>
      <c r="B1616" s="180" t="s">
        <v>1946</v>
      </c>
      <c r="C1616" s="180">
        <v>119605</v>
      </c>
      <c r="D1616" s="183">
        <v>44477</v>
      </c>
      <c r="E1616" s="184">
        <v>68.701599999999999</v>
      </c>
      <c r="F1616" s="184">
        <v>-8.1267999999999994</v>
      </c>
      <c r="G1616" s="184">
        <v>-7.5926</v>
      </c>
      <c r="H1616" s="184">
        <v>-9.0085999999999995</v>
      </c>
      <c r="I1616" s="184">
        <v>-2.0135000000000001</v>
      </c>
      <c r="J1616" s="184">
        <v>2.2319</v>
      </c>
      <c r="K1616" s="184">
        <v>8.8610000000000007</v>
      </c>
      <c r="L1616" s="184">
        <v>7.4164000000000003</v>
      </c>
      <c r="M1616" s="184">
        <v>4.2752999999999997</v>
      </c>
      <c r="N1616" s="184">
        <v>6.0572999999999997</v>
      </c>
      <c r="O1616" s="184">
        <v>10.942600000000001</v>
      </c>
      <c r="P1616" s="184">
        <v>8.3965999999999994</v>
      </c>
      <c r="Q1616" s="184">
        <v>9.8354999999999997</v>
      </c>
      <c r="R1616" s="184">
        <v>8.4677000000000007</v>
      </c>
      <c r="S1616" s="120" t="s">
        <v>2004</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1342</v>
      </c>
      <c r="B1617" s="180" t="s">
        <v>1344</v>
      </c>
      <c r="C1617" s="180"/>
      <c r="D1617" s="183">
        <v>44477</v>
      </c>
      <c r="E1617" s="184">
        <v>68.701599999999999</v>
      </c>
      <c r="F1617" s="184">
        <v>-8.1267999999999994</v>
      </c>
      <c r="G1617" s="184">
        <v>-7.5926</v>
      </c>
      <c r="H1617" s="184">
        <v>-9.0085999999999995</v>
      </c>
      <c r="I1617" s="184">
        <v>-2.0135000000000001</v>
      </c>
      <c r="J1617" s="184">
        <v>2.2319</v>
      </c>
      <c r="K1617" s="184">
        <v>8.8610000000000007</v>
      </c>
      <c r="L1617" s="184">
        <v>7.4164000000000003</v>
      </c>
      <c r="M1617" s="184">
        <v>4.2752999999999997</v>
      </c>
      <c r="N1617" s="184">
        <v>6.0572999999999997</v>
      </c>
      <c r="O1617" s="184">
        <v>10.942600000000001</v>
      </c>
      <c r="P1617" s="184">
        <v>8.3965999999999994</v>
      </c>
      <c r="Q1617" s="184">
        <v>9.8354999999999997</v>
      </c>
      <c r="R1617" s="184">
        <v>8.4677000000000007</v>
      </c>
      <c r="S1617" s="120" t="s">
        <v>2004</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1342</v>
      </c>
      <c r="B1618" s="180" t="s">
        <v>1345</v>
      </c>
      <c r="C1618" s="180">
        <v>120447</v>
      </c>
      <c r="D1618" s="183">
        <v>44477</v>
      </c>
      <c r="E1618" s="184">
        <v>21.262</v>
      </c>
      <c r="F1618" s="184">
        <v>-39.783499999999997</v>
      </c>
      <c r="G1618" s="184">
        <v>-19.139399999999998</v>
      </c>
      <c r="H1618" s="184">
        <v>-9.1313999999999993</v>
      </c>
      <c r="I1618" s="184">
        <v>-3.7467999999999999</v>
      </c>
      <c r="J1618" s="184">
        <v>3.2302</v>
      </c>
      <c r="K1618" s="184">
        <v>7.3029000000000002</v>
      </c>
      <c r="L1618" s="184">
        <v>5.6856999999999998</v>
      </c>
      <c r="M1618" s="184">
        <v>3.1789000000000001</v>
      </c>
      <c r="N1618" s="184">
        <v>5.8501000000000003</v>
      </c>
      <c r="O1618" s="184">
        <v>11.0687</v>
      </c>
      <c r="P1618" s="184">
        <v>7.6356999999999999</v>
      </c>
      <c r="Q1618" s="184">
        <v>8.1583000000000006</v>
      </c>
      <c r="R1618" s="184">
        <v>8.6485000000000003</v>
      </c>
      <c r="S1618" s="120" t="s">
        <v>2001</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1342</v>
      </c>
      <c r="B1619" s="180" t="s">
        <v>1346</v>
      </c>
      <c r="C1619" s="180">
        <v>116471</v>
      </c>
      <c r="D1619" s="183">
        <v>44477</v>
      </c>
      <c r="E1619" s="184">
        <v>20.321300000000001</v>
      </c>
      <c r="F1619" s="184">
        <v>-40.368600000000001</v>
      </c>
      <c r="G1619" s="184">
        <v>-19.7256</v>
      </c>
      <c r="H1619" s="184">
        <v>-9.7323000000000004</v>
      </c>
      <c r="I1619" s="184">
        <v>-4.3548</v>
      </c>
      <c r="J1619" s="184">
        <v>2.6280000000000001</v>
      </c>
      <c r="K1619" s="184">
        <v>6.6902999999999997</v>
      </c>
      <c r="L1619" s="184">
        <v>5.0663999999999998</v>
      </c>
      <c r="M1619" s="184">
        <v>2.5634999999999999</v>
      </c>
      <c r="N1619" s="184">
        <v>5.2142999999999997</v>
      </c>
      <c r="O1619" s="184">
        <v>10.5038</v>
      </c>
      <c r="P1619" s="184">
        <v>7.0816999999999997</v>
      </c>
      <c r="Q1619" s="184">
        <v>7.5717999999999996</v>
      </c>
      <c r="R1619" s="184">
        <v>8.0675000000000008</v>
      </c>
      <c r="S1619" s="120" t="s">
        <v>2001</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1342</v>
      </c>
      <c r="B1620" s="180" t="s">
        <v>1347</v>
      </c>
      <c r="C1620" s="180">
        <v>101187</v>
      </c>
      <c r="D1620" s="183">
        <v>44477</v>
      </c>
      <c r="E1620" s="184">
        <v>34.044400000000003</v>
      </c>
      <c r="F1620" s="184">
        <v>-22.822099999999999</v>
      </c>
      <c r="G1620" s="184">
        <v>-15.9894</v>
      </c>
      <c r="H1620" s="184">
        <v>-6.1497999999999999</v>
      </c>
      <c r="I1620" s="184">
        <v>-5.5784000000000002</v>
      </c>
      <c r="J1620" s="184">
        <v>8.2199999999999995E-2</v>
      </c>
      <c r="K1620" s="184">
        <v>6.7098000000000004</v>
      </c>
      <c r="L1620" s="184">
        <v>4.9805000000000001</v>
      </c>
      <c r="M1620" s="184">
        <v>1.7183999999999999</v>
      </c>
      <c r="N1620" s="184">
        <v>3.8908</v>
      </c>
      <c r="O1620" s="184">
        <v>8.4885999999999999</v>
      </c>
      <c r="P1620" s="184">
        <v>5.9886999999999997</v>
      </c>
      <c r="Q1620" s="184">
        <v>6.4619999999999997</v>
      </c>
      <c r="R1620" s="184">
        <v>6.0118999999999998</v>
      </c>
      <c r="S1620" s="120" t="s">
        <v>2004</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1342</v>
      </c>
      <c r="B1621" s="180" t="s">
        <v>1348</v>
      </c>
      <c r="C1621" s="180">
        <v>119341</v>
      </c>
      <c r="D1621" s="183">
        <v>44477</v>
      </c>
      <c r="E1621" s="184">
        <v>36.698399999999999</v>
      </c>
      <c r="F1621" s="184">
        <v>-21.967300000000002</v>
      </c>
      <c r="G1621" s="184">
        <v>-15.1983</v>
      </c>
      <c r="H1621" s="184">
        <v>-5.3795000000000002</v>
      </c>
      <c r="I1621" s="184">
        <v>-4.8148999999999997</v>
      </c>
      <c r="J1621" s="184">
        <v>0.8427</v>
      </c>
      <c r="K1621" s="184">
        <v>7.4710999999999999</v>
      </c>
      <c r="L1621" s="184">
        <v>5.7526999999999999</v>
      </c>
      <c r="M1621" s="184">
        <v>2.4912999999999998</v>
      </c>
      <c r="N1621" s="184">
        <v>4.6893000000000002</v>
      </c>
      <c r="O1621" s="184">
        <v>9.3224</v>
      </c>
      <c r="P1621" s="184">
        <v>6.8396999999999997</v>
      </c>
      <c r="Q1621" s="184">
        <v>8.4525000000000006</v>
      </c>
      <c r="R1621" s="184">
        <v>6.8449999999999998</v>
      </c>
      <c r="S1621" s="120" t="s">
        <v>2004</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1342</v>
      </c>
      <c r="B1622" s="180" t="s">
        <v>2027</v>
      </c>
      <c r="C1622" s="180">
        <v>118299</v>
      </c>
      <c r="D1622" s="183">
        <v>44477</v>
      </c>
      <c r="E1622" s="184">
        <v>64.165899999999993</v>
      </c>
      <c r="F1622" s="184">
        <v>-42.272500000000001</v>
      </c>
      <c r="G1622" s="184">
        <v>-10.893000000000001</v>
      </c>
      <c r="H1622" s="184">
        <v>-5.7226999999999997</v>
      </c>
      <c r="I1622" s="184">
        <v>-3.5423</v>
      </c>
      <c r="J1622" s="184">
        <v>3.2414999999999998</v>
      </c>
      <c r="K1622" s="184">
        <v>5.3223000000000003</v>
      </c>
      <c r="L1622" s="184">
        <v>4.2420999999999998</v>
      </c>
      <c r="M1622" s="184">
        <v>2.3397999999999999</v>
      </c>
      <c r="N1622" s="184">
        <v>4.2683</v>
      </c>
      <c r="O1622" s="184">
        <v>8.9192</v>
      </c>
      <c r="P1622" s="184">
        <v>7.1924999999999999</v>
      </c>
      <c r="Q1622" s="184">
        <v>8.8651999999999997</v>
      </c>
      <c r="R1622" s="184">
        <v>6.7954999999999997</v>
      </c>
      <c r="S1622" s="120" t="s">
        <v>2004</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1342</v>
      </c>
      <c r="B1623" s="180" t="s">
        <v>2028</v>
      </c>
      <c r="C1623" s="180">
        <v>100597</v>
      </c>
      <c r="D1623" s="183">
        <v>44477</v>
      </c>
      <c r="E1623" s="184">
        <v>61.152299999999997</v>
      </c>
      <c r="F1623" s="184">
        <v>-43.043199999999999</v>
      </c>
      <c r="G1623" s="184">
        <v>-11.6477</v>
      </c>
      <c r="H1623" s="184">
        <v>-6.4808000000000003</v>
      </c>
      <c r="I1623" s="184">
        <v>-4.2946</v>
      </c>
      <c r="J1623" s="184">
        <v>2.4861</v>
      </c>
      <c r="K1623" s="184">
        <v>4.5628000000000002</v>
      </c>
      <c r="L1623" s="184">
        <v>3.4963000000000002</v>
      </c>
      <c r="M1623" s="184">
        <v>1.5804</v>
      </c>
      <c r="N1623" s="184">
        <v>3.4763999999999999</v>
      </c>
      <c r="O1623" s="184">
        <v>8.1710999999999991</v>
      </c>
      <c r="P1623" s="184">
        <v>6.4908000000000001</v>
      </c>
      <c r="Q1623" s="184">
        <v>8.6645000000000003</v>
      </c>
      <c r="R1623" s="184">
        <v>6.0406000000000004</v>
      </c>
      <c r="S1623" s="120" t="s">
        <v>2004</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1342</v>
      </c>
      <c r="B1624" s="180" t="s">
        <v>1349</v>
      </c>
      <c r="C1624" s="180">
        <v>119099</v>
      </c>
      <c r="D1624" s="183">
        <v>44477</v>
      </c>
      <c r="E1624" s="184">
        <v>79.072199999999995</v>
      </c>
      <c r="F1624" s="184">
        <v>-35.094200000000001</v>
      </c>
      <c r="G1624" s="184">
        <v>-11.8363</v>
      </c>
      <c r="H1624" s="184">
        <v>-4.6646000000000001</v>
      </c>
      <c r="I1624" s="184">
        <v>-6.2365000000000004</v>
      </c>
      <c r="J1624" s="184">
        <v>2.7126000000000001</v>
      </c>
      <c r="K1624" s="184">
        <v>7.4725999999999999</v>
      </c>
      <c r="L1624" s="184">
        <v>5.7797000000000001</v>
      </c>
      <c r="M1624" s="184">
        <v>3.6846000000000001</v>
      </c>
      <c r="N1624" s="184">
        <v>5.6837</v>
      </c>
      <c r="O1624" s="184">
        <v>11.6149</v>
      </c>
      <c r="P1624" s="184">
        <v>8.4982000000000006</v>
      </c>
      <c r="Q1624" s="184">
        <v>8.9124999999999996</v>
      </c>
      <c r="R1624" s="184">
        <v>8.7559000000000005</v>
      </c>
      <c r="S1624" s="120" t="s">
        <v>2004</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1342</v>
      </c>
      <c r="B1625" s="180" t="s">
        <v>1350</v>
      </c>
      <c r="C1625" s="180">
        <v>100084</v>
      </c>
      <c r="D1625" s="183">
        <v>44477</v>
      </c>
      <c r="E1625" s="184">
        <v>75.800299999999993</v>
      </c>
      <c r="F1625" s="184">
        <v>-35.6464</v>
      </c>
      <c r="G1625" s="184">
        <v>-12.3787</v>
      </c>
      <c r="H1625" s="184">
        <v>-5.1816000000000004</v>
      </c>
      <c r="I1625" s="184">
        <v>-6.7411000000000003</v>
      </c>
      <c r="J1625" s="184">
        <v>2.2078000000000002</v>
      </c>
      <c r="K1625" s="184">
        <v>6.9625000000000004</v>
      </c>
      <c r="L1625" s="184">
        <v>5.2568000000000001</v>
      </c>
      <c r="M1625" s="184">
        <v>3.1541000000000001</v>
      </c>
      <c r="N1625" s="184">
        <v>5.1372999999999998</v>
      </c>
      <c r="O1625" s="184">
        <v>10.968</v>
      </c>
      <c r="P1625" s="184">
        <v>7.7915000000000001</v>
      </c>
      <c r="Q1625" s="184">
        <v>9.6265000000000001</v>
      </c>
      <c r="R1625" s="184">
        <v>8.1653000000000002</v>
      </c>
      <c r="S1625" s="120" t="s">
        <v>2004</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1342</v>
      </c>
      <c r="B1626" s="180" t="s">
        <v>1351</v>
      </c>
      <c r="C1626" s="180">
        <v>140298</v>
      </c>
      <c r="D1626" s="183">
        <v>44477</v>
      </c>
      <c r="E1626" s="184">
        <v>20.5076</v>
      </c>
      <c r="F1626" s="184">
        <v>-10.142200000000001</v>
      </c>
      <c r="G1626" s="184">
        <v>-3.5586000000000002</v>
      </c>
      <c r="H1626" s="184">
        <v>-4.2934999999999999</v>
      </c>
      <c r="I1626" s="184">
        <v>-6.7079000000000004</v>
      </c>
      <c r="J1626" s="184">
        <v>2.9438</v>
      </c>
      <c r="K1626" s="184">
        <v>7.4340000000000002</v>
      </c>
      <c r="L1626" s="184">
        <v>6.5785</v>
      </c>
      <c r="M1626" s="184">
        <v>5.6323999999999996</v>
      </c>
      <c r="N1626" s="184">
        <v>8.0058000000000007</v>
      </c>
      <c r="O1626" s="184">
        <v>11.507899999999999</v>
      </c>
      <c r="P1626" s="184">
        <v>8.6339000000000006</v>
      </c>
      <c r="Q1626" s="184">
        <v>9.8367000000000004</v>
      </c>
      <c r="R1626" s="184">
        <v>9.3897999999999993</v>
      </c>
      <c r="S1626" s="120" t="s">
        <v>2004</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1342</v>
      </c>
      <c r="B1627" s="180" t="s">
        <v>1352</v>
      </c>
      <c r="C1627" s="180">
        <v>140297</v>
      </c>
      <c r="D1627" s="183">
        <v>44477</v>
      </c>
      <c r="E1627" s="184">
        <v>19.7545</v>
      </c>
      <c r="F1627" s="184">
        <v>-10.898099999999999</v>
      </c>
      <c r="G1627" s="184">
        <v>-4.2481999999999998</v>
      </c>
      <c r="H1627" s="184">
        <v>-4.984</v>
      </c>
      <c r="I1627" s="184">
        <v>-7.4222999999999999</v>
      </c>
      <c r="J1627" s="184">
        <v>2.2027000000000001</v>
      </c>
      <c r="K1627" s="184">
        <v>6.6778000000000004</v>
      </c>
      <c r="L1627" s="184">
        <v>5.8094000000000001</v>
      </c>
      <c r="M1627" s="184">
        <v>4.8891</v>
      </c>
      <c r="N1627" s="184">
        <v>7.2990000000000004</v>
      </c>
      <c r="O1627" s="184">
        <v>10.930899999999999</v>
      </c>
      <c r="P1627" s="184">
        <v>8.0802999999999994</v>
      </c>
      <c r="Q1627" s="184">
        <v>9.3011999999999997</v>
      </c>
      <c r="R1627" s="184">
        <v>8.7906999999999993</v>
      </c>
      <c r="S1627" s="120" t="s">
        <v>2004</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1342</v>
      </c>
      <c r="B1628" s="180" t="s">
        <v>1353</v>
      </c>
      <c r="C1628" s="180">
        <v>100493</v>
      </c>
      <c r="D1628" s="183">
        <v>44477</v>
      </c>
      <c r="E1628" s="184">
        <v>48.383400000000002</v>
      </c>
      <c r="F1628" s="184">
        <v>-12.217000000000001</v>
      </c>
      <c r="G1628" s="184">
        <v>-10.0251</v>
      </c>
      <c r="H1628" s="184">
        <v>-3.7585000000000002</v>
      </c>
      <c r="I1628" s="184">
        <v>-4.3413000000000004</v>
      </c>
      <c r="J1628" s="184">
        <v>0.15340000000000001</v>
      </c>
      <c r="K1628" s="184">
        <v>6.1782000000000004</v>
      </c>
      <c r="L1628" s="184">
        <v>4.8483000000000001</v>
      </c>
      <c r="M1628" s="184">
        <v>2.0600999999999998</v>
      </c>
      <c r="N1628" s="184">
        <v>3.1856</v>
      </c>
      <c r="O1628" s="184">
        <v>8.1635000000000009</v>
      </c>
      <c r="P1628" s="184">
        <v>4.7930999999999999</v>
      </c>
      <c r="Q1628" s="184">
        <v>8.2667000000000002</v>
      </c>
      <c r="R1628" s="184">
        <v>5.4433999999999996</v>
      </c>
      <c r="S1628" s="120" t="s">
        <v>2004</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1342</v>
      </c>
      <c r="B1629" s="180" t="s">
        <v>1354</v>
      </c>
      <c r="C1629" s="180">
        <v>118498</v>
      </c>
      <c r="D1629" s="183">
        <v>44477</v>
      </c>
      <c r="E1629" s="184">
        <v>52.057600000000001</v>
      </c>
      <c r="F1629" s="184">
        <v>-11.775499999999999</v>
      </c>
      <c r="G1629" s="184">
        <v>-9.5747999999999998</v>
      </c>
      <c r="H1629" s="184">
        <v>-3.3132999999999999</v>
      </c>
      <c r="I1629" s="184">
        <v>-3.8906000000000001</v>
      </c>
      <c r="J1629" s="184">
        <v>0.60799999999999998</v>
      </c>
      <c r="K1629" s="184">
        <v>6.6414</v>
      </c>
      <c r="L1629" s="184">
        <v>5.2991999999999999</v>
      </c>
      <c r="M1629" s="184">
        <v>2.5015000000000001</v>
      </c>
      <c r="N1629" s="184">
        <v>3.6406999999999998</v>
      </c>
      <c r="O1629" s="184">
        <v>8.7667999999999999</v>
      </c>
      <c r="P1629" s="184">
        <v>5.5495999999999999</v>
      </c>
      <c r="Q1629" s="184">
        <v>7.8507999999999996</v>
      </c>
      <c r="R1629" s="184">
        <v>5.9496000000000002</v>
      </c>
      <c r="S1629" s="120" t="s">
        <v>2004</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1342</v>
      </c>
      <c r="B1630" s="180" t="s">
        <v>1355</v>
      </c>
      <c r="C1630" s="180">
        <v>101083</v>
      </c>
      <c r="D1630" s="183">
        <v>44477</v>
      </c>
      <c r="E1630" s="184">
        <v>44.594099999999997</v>
      </c>
      <c r="F1630" s="184">
        <v>-51.573999999999998</v>
      </c>
      <c r="G1630" s="184">
        <v>-20.5639</v>
      </c>
      <c r="H1630" s="184">
        <v>-9.8268000000000004</v>
      </c>
      <c r="I1630" s="184">
        <v>-7.6246999999999998</v>
      </c>
      <c r="J1630" s="184">
        <v>0.58960000000000001</v>
      </c>
      <c r="K1630" s="184">
        <v>6.4573999999999998</v>
      </c>
      <c r="L1630" s="184">
        <v>4.9240000000000004</v>
      </c>
      <c r="M1630" s="184">
        <v>1.8952</v>
      </c>
      <c r="N1630" s="184">
        <v>3.9777999999999998</v>
      </c>
      <c r="O1630" s="184">
        <v>8.0873000000000008</v>
      </c>
      <c r="P1630" s="184">
        <v>5.8051000000000004</v>
      </c>
      <c r="Q1630" s="184">
        <v>7.6742999999999997</v>
      </c>
      <c r="R1630" s="184">
        <v>6.5374999999999996</v>
      </c>
      <c r="S1630" s="120" t="s">
        <v>2004</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1342</v>
      </c>
      <c r="B1631" s="180" t="s">
        <v>1356</v>
      </c>
      <c r="C1631" s="180">
        <v>119116</v>
      </c>
      <c r="D1631" s="183">
        <v>44477</v>
      </c>
      <c r="E1631" s="184">
        <v>46.192300000000003</v>
      </c>
      <c r="F1631" s="184">
        <v>-51.131599999999999</v>
      </c>
      <c r="G1631" s="184">
        <v>-20.116099999999999</v>
      </c>
      <c r="H1631" s="184">
        <v>-9.3636999999999997</v>
      </c>
      <c r="I1631" s="184">
        <v>-7.1707999999999998</v>
      </c>
      <c r="J1631" s="184">
        <v>1.0491999999999999</v>
      </c>
      <c r="K1631" s="184">
        <v>6.9202000000000004</v>
      </c>
      <c r="L1631" s="184">
        <v>5.3752000000000004</v>
      </c>
      <c r="M1631" s="184">
        <v>2.3475999999999999</v>
      </c>
      <c r="N1631" s="184">
        <v>4.4519000000000002</v>
      </c>
      <c r="O1631" s="184">
        <v>8.5324000000000009</v>
      </c>
      <c r="P1631" s="184">
        <v>6.2354000000000003</v>
      </c>
      <c r="Q1631" s="184">
        <v>8.3567999999999998</v>
      </c>
      <c r="R1631" s="184">
        <v>7.0087999999999999</v>
      </c>
      <c r="S1631" s="120" t="s">
        <v>2004</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1342</v>
      </c>
      <c r="B1632" s="180" t="s">
        <v>1357</v>
      </c>
      <c r="C1632" s="180">
        <v>100369</v>
      </c>
      <c r="D1632" s="183">
        <v>44477</v>
      </c>
      <c r="E1632" s="184">
        <v>80.388499999999993</v>
      </c>
      <c r="F1632" s="184">
        <v>-165.60730000000001</v>
      </c>
      <c r="G1632" s="184">
        <v>-38.005600000000001</v>
      </c>
      <c r="H1632" s="184">
        <v>-23.703199999999999</v>
      </c>
      <c r="I1632" s="184">
        <v>-14.657400000000001</v>
      </c>
      <c r="J1632" s="184">
        <v>0.86480000000000001</v>
      </c>
      <c r="K1632" s="184">
        <v>9.5714000000000006</v>
      </c>
      <c r="L1632" s="184">
        <v>5.7618999999999998</v>
      </c>
      <c r="M1632" s="184">
        <v>4.0571999999999999</v>
      </c>
      <c r="N1632" s="184">
        <v>5.9059999999999997</v>
      </c>
      <c r="O1632" s="184">
        <v>9.7309999999999999</v>
      </c>
      <c r="P1632" s="184">
        <v>7.5293999999999999</v>
      </c>
      <c r="Q1632" s="184">
        <v>9.8651999999999997</v>
      </c>
      <c r="R1632" s="184">
        <v>8.6826000000000008</v>
      </c>
      <c r="S1632" s="120" t="s">
        <v>2004</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1342</v>
      </c>
      <c r="B1633" s="180" t="s">
        <v>1358</v>
      </c>
      <c r="C1633" s="180">
        <v>120590</v>
      </c>
      <c r="D1633" s="183">
        <v>44477</v>
      </c>
      <c r="E1633" s="184">
        <v>84.875799999999998</v>
      </c>
      <c r="F1633" s="184">
        <v>-165.0735</v>
      </c>
      <c r="G1633" s="184">
        <v>-37.398499999999999</v>
      </c>
      <c r="H1633" s="184">
        <v>-23.100899999999999</v>
      </c>
      <c r="I1633" s="184">
        <v>-14.053699999999999</v>
      </c>
      <c r="J1633" s="184">
        <v>1.474</v>
      </c>
      <c r="K1633" s="184">
        <v>10.1959</v>
      </c>
      <c r="L1633" s="184">
        <v>6.3902999999999999</v>
      </c>
      <c r="M1633" s="184">
        <v>4.6871</v>
      </c>
      <c r="N1633" s="184">
        <v>6.5538999999999996</v>
      </c>
      <c r="O1633" s="184">
        <v>10.32</v>
      </c>
      <c r="P1633" s="184">
        <v>8.1114999999999995</v>
      </c>
      <c r="Q1633" s="184">
        <v>9.2757000000000005</v>
      </c>
      <c r="R1633" s="184">
        <v>9.2696000000000005</v>
      </c>
      <c r="S1633" s="120" t="s">
        <v>2004</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1342</v>
      </c>
      <c r="B1634" s="180" t="s">
        <v>1359</v>
      </c>
      <c r="C1634" s="180">
        <v>118030</v>
      </c>
      <c r="D1634" s="183">
        <v>44477</v>
      </c>
      <c r="E1634" s="184">
        <v>17.4072</v>
      </c>
      <c r="F1634" s="184">
        <v>-83.263599999999997</v>
      </c>
      <c r="G1634" s="184">
        <v>-28.5198</v>
      </c>
      <c r="H1634" s="184">
        <v>-16.1553</v>
      </c>
      <c r="I1634" s="184">
        <v>-10.932399999999999</v>
      </c>
      <c r="J1634" s="184">
        <v>-3.5680999999999998</v>
      </c>
      <c r="K1634" s="184">
        <v>3.0314999999999999</v>
      </c>
      <c r="L1634" s="184">
        <v>3.4266000000000001</v>
      </c>
      <c r="M1634" s="184">
        <v>1.8272999999999999</v>
      </c>
      <c r="N1634" s="184">
        <v>3.5668000000000002</v>
      </c>
      <c r="O1634" s="184">
        <v>7.2763999999999998</v>
      </c>
      <c r="P1634" s="184">
        <v>4.4882999999999997</v>
      </c>
      <c r="Q1634" s="184">
        <v>6.4993999999999996</v>
      </c>
      <c r="R1634" s="184">
        <v>5.1319999999999997</v>
      </c>
      <c r="S1634" s="120" t="s">
        <v>2004</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1342</v>
      </c>
      <c r="B1635" s="180" t="s">
        <v>1360</v>
      </c>
      <c r="C1635" s="180">
        <v>118341</v>
      </c>
      <c r="D1635" s="183">
        <v>44477</v>
      </c>
      <c r="E1635" s="184">
        <v>18.479299999999999</v>
      </c>
      <c r="F1635" s="184">
        <v>-82.376300000000001</v>
      </c>
      <c r="G1635" s="184">
        <v>-27.7865</v>
      </c>
      <c r="H1635" s="184">
        <v>-15.389099999999999</v>
      </c>
      <c r="I1635" s="184">
        <v>-10.1607</v>
      </c>
      <c r="J1635" s="184">
        <v>-2.7917999999999998</v>
      </c>
      <c r="K1635" s="184">
        <v>3.8083999999999998</v>
      </c>
      <c r="L1635" s="184">
        <v>4.2111999999999998</v>
      </c>
      <c r="M1635" s="184">
        <v>2.6120000000000001</v>
      </c>
      <c r="N1635" s="184">
        <v>4.3669000000000002</v>
      </c>
      <c r="O1635" s="184">
        <v>8.1248000000000005</v>
      </c>
      <c r="P1635" s="184">
        <v>5.4337999999999997</v>
      </c>
      <c r="Q1635" s="184">
        <v>7.1768000000000001</v>
      </c>
      <c r="R1635" s="184">
        <v>6.0201000000000002</v>
      </c>
      <c r="S1635" s="120" t="s">
        <v>2004</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1342</v>
      </c>
      <c r="B1636" s="180" t="s">
        <v>1361</v>
      </c>
      <c r="C1636" s="180">
        <v>118464</v>
      </c>
      <c r="D1636" s="183">
        <v>44477</v>
      </c>
      <c r="E1636" s="184">
        <v>29.922899999999998</v>
      </c>
      <c r="F1636" s="184">
        <v>-6.8296000000000001</v>
      </c>
      <c r="G1636" s="184">
        <v>-4.3491</v>
      </c>
      <c r="H1636" s="184">
        <v>-1.6375</v>
      </c>
      <c r="I1636" s="184">
        <v>-1.6456999999999999</v>
      </c>
      <c r="J1636" s="184">
        <v>0.39050000000000001</v>
      </c>
      <c r="K1636" s="184">
        <v>6.0301999999999998</v>
      </c>
      <c r="L1636" s="184">
        <v>5.7988999999999997</v>
      </c>
      <c r="M1636" s="184">
        <v>2.1671999999999998</v>
      </c>
      <c r="N1636" s="184">
        <v>4.6896000000000004</v>
      </c>
      <c r="O1636" s="184">
        <v>11.766299999999999</v>
      </c>
      <c r="P1636" s="184">
        <v>8.8351000000000006</v>
      </c>
      <c r="Q1636" s="184">
        <v>9.8341999999999992</v>
      </c>
      <c r="R1636" s="184">
        <v>8.8716000000000008</v>
      </c>
      <c r="S1636" s="120" t="s">
        <v>2004</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1342</v>
      </c>
      <c r="B1637" s="180" t="s">
        <v>1362</v>
      </c>
      <c r="C1637" s="180">
        <v>111525</v>
      </c>
      <c r="D1637" s="183">
        <v>44477</v>
      </c>
      <c r="E1637" s="184">
        <v>28.331299999999999</v>
      </c>
      <c r="F1637" s="184">
        <v>-7.4707999999999997</v>
      </c>
      <c r="G1637" s="184">
        <v>-4.9794999999999998</v>
      </c>
      <c r="H1637" s="184">
        <v>-2.2627999999999999</v>
      </c>
      <c r="I1637" s="184">
        <v>-2.2618</v>
      </c>
      <c r="J1637" s="184">
        <v>-0.2276</v>
      </c>
      <c r="K1637" s="184">
        <v>5.4009</v>
      </c>
      <c r="L1637" s="184">
        <v>5.1616999999999997</v>
      </c>
      <c r="M1637" s="184">
        <v>1.5356000000000001</v>
      </c>
      <c r="N1637" s="184">
        <v>4.0399000000000003</v>
      </c>
      <c r="O1637" s="184">
        <v>11.1073</v>
      </c>
      <c r="P1637" s="184">
        <v>8.2041000000000004</v>
      </c>
      <c r="Q1637" s="184">
        <v>8.4453999999999994</v>
      </c>
      <c r="R1637" s="184">
        <v>8.2062000000000008</v>
      </c>
      <c r="S1637" s="120" t="s">
        <v>2004</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1342</v>
      </c>
      <c r="B1638" s="180" t="s">
        <v>1947</v>
      </c>
      <c r="C1638" s="180">
        <v>148789</v>
      </c>
      <c r="D1638" s="183">
        <v>44477</v>
      </c>
      <c r="E1638" s="184">
        <v>10.4125</v>
      </c>
      <c r="F1638" s="184">
        <v>-7.3598999999999997</v>
      </c>
      <c r="G1638" s="184">
        <v>-19.1327</v>
      </c>
      <c r="H1638" s="184">
        <v>-6.2521000000000004</v>
      </c>
      <c r="I1638" s="184">
        <v>-3.6755</v>
      </c>
      <c r="J1638" s="184">
        <v>1.7552000000000001</v>
      </c>
      <c r="K1638" s="184">
        <v>7.9321000000000002</v>
      </c>
      <c r="L1638" s="184">
        <v>6.5811999999999999</v>
      </c>
      <c r="M1638" s="184"/>
      <c r="N1638" s="184"/>
      <c r="O1638" s="184"/>
      <c r="P1638" s="184"/>
      <c r="Q1638" s="184">
        <v>7.5659999999999998</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1342</v>
      </c>
      <c r="B1639" s="180" t="s">
        <v>1948</v>
      </c>
      <c r="C1639" s="180">
        <v>148786</v>
      </c>
      <c r="D1639" s="183">
        <v>44477</v>
      </c>
      <c r="E1639" s="184">
        <v>10.3985</v>
      </c>
      <c r="F1639" s="184">
        <v>-7.7206000000000001</v>
      </c>
      <c r="G1639" s="184">
        <v>-19.3917</v>
      </c>
      <c r="H1639" s="184">
        <v>-6.5106999999999999</v>
      </c>
      <c r="I1639" s="184">
        <v>-3.9304000000000001</v>
      </c>
      <c r="J1639" s="184">
        <v>1.5112000000000001</v>
      </c>
      <c r="K1639" s="184">
        <v>7.6772</v>
      </c>
      <c r="L1639" s="184">
        <v>6.3266999999999998</v>
      </c>
      <c r="M1639" s="184"/>
      <c r="N1639" s="184"/>
      <c r="O1639" s="184"/>
      <c r="P1639" s="184"/>
      <c r="Q1639" s="184">
        <v>7.3091999999999997</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1342</v>
      </c>
      <c r="B1640" s="180" t="s">
        <v>1949</v>
      </c>
      <c r="C1640" s="180">
        <v>148792</v>
      </c>
      <c r="D1640" s="183">
        <v>44477</v>
      </c>
      <c r="E1640" s="184">
        <v>10.413399999999999</v>
      </c>
      <c r="F1640" s="184">
        <v>-30.8188</v>
      </c>
      <c r="G1640" s="184">
        <v>-17.267299999999999</v>
      </c>
      <c r="H1640" s="184">
        <v>-7.4002999999999997</v>
      </c>
      <c r="I1640" s="184">
        <v>-6.7672999999999996</v>
      </c>
      <c r="J1640" s="184">
        <v>0.43240000000000001</v>
      </c>
      <c r="K1640" s="184">
        <v>8.0305999999999997</v>
      </c>
      <c r="L1640" s="184">
        <v>6.4663000000000004</v>
      </c>
      <c r="M1640" s="184"/>
      <c r="N1640" s="184"/>
      <c r="O1640" s="184"/>
      <c r="P1640" s="184"/>
      <c r="Q1640" s="184">
        <v>7.5824999999999996</v>
      </c>
      <c r="R1640" s="184"/>
      <c r="S1640" s="120" t="s">
        <v>2001</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1342</v>
      </c>
      <c r="B1641" s="180" t="s">
        <v>1950</v>
      </c>
      <c r="C1641" s="180">
        <v>148790</v>
      </c>
      <c r="D1641" s="183">
        <v>44477</v>
      </c>
      <c r="E1641" s="184">
        <v>10.398999999999999</v>
      </c>
      <c r="F1641" s="184">
        <v>-30.861499999999999</v>
      </c>
      <c r="G1641" s="184">
        <v>-17.5245</v>
      </c>
      <c r="H1641" s="184">
        <v>-7.6604999999999999</v>
      </c>
      <c r="I1641" s="184">
        <v>-7.0011000000000001</v>
      </c>
      <c r="J1641" s="184">
        <v>0.18720000000000001</v>
      </c>
      <c r="K1641" s="184">
        <v>7.7720000000000002</v>
      </c>
      <c r="L1641" s="184">
        <v>6.2060000000000004</v>
      </c>
      <c r="M1641" s="184"/>
      <c r="N1641" s="184"/>
      <c r="O1641" s="184"/>
      <c r="P1641" s="184"/>
      <c r="Q1641" s="184">
        <v>7.3182999999999998</v>
      </c>
      <c r="R1641" s="184"/>
      <c r="S1641" s="120" t="s">
        <v>2001</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1342</v>
      </c>
      <c r="B1642" s="180" t="s">
        <v>1363</v>
      </c>
      <c r="C1642" s="180">
        <v>107477</v>
      </c>
      <c r="D1642" s="183">
        <v>44477</v>
      </c>
      <c r="E1642" s="184">
        <v>2261.98</v>
      </c>
      <c r="F1642" s="184">
        <v>-135.79150000000001</v>
      </c>
      <c r="G1642" s="184">
        <v>-36.2029</v>
      </c>
      <c r="H1642" s="184">
        <v>-23.479299999999999</v>
      </c>
      <c r="I1642" s="184">
        <v>-18.5809</v>
      </c>
      <c r="J1642" s="184">
        <v>-7.0991999999999997</v>
      </c>
      <c r="K1642" s="184">
        <v>2.2271000000000001</v>
      </c>
      <c r="L1642" s="184">
        <v>0.44750000000000001</v>
      </c>
      <c r="M1642" s="184">
        <v>-0.43559999999999999</v>
      </c>
      <c r="N1642" s="184">
        <v>1.9412</v>
      </c>
      <c r="O1642" s="184">
        <v>7.4481000000000002</v>
      </c>
      <c r="P1642" s="184">
        <v>5.5903</v>
      </c>
      <c r="Q1642" s="184">
        <v>6.1523000000000003</v>
      </c>
      <c r="R1642" s="184">
        <v>4.2678000000000003</v>
      </c>
      <c r="S1642" s="120" t="s">
        <v>2004</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1342</v>
      </c>
      <c r="B1643" s="180" t="s">
        <v>1364</v>
      </c>
      <c r="C1643" s="180">
        <v>120520</v>
      </c>
      <c r="D1643" s="183">
        <v>44477</v>
      </c>
      <c r="E1643" s="184">
        <v>2431.6385</v>
      </c>
      <c r="F1643" s="184">
        <v>-135.02500000000001</v>
      </c>
      <c r="G1643" s="184">
        <v>-35.435200000000002</v>
      </c>
      <c r="H1643" s="184">
        <v>-22.712900000000001</v>
      </c>
      <c r="I1643" s="184">
        <v>-17.816400000000002</v>
      </c>
      <c r="J1643" s="184">
        <v>-6.3334000000000001</v>
      </c>
      <c r="K1643" s="184">
        <v>3.0022000000000002</v>
      </c>
      <c r="L1643" s="184">
        <v>1.2206999999999999</v>
      </c>
      <c r="M1643" s="184">
        <v>0.33479999999999999</v>
      </c>
      <c r="N1643" s="184">
        <v>2.7299000000000002</v>
      </c>
      <c r="O1643" s="184">
        <v>8.2942999999999998</v>
      </c>
      <c r="P1643" s="184">
        <v>6.4073000000000002</v>
      </c>
      <c r="Q1643" s="184">
        <v>7.9286000000000003</v>
      </c>
      <c r="R1643" s="184">
        <v>5.1082000000000001</v>
      </c>
      <c r="S1643" s="120" t="s">
        <v>2004</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1342</v>
      </c>
      <c r="B1644" s="180" t="s">
        <v>1951</v>
      </c>
      <c r="C1644" s="180">
        <v>119759</v>
      </c>
      <c r="D1644" s="183">
        <v>44477</v>
      </c>
      <c r="E1644" s="184">
        <v>85.693299999999994</v>
      </c>
      <c r="F1644" s="184">
        <v>-0.21299999999999999</v>
      </c>
      <c r="G1644" s="184">
        <v>1.633</v>
      </c>
      <c r="H1644" s="184">
        <v>-1.1133</v>
      </c>
      <c r="I1644" s="184">
        <v>4.4678000000000004</v>
      </c>
      <c r="J1644" s="184">
        <v>8.1887000000000008</v>
      </c>
      <c r="K1644" s="184">
        <v>11.8932</v>
      </c>
      <c r="L1644" s="184">
        <v>7.6829999999999998</v>
      </c>
      <c r="M1644" s="184">
        <v>3.984</v>
      </c>
      <c r="N1644" s="184">
        <v>7.1454000000000004</v>
      </c>
      <c r="O1644" s="184">
        <v>11.181699999999999</v>
      </c>
      <c r="P1644" s="184">
        <v>8.1832999999999991</v>
      </c>
      <c r="Q1644" s="184">
        <v>9.1004000000000005</v>
      </c>
      <c r="R1644" s="184">
        <v>9.2064000000000004</v>
      </c>
      <c r="S1644" s="120" t="s">
        <v>2004</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1342</v>
      </c>
      <c r="B1645" s="180" t="s">
        <v>1365</v>
      </c>
      <c r="C1645" s="180">
        <v>119757</v>
      </c>
      <c r="D1645" s="183">
        <v>44477</v>
      </c>
      <c r="E1645" s="184">
        <v>87.762900000000002</v>
      </c>
      <c r="F1645" s="184">
        <v>-0.2495</v>
      </c>
      <c r="G1645" s="184">
        <v>1.6222000000000001</v>
      </c>
      <c r="H1645" s="184">
        <v>-1.1227</v>
      </c>
      <c r="I1645" s="184">
        <v>4.4665999999999997</v>
      </c>
      <c r="J1645" s="184">
        <v>8.1867999999999999</v>
      </c>
      <c r="K1645" s="184">
        <v>11.8926</v>
      </c>
      <c r="L1645" s="184">
        <v>7.6829000000000001</v>
      </c>
      <c r="M1645" s="184">
        <v>3.9847999999999999</v>
      </c>
      <c r="N1645" s="184">
        <v>7.1462000000000003</v>
      </c>
      <c r="O1645" s="184">
        <v>11.181900000000001</v>
      </c>
      <c r="P1645" s="184">
        <v>8.1873000000000005</v>
      </c>
      <c r="Q1645" s="184">
        <v>9.1384000000000007</v>
      </c>
      <c r="R1645" s="184">
        <v>9.2066999999999997</v>
      </c>
      <c r="S1645" s="120" t="s">
        <v>2004</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1342</v>
      </c>
      <c r="B1646" s="180" t="s">
        <v>1366</v>
      </c>
      <c r="C1646" s="180">
        <v>100265</v>
      </c>
      <c r="D1646" s="183">
        <v>44477</v>
      </c>
      <c r="E1646" s="184">
        <v>78.512699999999995</v>
      </c>
      <c r="F1646" s="184">
        <v>-1.2087000000000001</v>
      </c>
      <c r="G1646" s="184">
        <v>0.65090000000000003</v>
      </c>
      <c r="H1646" s="184">
        <v>-2.0977999999999999</v>
      </c>
      <c r="I1646" s="184">
        <v>3.4847000000000001</v>
      </c>
      <c r="J1646" s="184">
        <v>7.2049000000000003</v>
      </c>
      <c r="K1646" s="184">
        <v>10.8932</v>
      </c>
      <c r="L1646" s="184">
        <v>6.6631999999999998</v>
      </c>
      <c r="M1646" s="184">
        <v>2.9653999999999998</v>
      </c>
      <c r="N1646" s="184">
        <v>6.0736999999999997</v>
      </c>
      <c r="O1646" s="184">
        <v>10.0587</v>
      </c>
      <c r="P1646" s="184">
        <v>7.0957999999999997</v>
      </c>
      <c r="Q1646" s="184">
        <v>9.4626000000000001</v>
      </c>
      <c r="R1646" s="184">
        <v>8.1125000000000007</v>
      </c>
      <c r="S1646" s="120" t="s">
        <v>2004</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1342</v>
      </c>
      <c r="B1647" s="180" t="s">
        <v>1367</v>
      </c>
      <c r="C1647" s="180">
        <v>119425</v>
      </c>
      <c r="D1647" s="183">
        <v>44477</v>
      </c>
      <c r="E1647" s="184">
        <v>60.02</v>
      </c>
      <c r="F1647" s="184">
        <v>-7.9648000000000003</v>
      </c>
      <c r="G1647" s="184">
        <v>-3.9312999999999998</v>
      </c>
      <c r="H1647" s="184">
        <v>-0.56459999999999999</v>
      </c>
      <c r="I1647" s="184">
        <v>-1.9749000000000001</v>
      </c>
      <c r="J1647" s="184">
        <v>0.98799999999999999</v>
      </c>
      <c r="K1647" s="184">
        <v>6.3253000000000004</v>
      </c>
      <c r="L1647" s="184">
        <v>5.1078999999999999</v>
      </c>
      <c r="M1647" s="184">
        <v>1.6618999999999999</v>
      </c>
      <c r="N1647" s="184">
        <v>4.4217000000000004</v>
      </c>
      <c r="O1647" s="184">
        <v>9.4481000000000002</v>
      </c>
      <c r="P1647" s="184">
        <v>7.3319999999999999</v>
      </c>
      <c r="Q1647" s="184">
        <v>9.7134</v>
      </c>
      <c r="R1647" s="184">
        <v>7.6154999999999999</v>
      </c>
      <c r="S1647" s="120" t="s">
        <v>2004</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1342</v>
      </c>
      <c r="B1648" s="180" t="s">
        <v>1368</v>
      </c>
      <c r="C1648" s="180">
        <v>112429</v>
      </c>
      <c r="D1648" s="183">
        <v>44477</v>
      </c>
      <c r="E1648" s="184">
        <v>54.756999999999998</v>
      </c>
      <c r="F1648" s="184">
        <v>-9.1965000000000003</v>
      </c>
      <c r="G1648" s="184">
        <v>-5.1304999999999996</v>
      </c>
      <c r="H1648" s="184">
        <v>-1.7611000000000001</v>
      </c>
      <c r="I1648" s="184">
        <v>-3.1766999999999999</v>
      </c>
      <c r="J1648" s="184">
        <v>-0.21099999999999999</v>
      </c>
      <c r="K1648" s="184">
        <v>5.1085000000000003</v>
      </c>
      <c r="L1648" s="184">
        <v>3.8816000000000002</v>
      </c>
      <c r="M1648" s="184">
        <v>0.44269999999999998</v>
      </c>
      <c r="N1648" s="184">
        <v>3.1867999999999999</v>
      </c>
      <c r="O1648" s="184">
        <v>8.1347000000000005</v>
      </c>
      <c r="P1648" s="184">
        <v>5.9438000000000004</v>
      </c>
      <c r="Q1648" s="184">
        <v>8.2126999999999999</v>
      </c>
      <c r="R1648" s="184">
        <v>6.3311000000000002</v>
      </c>
      <c r="S1648" s="120" t="s">
        <v>2004</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1342</v>
      </c>
      <c r="B1649" s="180" t="s">
        <v>1369</v>
      </c>
      <c r="C1649" s="180">
        <v>120282</v>
      </c>
      <c r="D1649" s="183">
        <v>44477</v>
      </c>
      <c r="E1649" s="184">
        <v>52.410499999999999</v>
      </c>
      <c r="F1649" s="184">
        <v>-41.390300000000003</v>
      </c>
      <c r="G1649" s="184">
        <v>-13.542</v>
      </c>
      <c r="H1649" s="184">
        <v>-5.4859999999999998</v>
      </c>
      <c r="I1649" s="184">
        <v>-4.9302999999999999</v>
      </c>
      <c r="J1649" s="184">
        <v>-0.46870000000000001</v>
      </c>
      <c r="K1649" s="184">
        <v>3.0259</v>
      </c>
      <c r="L1649" s="184">
        <v>4.2496999999999998</v>
      </c>
      <c r="M1649" s="184">
        <v>2.3355000000000001</v>
      </c>
      <c r="N1649" s="184">
        <v>4.3745000000000003</v>
      </c>
      <c r="O1649" s="184">
        <v>10.0809</v>
      </c>
      <c r="P1649" s="184">
        <v>7.6905999999999999</v>
      </c>
      <c r="Q1649" s="184">
        <v>8.2483000000000004</v>
      </c>
      <c r="R1649" s="184">
        <v>7.2247000000000003</v>
      </c>
      <c r="S1649" s="120" t="s">
        <v>2004</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1342</v>
      </c>
      <c r="B1650" s="180" t="s">
        <v>1370</v>
      </c>
      <c r="C1650" s="180">
        <v>100317</v>
      </c>
      <c r="D1650" s="183">
        <v>44477</v>
      </c>
      <c r="E1650" s="184">
        <v>48.868299999999998</v>
      </c>
      <c r="F1650" s="184">
        <v>-42.151400000000002</v>
      </c>
      <c r="G1650" s="184">
        <v>-14.273999999999999</v>
      </c>
      <c r="H1650" s="184">
        <v>-6.2131999999999996</v>
      </c>
      <c r="I1650" s="184">
        <v>-5.6535000000000002</v>
      </c>
      <c r="J1650" s="184">
        <v>-1.1889000000000001</v>
      </c>
      <c r="K1650" s="184">
        <v>2.3010999999999999</v>
      </c>
      <c r="L1650" s="184">
        <v>3.5158</v>
      </c>
      <c r="M1650" s="184">
        <v>1.6059000000000001</v>
      </c>
      <c r="N1650" s="184">
        <v>3.6274000000000002</v>
      </c>
      <c r="O1650" s="184">
        <v>9.2493999999999996</v>
      </c>
      <c r="P1650" s="184">
        <v>6.8156999999999996</v>
      </c>
      <c r="Q1650" s="184">
        <v>7.5225999999999997</v>
      </c>
      <c r="R1650" s="184">
        <v>6.4987000000000004</v>
      </c>
      <c r="S1650" s="120" t="s">
        <v>2004</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1342</v>
      </c>
      <c r="B1651" s="180" t="s">
        <v>1952</v>
      </c>
      <c r="C1651" s="180"/>
      <c r="D1651" s="183"/>
      <c r="E1651" s="184"/>
      <c r="F1651" s="184"/>
      <c r="G1651" s="184"/>
      <c r="H1651" s="184"/>
      <c r="I1651" s="184"/>
      <c r="J1651" s="184"/>
      <c r="K1651" s="184"/>
      <c r="L1651" s="184"/>
      <c r="M1651" s="184"/>
      <c r="N1651" s="184"/>
      <c r="O1651" s="184"/>
      <c r="P1651" s="184"/>
      <c r="Q1651" s="184"/>
      <c r="R1651" s="184"/>
      <c r="S1651" s="120" t="s">
        <v>2001</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1342</v>
      </c>
      <c r="B1652" s="180" t="s">
        <v>1371</v>
      </c>
      <c r="C1652" s="180">
        <v>109720</v>
      </c>
      <c r="D1652" s="183">
        <v>44477</v>
      </c>
      <c r="E1652" s="184">
        <v>30.827300000000001</v>
      </c>
      <c r="F1652" s="184">
        <v>-36.4313</v>
      </c>
      <c r="G1652" s="184">
        <v>-13.2072</v>
      </c>
      <c r="H1652" s="184">
        <v>-8.6796000000000006</v>
      </c>
      <c r="I1652" s="184">
        <v>-7.5726000000000004</v>
      </c>
      <c r="J1652" s="184">
        <v>0.1263</v>
      </c>
      <c r="K1652" s="184">
        <v>6.1715999999999998</v>
      </c>
      <c r="L1652" s="184">
        <v>4.4968000000000004</v>
      </c>
      <c r="M1652" s="184">
        <v>1.7109000000000001</v>
      </c>
      <c r="N1652" s="184">
        <v>3.7589000000000001</v>
      </c>
      <c r="O1652" s="184">
        <v>9.8920999999999992</v>
      </c>
      <c r="P1652" s="184">
        <v>7.7869000000000002</v>
      </c>
      <c r="Q1652" s="184">
        <v>8.9476999999999993</v>
      </c>
      <c r="R1652" s="184">
        <v>6.87</v>
      </c>
      <c r="S1652" s="120" t="s">
        <v>2004</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1342</v>
      </c>
      <c r="B1653" s="180" t="s">
        <v>1953</v>
      </c>
      <c r="C1653" s="180">
        <v>118672</v>
      </c>
      <c r="D1653" s="183">
        <v>44477</v>
      </c>
      <c r="E1653" s="184">
        <v>33.673099999999998</v>
      </c>
      <c r="F1653" s="184">
        <v>-35.627200000000002</v>
      </c>
      <c r="G1653" s="184">
        <v>-12.272399999999999</v>
      </c>
      <c r="H1653" s="184">
        <v>-7.7309999999999999</v>
      </c>
      <c r="I1653" s="184">
        <v>-6.6185</v>
      </c>
      <c r="J1653" s="184">
        <v>1.0812999999999999</v>
      </c>
      <c r="K1653" s="184">
        <v>7.1449999999999996</v>
      </c>
      <c r="L1653" s="184">
        <v>5.4842000000000004</v>
      </c>
      <c r="M1653" s="184">
        <v>2.6915</v>
      </c>
      <c r="N1653" s="184">
        <v>4.7664999999999997</v>
      </c>
      <c r="O1653" s="184">
        <v>10.9231</v>
      </c>
      <c r="P1653" s="184">
        <v>8.8626000000000005</v>
      </c>
      <c r="Q1653" s="184">
        <v>10.183400000000001</v>
      </c>
      <c r="R1653" s="184">
        <v>7.8907999999999996</v>
      </c>
      <c r="S1653" s="120" t="s">
        <v>2004</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1342</v>
      </c>
      <c r="B1654" s="180" t="s">
        <v>1372</v>
      </c>
      <c r="C1654" s="180">
        <v>118673</v>
      </c>
      <c r="D1654" s="183">
        <v>44477</v>
      </c>
      <c r="E1654" s="184">
        <v>33.764099999999999</v>
      </c>
      <c r="F1654" s="184">
        <v>-35.639200000000002</v>
      </c>
      <c r="G1654" s="184">
        <v>-12.2753</v>
      </c>
      <c r="H1654" s="184">
        <v>-7.7409999999999997</v>
      </c>
      <c r="I1654" s="184">
        <v>-6.6161000000000003</v>
      </c>
      <c r="J1654" s="184">
        <v>1.0820000000000001</v>
      </c>
      <c r="K1654" s="184">
        <v>7.1448999999999998</v>
      </c>
      <c r="L1654" s="184">
        <v>5.484</v>
      </c>
      <c r="M1654" s="184">
        <v>2.6915</v>
      </c>
      <c r="N1654" s="184">
        <v>4.7667000000000002</v>
      </c>
      <c r="O1654" s="184">
        <v>10.925000000000001</v>
      </c>
      <c r="P1654" s="184">
        <v>8.8635000000000002</v>
      </c>
      <c r="Q1654" s="184">
        <v>10.5276</v>
      </c>
      <c r="R1654" s="184">
        <v>7.8912000000000004</v>
      </c>
      <c r="S1654" s="120" t="s">
        <v>2004</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1342</v>
      </c>
      <c r="B1655" s="180" t="s">
        <v>1373</v>
      </c>
      <c r="C1655" s="180">
        <v>138470</v>
      </c>
      <c r="D1655" s="183">
        <v>44477</v>
      </c>
      <c r="E1655" s="184">
        <v>24.565100000000001</v>
      </c>
      <c r="F1655" s="184">
        <v>2.8233000000000001</v>
      </c>
      <c r="G1655" s="184">
        <v>0.34670000000000001</v>
      </c>
      <c r="H1655" s="184">
        <v>0.7006</v>
      </c>
      <c r="I1655" s="184">
        <v>-0.56240000000000001</v>
      </c>
      <c r="J1655" s="184">
        <v>5.4027000000000003</v>
      </c>
      <c r="K1655" s="184">
        <v>6.4287000000000001</v>
      </c>
      <c r="L1655" s="184">
        <v>5.6028000000000002</v>
      </c>
      <c r="M1655" s="184">
        <v>3.3542000000000001</v>
      </c>
      <c r="N1655" s="184">
        <v>4.4105999999999996</v>
      </c>
      <c r="O1655" s="184">
        <v>8.76</v>
      </c>
      <c r="P1655" s="184">
        <v>6.6449999999999996</v>
      </c>
      <c r="Q1655" s="184">
        <v>7.1829999999999998</v>
      </c>
      <c r="R1655" s="184">
        <v>6.4862000000000002</v>
      </c>
      <c r="S1655" s="120" t="s">
        <v>2004</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1342</v>
      </c>
      <c r="B1656" s="180" t="s">
        <v>1374</v>
      </c>
      <c r="C1656" s="180">
        <v>138472</v>
      </c>
      <c r="D1656" s="183">
        <v>44477</v>
      </c>
      <c r="E1656" s="184">
        <v>25.586099999999998</v>
      </c>
      <c r="F1656" s="184">
        <v>3.9948000000000001</v>
      </c>
      <c r="G1656" s="184">
        <v>1.5218</v>
      </c>
      <c r="H1656" s="184">
        <v>1.8552</v>
      </c>
      <c r="I1656" s="184">
        <v>0.59109999999999996</v>
      </c>
      <c r="J1656" s="184">
        <v>6.5640999999999998</v>
      </c>
      <c r="K1656" s="184">
        <v>7.5643000000000002</v>
      </c>
      <c r="L1656" s="184">
        <v>6.7736999999999998</v>
      </c>
      <c r="M1656" s="184">
        <v>4.53</v>
      </c>
      <c r="N1656" s="184">
        <v>5.6443000000000003</v>
      </c>
      <c r="O1656" s="184">
        <v>9.6334</v>
      </c>
      <c r="P1656" s="184">
        <v>7.3261000000000003</v>
      </c>
      <c r="Q1656" s="184">
        <v>8.3301999999999996</v>
      </c>
      <c r="R1656" s="184">
        <v>7.4837999999999996</v>
      </c>
      <c r="S1656" s="120" t="s">
        <v>2004</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1342</v>
      </c>
      <c r="B1657" s="180" t="s">
        <v>1375</v>
      </c>
      <c r="C1657" s="180">
        <v>119707</v>
      </c>
      <c r="D1657" s="183">
        <v>44477</v>
      </c>
      <c r="E1657" s="184">
        <v>53.6663</v>
      </c>
      <c r="F1657" s="184">
        <v>-96.255799999999994</v>
      </c>
      <c r="G1657" s="184">
        <v>-26.444800000000001</v>
      </c>
      <c r="H1657" s="184">
        <v>-14.852399999999999</v>
      </c>
      <c r="I1657" s="184">
        <v>-9.6029</v>
      </c>
      <c r="J1657" s="184">
        <v>0.44219999999999998</v>
      </c>
      <c r="K1657" s="184">
        <v>5.5114000000000001</v>
      </c>
      <c r="L1657" s="184">
        <v>4.2571000000000003</v>
      </c>
      <c r="M1657" s="184">
        <v>3.3262</v>
      </c>
      <c r="N1657" s="184">
        <v>5.5488</v>
      </c>
      <c r="O1657" s="184">
        <v>10.768000000000001</v>
      </c>
      <c r="P1657" s="184">
        <v>8.4328000000000003</v>
      </c>
      <c r="Q1657" s="184">
        <v>10.076700000000001</v>
      </c>
      <c r="R1657" s="184">
        <v>8.2331000000000003</v>
      </c>
      <c r="S1657" s="120" t="s">
        <v>2004</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1342</v>
      </c>
      <c r="B1658" s="180" t="s">
        <v>1376</v>
      </c>
      <c r="C1658" s="180">
        <v>101001</v>
      </c>
      <c r="D1658" s="183">
        <v>44477</v>
      </c>
      <c r="E1658" s="184">
        <v>51.586100000000002</v>
      </c>
      <c r="F1658" s="184">
        <v>-96.748699999999999</v>
      </c>
      <c r="G1658" s="184">
        <v>-26.921700000000001</v>
      </c>
      <c r="H1658" s="184">
        <v>-15.329000000000001</v>
      </c>
      <c r="I1658" s="184">
        <v>-10.078900000000001</v>
      </c>
      <c r="J1658" s="184">
        <v>-3.7699999999999997E-2</v>
      </c>
      <c r="K1658" s="184">
        <v>5.0258000000000003</v>
      </c>
      <c r="L1658" s="184">
        <v>3.7673000000000001</v>
      </c>
      <c r="M1658" s="184">
        <v>2.8357000000000001</v>
      </c>
      <c r="N1658" s="184">
        <v>5.0378999999999996</v>
      </c>
      <c r="O1658" s="184">
        <v>10.250999999999999</v>
      </c>
      <c r="P1658" s="184">
        <v>7.8887999999999998</v>
      </c>
      <c r="Q1658" s="184">
        <v>8.2050000000000001</v>
      </c>
      <c r="R1658" s="184">
        <v>7.7267000000000001</v>
      </c>
      <c r="S1658" s="120" t="s">
        <v>2004</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1342</v>
      </c>
      <c r="B1659" s="180" t="s">
        <v>1377</v>
      </c>
      <c r="C1659" s="180">
        <v>119953</v>
      </c>
      <c r="D1659" s="183">
        <v>44477</v>
      </c>
      <c r="E1659" s="184">
        <v>67.687899999999999</v>
      </c>
      <c r="F1659" s="184">
        <v>-55.564799999999998</v>
      </c>
      <c r="G1659" s="184">
        <v>-20.689499999999999</v>
      </c>
      <c r="H1659" s="184">
        <v>-11.2075</v>
      </c>
      <c r="I1659" s="184">
        <v>-10.022</v>
      </c>
      <c r="J1659" s="184">
        <v>-1.2927999999999999</v>
      </c>
      <c r="K1659" s="184">
        <v>5.75</v>
      </c>
      <c r="L1659" s="184">
        <v>4.4443999999999999</v>
      </c>
      <c r="M1659" s="184">
        <v>1.1686000000000001</v>
      </c>
      <c r="N1659" s="184">
        <v>3.7665999999999999</v>
      </c>
      <c r="O1659" s="184">
        <v>8.9705999999999992</v>
      </c>
      <c r="P1659" s="184">
        <v>6.8662000000000001</v>
      </c>
      <c r="Q1659" s="184">
        <v>8.7148000000000003</v>
      </c>
      <c r="R1659" s="184">
        <v>6.0811000000000002</v>
      </c>
      <c r="S1659" s="120" t="s">
        <v>2004</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1342</v>
      </c>
      <c r="B1660" s="180" t="s">
        <v>1378</v>
      </c>
      <c r="C1660" s="180">
        <v>101042</v>
      </c>
      <c r="D1660" s="183">
        <v>44477</v>
      </c>
      <c r="E1660" s="184">
        <v>62.671799999999998</v>
      </c>
      <c r="F1660" s="184">
        <v>-56.231200000000001</v>
      </c>
      <c r="G1660" s="184">
        <v>-21.355899999999998</v>
      </c>
      <c r="H1660" s="184">
        <v>-11.8705</v>
      </c>
      <c r="I1660" s="184">
        <v>-10.8538</v>
      </c>
      <c r="J1660" s="184">
        <v>-2.1627000000000001</v>
      </c>
      <c r="K1660" s="184">
        <v>4.8182999999999998</v>
      </c>
      <c r="L1660" s="184">
        <v>3.5983000000000001</v>
      </c>
      <c r="M1660" s="184">
        <v>0.2606</v>
      </c>
      <c r="N1660" s="184">
        <v>2.8601999999999999</v>
      </c>
      <c r="O1660" s="184">
        <v>8.1007999999999996</v>
      </c>
      <c r="P1660" s="184">
        <v>5.8856000000000002</v>
      </c>
      <c r="Q1660" s="184">
        <v>8.6553000000000004</v>
      </c>
      <c r="R1660" s="184">
        <v>5.2579000000000002</v>
      </c>
      <c r="S1660" s="120" t="s">
        <v>2004</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1342</v>
      </c>
      <c r="B1661" s="180" t="s">
        <v>1379</v>
      </c>
      <c r="C1661" s="180">
        <v>120792</v>
      </c>
      <c r="D1661" s="183">
        <v>44477</v>
      </c>
      <c r="E1661" s="184">
        <v>51.722799999999999</v>
      </c>
      <c r="F1661" s="184">
        <v>-14.178800000000001</v>
      </c>
      <c r="G1661" s="184">
        <v>-5.6664000000000003</v>
      </c>
      <c r="H1661" s="184">
        <v>-3.4958</v>
      </c>
      <c r="I1661" s="184">
        <v>0.3478</v>
      </c>
      <c r="J1661" s="184">
        <v>4.3555000000000001</v>
      </c>
      <c r="K1661" s="184">
        <v>7.3762999999999996</v>
      </c>
      <c r="L1661" s="184">
        <v>5.0850999999999997</v>
      </c>
      <c r="M1661" s="184">
        <v>3.0992000000000002</v>
      </c>
      <c r="N1661" s="184">
        <v>4.7557</v>
      </c>
      <c r="O1661" s="184">
        <v>9.5327000000000002</v>
      </c>
      <c r="P1661" s="184">
        <v>7.9983000000000004</v>
      </c>
      <c r="Q1661" s="184">
        <v>9.2330000000000005</v>
      </c>
      <c r="R1661" s="184">
        <v>6.8465999999999996</v>
      </c>
      <c r="S1661" s="120" t="s">
        <v>2004</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1342</v>
      </c>
      <c r="B1662" s="180" t="s">
        <v>1380</v>
      </c>
      <c r="C1662" s="180">
        <v>102510</v>
      </c>
      <c r="D1662" s="183">
        <v>44477</v>
      </c>
      <c r="E1662" s="184">
        <v>50.4589</v>
      </c>
      <c r="F1662" s="184">
        <v>-14.389200000000001</v>
      </c>
      <c r="G1662" s="184">
        <v>-5.9527999999999999</v>
      </c>
      <c r="H1662" s="184">
        <v>-3.7793999999999999</v>
      </c>
      <c r="I1662" s="184">
        <v>7.2300000000000003E-2</v>
      </c>
      <c r="J1662" s="184">
        <v>4.0740999999999996</v>
      </c>
      <c r="K1662" s="184">
        <v>7.0907999999999998</v>
      </c>
      <c r="L1662" s="184">
        <v>4.7975000000000003</v>
      </c>
      <c r="M1662" s="184">
        <v>2.8022999999999998</v>
      </c>
      <c r="N1662" s="184">
        <v>4.452</v>
      </c>
      <c r="O1662" s="184">
        <v>9.2226999999999997</v>
      </c>
      <c r="P1662" s="184">
        <v>7.7013999999999996</v>
      </c>
      <c r="Q1662" s="184">
        <v>8.5512999999999995</v>
      </c>
      <c r="R1662" s="184">
        <v>6.5393999999999997</v>
      </c>
      <c r="S1662" s="120" t="s">
        <v>2004</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-39.33098936170213</v>
      </c>
      <c r="G1663" s="186">
        <v>-14.260048936170209</v>
      </c>
      <c r="H1663" s="186">
        <v>-7.9235510638297839</v>
      </c>
      <c r="I1663" s="186">
        <v>-5.5078617021276584</v>
      </c>
      <c r="J1663" s="186">
        <v>1.2755829787234043</v>
      </c>
      <c r="K1663" s="186">
        <v>6.6993319148936177</v>
      </c>
      <c r="L1663" s="186">
        <v>5.2174042553191473</v>
      </c>
      <c r="M1663" s="186">
        <v>2.6609046511627912</v>
      </c>
      <c r="N1663" s="186">
        <v>4.7860186046511624</v>
      </c>
      <c r="O1663" s="186">
        <v>9.7111069767441833</v>
      </c>
      <c r="P1663" s="186">
        <v>7.2391534883720912</v>
      </c>
      <c r="Q1663" s="186">
        <v>8.5435382978723418</v>
      </c>
      <c r="R1663" s="186">
        <v>7.3079418604651174</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-30.861499999999999</v>
      </c>
      <c r="G1664" s="186">
        <v>-12.3787</v>
      </c>
      <c r="H1664" s="186">
        <v>-6.4808000000000003</v>
      </c>
      <c r="I1664" s="186">
        <v>-4.9302999999999999</v>
      </c>
      <c r="J1664" s="186">
        <v>1.0491999999999999</v>
      </c>
      <c r="K1664" s="186">
        <v>6.7098000000000004</v>
      </c>
      <c r="L1664" s="186">
        <v>5.2991999999999999</v>
      </c>
      <c r="M1664" s="186">
        <v>2.6120000000000001</v>
      </c>
      <c r="N1664" s="186">
        <v>4.6893000000000002</v>
      </c>
      <c r="O1664" s="186">
        <v>9.7309999999999999</v>
      </c>
      <c r="P1664" s="186">
        <v>7.5293999999999999</v>
      </c>
      <c r="Q1664" s="186">
        <v>8.5512999999999995</v>
      </c>
      <c r="R1664" s="186">
        <v>7.4837999999999996</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9"/>
      <c r="C1665" s="129"/>
      <c r="D1665" s="129"/>
      <c r="E1665" s="129"/>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1381</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1382</v>
      </c>
      <c r="B1667" s="180" t="s">
        <v>1383</v>
      </c>
      <c r="C1667" s="180">
        <v>101844</v>
      </c>
      <c r="D1667" s="183">
        <v>44477</v>
      </c>
      <c r="E1667" s="184">
        <v>37.640900000000002</v>
      </c>
      <c r="F1667" s="184">
        <v>6.4981</v>
      </c>
      <c r="G1667" s="184">
        <v>-1.4219999999999999</v>
      </c>
      <c r="H1667" s="184">
        <v>-1.7448999999999999</v>
      </c>
      <c r="I1667" s="184">
        <v>-0.13159999999999999</v>
      </c>
      <c r="J1667" s="184">
        <v>1.0448999999999999</v>
      </c>
      <c r="K1667" s="184">
        <v>5.4233000000000002</v>
      </c>
      <c r="L1667" s="184">
        <v>5.3685999999999998</v>
      </c>
      <c r="M1667" s="184">
        <v>3.8967999999999998</v>
      </c>
      <c r="N1667" s="184">
        <v>5.3688000000000002</v>
      </c>
      <c r="O1667" s="184">
        <v>8.375</v>
      </c>
      <c r="P1667" s="184">
        <v>7.2412000000000001</v>
      </c>
      <c r="Q1667" s="184">
        <v>7.4569999999999999</v>
      </c>
      <c r="R1667" s="184">
        <v>7.6776999999999997</v>
      </c>
      <c r="S1667" s="120" t="s">
        <v>2003</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1382</v>
      </c>
      <c r="B1668" s="180" t="s">
        <v>1384</v>
      </c>
      <c r="C1668" s="180">
        <v>119498</v>
      </c>
      <c r="D1668" s="183">
        <v>44477</v>
      </c>
      <c r="E1668" s="184">
        <v>39.723199999999999</v>
      </c>
      <c r="F1668" s="184">
        <v>7.2603999999999997</v>
      </c>
      <c r="G1668" s="184">
        <v>-0.73499999999999999</v>
      </c>
      <c r="H1668" s="184">
        <v>-1.0499000000000001</v>
      </c>
      <c r="I1668" s="184">
        <v>0.57110000000000005</v>
      </c>
      <c r="J1668" s="184">
        <v>1.7453000000000001</v>
      </c>
      <c r="K1668" s="184">
        <v>6.1318000000000001</v>
      </c>
      <c r="L1668" s="184">
        <v>6.0305999999999997</v>
      </c>
      <c r="M1668" s="184">
        <v>4.5837000000000003</v>
      </c>
      <c r="N1668" s="184">
        <v>6.0843999999999996</v>
      </c>
      <c r="O1668" s="184">
        <v>9.1191999999999993</v>
      </c>
      <c r="P1668" s="184">
        <v>7.9837999999999996</v>
      </c>
      <c r="Q1668" s="184">
        <v>9.3021999999999991</v>
      </c>
      <c r="R1668" s="184">
        <v>8.4213000000000005</v>
      </c>
      <c r="S1668" s="120" t="s">
        <v>2003</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1382</v>
      </c>
      <c r="B1669" s="180" t="s">
        <v>1385</v>
      </c>
      <c r="C1669" s="180">
        <v>120510</v>
      </c>
      <c r="D1669" s="183">
        <v>44477</v>
      </c>
      <c r="E1669" s="184">
        <v>26.172599999999999</v>
      </c>
      <c r="F1669" s="184">
        <v>5.1607000000000003</v>
      </c>
      <c r="G1669" s="184">
        <v>-0.88319999999999999</v>
      </c>
      <c r="H1669" s="184">
        <v>9.9599999999999994E-2</v>
      </c>
      <c r="I1669" s="184">
        <v>0.87690000000000001</v>
      </c>
      <c r="J1669" s="184">
        <v>2.1280999999999999</v>
      </c>
      <c r="K1669" s="184">
        <v>5.8295000000000003</v>
      </c>
      <c r="L1669" s="184">
        <v>5.6033999999999997</v>
      </c>
      <c r="M1669" s="184">
        <v>4.1410999999999998</v>
      </c>
      <c r="N1669" s="184">
        <v>5.5415000000000001</v>
      </c>
      <c r="O1669" s="184">
        <v>9.0603999999999996</v>
      </c>
      <c r="P1669" s="184">
        <v>8.0449000000000002</v>
      </c>
      <c r="Q1669" s="184">
        <v>8.7652999999999999</v>
      </c>
      <c r="R1669" s="184">
        <v>8.2047000000000008</v>
      </c>
      <c r="S1669" s="120" t="s">
        <v>2001</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1382</v>
      </c>
      <c r="B1670" s="180" t="s">
        <v>1386</v>
      </c>
      <c r="C1670" s="180">
        <v>112354</v>
      </c>
      <c r="D1670" s="183">
        <v>44477</v>
      </c>
      <c r="E1670" s="184">
        <v>24.529399999999999</v>
      </c>
      <c r="F1670" s="184">
        <v>4.3156999999999996</v>
      </c>
      <c r="G1670" s="184">
        <v>-1.587</v>
      </c>
      <c r="H1670" s="184">
        <v>-0.59509999999999996</v>
      </c>
      <c r="I1670" s="184">
        <v>0.1807</v>
      </c>
      <c r="J1670" s="184">
        <v>1.4351</v>
      </c>
      <c r="K1670" s="184">
        <v>5.1295999999999999</v>
      </c>
      <c r="L1670" s="184">
        <v>4.8952</v>
      </c>
      <c r="M1670" s="184">
        <v>3.4359999999999999</v>
      </c>
      <c r="N1670" s="184">
        <v>4.8148</v>
      </c>
      <c r="O1670" s="184">
        <v>8.3427000000000007</v>
      </c>
      <c r="P1670" s="184">
        <v>7.3179999999999996</v>
      </c>
      <c r="Q1670" s="184">
        <v>7.9583000000000004</v>
      </c>
      <c r="R1670" s="184">
        <v>7.4694000000000003</v>
      </c>
      <c r="S1670" s="120" t="s">
        <v>2001</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1382</v>
      </c>
      <c r="B1671" s="180" t="s">
        <v>1387</v>
      </c>
      <c r="C1671" s="180">
        <v>113036</v>
      </c>
      <c r="D1671" s="183">
        <v>44477</v>
      </c>
      <c r="E1671" s="184">
        <v>23.421099999999999</v>
      </c>
      <c r="F1671" s="184">
        <v>0.31169999999999998</v>
      </c>
      <c r="G1671" s="184">
        <v>1.4027000000000001</v>
      </c>
      <c r="H1671" s="184">
        <v>-0.55649999999999999</v>
      </c>
      <c r="I1671" s="184">
        <v>-8.8999999999999996E-2</v>
      </c>
      <c r="J1671" s="184">
        <v>0.81610000000000005</v>
      </c>
      <c r="K1671" s="184">
        <v>4.4260000000000002</v>
      </c>
      <c r="L1671" s="184">
        <v>4.3712999999999997</v>
      </c>
      <c r="M1671" s="184">
        <v>3.6867000000000001</v>
      </c>
      <c r="N1671" s="184">
        <v>4.4545000000000003</v>
      </c>
      <c r="O1671" s="184">
        <v>7.2061000000000002</v>
      </c>
      <c r="P1671" s="184">
        <v>7.1105</v>
      </c>
      <c r="Q1671" s="184">
        <v>7.8350999999999997</v>
      </c>
      <c r="R1671" s="184">
        <v>6.2217000000000002</v>
      </c>
      <c r="S1671" s="120" t="s">
        <v>2003</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1382</v>
      </c>
      <c r="B1672" s="180" t="s">
        <v>1388</v>
      </c>
      <c r="C1672" s="180">
        <v>119400</v>
      </c>
      <c r="D1672" s="183">
        <v>44477</v>
      </c>
      <c r="E1672" s="184">
        <v>24.788599999999999</v>
      </c>
      <c r="F1672" s="184">
        <v>1.1779999999999999</v>
      </c>
      <c r="G1672" s="184">
        <v>2.1109</v>
      </c>
      <c r="H1672" s="184">
        <v>0.1472</v>
      </c>
      <c r="I1672" s="184">
        <v>0.59960000000000002</v>
      </c>
      <c r="J1672" s="184">
        <v>1.5086999999999999</v>
      </c>
      <c r="K1672" s="184">
        <v>5.1375999999999999</v>
      </c>
      <c r="L1672" s="184">
        <v>5.1216999999999997</v>
      </c>
      <c r="M1672" s="184">
        <v>4.4576000000000002</v>
      </c>
      <c r="N1672" s="184">
        <v>5.2416</v>
      </c>
      <c r="O1672" s="184">
        <v>7.9588000000000001</v>
      </c>
      <c r="P1672" s="184">
        <v>7.8757000000000001</v>
      </c>
      <c r="Q1672" s="184">
        <v>8.6335999999999995</v>
      </c>
      <c r="R1672" s="184">
        <v>6.9974999999999996</v>
      </c>
      <c r="S1672" s="120" t="s">
        <v>2003</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1382</v>
      </c>
      <c r="B1673" s="180" t="s">
        <v>1389</v>
      </c>
      <c r="C1673" s="180">
        <v>117953</v>
      </c>
      <c r="D1673" s="183">
        <v>44477</v>
      </c>
      <c r="E1673" s="184">
        <v>25.144500000000001</v>
      </c>
      <c r="F1673" s="184">
        <v>8.5664999999999996</v>
      </c>
      <c r="G1673" s="184">
        <v>1.5002</v>
      </c>
      <c r="H1673" s="184">
        <v>-0.16589999999999999</v>
      </c>
      <c r="I1673" s="184">
        <v>-0.49759999999999999</v>
      </c>
      <c r="J1673" s="184">
        <v>0.26129999999999998</v>
      </c>
      <c r="K1673" s="184">
        <v>4.5629</v>
      </c>
      <c r="L1673" s="184">
        <v>4.7275999999999998</v>
      </c>
      <c r="M1673" s="184">
        <v>3.2063999999999999</v>
      </c>
      <c r="N1673" s="184">
        <v>4.8041</v>
      </c>
      <c r="O1673" s="184">
        <v>7.3762999999999996</v>
      </c>
      <c r="P1673" s="184">
        <v>6.7305000000000001</v>
      </c>
      <c r="Q1673" s="184">
        <v>5.5469999999999997</v>
      </c>
      <c r="R1673" s="184">
        <v>7.3681999999999999</v>
      </c>
      <c r="S1673" s="120" t="s">
        <v>2003</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1382</v>
      </c>
      <c r="B1674" s="180" t="s">
        <v>1390</v>
      </c>
      <c r="C1674" s="180">
        <v>120131</v>
      </c>
      <c r="D1674" s="183">
        <v>44477</v>
      </c>
      <c r="E1674" s="184">
        <v>26.5443</v>
      </c>
      <c r="F1674" s="184">
        <v>9.2151999999999994</v>
      </c>
      <c r="G1674" s="184">
        <v>2.1088</v>
      </c>
      <c r="H1674" s="184">
        <v>0.51080000000000003</v>
      </c>
      <c r="I1674" s="184">
        <v>0.17680000000000001</v>
      </c>
      <c r="J1674" s="184">
        <v>0.94040000000000001</v>
      </c>
      <c r="K1674" s="184">
        <v>5.2657999999999996</v>
      </c>
      <c r="L1674" s="184">
        <v>5.4427000000000003</v>
      </c>
      <c r="M1674" s="184">
        <v>3.9243000000000001</v>
      </c>
      <c r="N1674" s="184">
        <v>5.5401999999999996</v>
      </c>
      <c r="O1674" s="184">
        <v>8.2014999999999993</v>
      </c>
      <c r="P1674" s="184">
        <v>7.4405000000000001</v>
      </c>
      <c r="Q1674" s="184">
        <v>8.3379999999999992</v>
      </c>
      <c r="R1674" s="184">
        <v>8.1470000000000002</v>
      </c>
      <c r="S1674" s="120" t="s">
        <v>2003</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1382</v>
      </c>
      <c r="B1675" s="180" t="s">
        <v>1391</v>
      </c>
      <c r="C1675" s="180">
        <v>119382</v>
      </c>
      <c r="D1675" s="183">
        <v>44477</v>
      </c>
      <c r="E1675" s="184">
        <v>18.605499999999999</v>
      </c>
      <c r="F1675" s="184">
        <v>-0.39240000000000003</v>
      </c>
      <c r="G1675" s="184">
        <v>-0.2616</v>
      </c>
      <c r="H1675" s="184">
        <v>0.98109999999999997</v>
      </c>
      <c r="I1675" s="184">
        <v>0.35039999999999999</v>
      </c>
      <c r="J1675" s="184">
        <v>0.64119999999999999</v>
      </c>
      <c r="K1675" s="184">
        <v>2.5992000000000002</v>
      </c>
      <c r="L1675" s="184">
        <v>3.7984</v>
      </c>
      <c r="M1675" s="184">
        <v>3.6103000000000001</v>
      </c>
      <c r="N1675" s="184">
        <v>4.3136999999999999</v>
      </c>
      <c r="O1675" s="184">
        <v>-3.1371000000000002</v>
      </c>
      <c r="P1675" s="184">
        <v>0.79869999999999997</v>
      </c>
      <c r="Q1675" s="184">
        <v>4.6009000000000002</v>
      </c>
      <c r="R1675" s="184">
        <v>2.3111000000000002</v>
      </c>
      <c r="S1675" s="120" t="s">
        <v>2003</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1382</v>
      </c>
      <c r="B1676" s="180" t="s">
        <v>1392</v>
      </c>
      <c r="C1676" s="180">
        <v>111585</v>
      </c>
      <c r="D1676" s="183">
        <v>44477</v>
      </c>
      <c r="E1676" s="184">
        <v>17.409400000000002</v>
      </c>
      <c r="F1676" s="184">
        <v>-0.629</v>
      </c>
      <c r="G1676" s="184">
        <v>-0.55910000000000004</v>
      </c>
      <c r="H1676" s="184">
        <v>0.71889999999999998</v>
      </c>
      <c r="I1676" s="184">
        <v>5.9900000000000002E-2</v>
      </c>
      <c r="J1676" s="184">
        <v>0.36349999999999999</v>
      </c>
      <c r="K1676" s="184">
        <v>2.3197000000000001</v>
      </c>
      <c r="L1676" s="184">
        <v>3.4817999999999998</v>
      </c>
      <c r="M1676" s="184">
        <v>3.2037</v>
      </c>
      <c r="N1676" s="184">
        <v>3.8574000000000002</v>
      </c>
      <c r="O1676" s="184">
        <v>-3.6301999999999999</v>
      </c>
      <c r="P1676" s="184">
        <v>0.17910000000000001</v>
      </c>
      <c r="Q1676" s="184">
        <v>4.4218000000000002</v>
      </c>
      <c r="R1676" s="184">
        <v>1.8012999999999999</v>
      </c>
      <c r="S1676" s="120" t="s">
        <v>2003</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1382</v>
      </c>
      <c r="B1677" s="180" t="s">
        <v>1393</v>
      </c>
      <c r="C1677" s="180">
        <v>118320</v>
      </c>
      <c r="D1677" s="183">
        <v>44477</v>
      </c>
      <c r="E1677" s="184">
        <v>22.073</v>
      </c>
      <c r="F1677" s="184">
        <v>0.33069999999999999</v>
      </c>
      <c r="G1677" s="184">
        <v>-0.33069999999999999</v>
      </c>
      <c r="H1677" s="184">
        <v>-0.82669999999999999</v>
      </c>
      <c r="I1677" s="184">
        <v>-1.6408</v>
      </c>
      <c r="J1677" s="184">
        <v>-0.23150000000000001</v>
      </c>
      <c r="K1677" s="184">
        <v>4.2583000000000002</v>
      </c>
      <c r="L1677" s="184">
        <v>4.3365</v>
      </c>
      <c r="M1677" s="184">
        <v>3.3534999999999999</v>
      </c>
      <c r="N1677" s="184">
        <v>4.6223000000000001</v>
      </c>
      <c r="O1677" s="184">
        <v>8.0233000000000008</v>
      </c>
      <c r="P1677" s="184">
        <v>7.5541999999999998</v>
      </c>
      <c r="Q1677" s="184">
        <v>7.7241</v>
      </c>
      <c r="R1677" s="184">
        <v>7.0381</v>
      </c>
      <c r="S1677" s="120" t="s">
        <v>2003</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1382</v>
      </c>
      <c r="B1678" s="180" t="s">
        <v>1394</v>
      </c>
      <c r="C1678" s="180">
        <v>115077</v>
      </c>
      <c r="D1678" s="183">
        <v>44477</v>
      </c>
      <c r="E1678" s="184">
        <v>20.691700000000001</v>
      </c>
      <c r="F1678" s="184">
        <v>-0.3528</v>
      </c>
      <c r="G1678" s="184">
        <v>-0.94069999999999998</v>
      </c>
      <c r="H1678" s="184">
        <v>-1.4612000000000001</v>
      </c>
      <c r="I1678" s="184">
        <v>-2.2786</v>
      </c>
      <c r="J1678" s="184">
        <v>-0.86370000000000002</v>
      </c>
      <c r="K1678" s="184">
        <v>3.5909</v>
      </c>
      <c r="L1678" s="184">
        <v>3.6865000000000001</v>
      </c>
      <c r="M1678" s="184">
        <v>2.6974</v>
      </c>
      <c r="N1678" s="184">
        <v>3.9632000000000001</v>
      </c>
      <c r="O1678" s="184">
        <v>7.3029000000000002</v>
      </c>
      <c r="P1678" s="184">
        <v>6.7824</v>
      </c>
      <c r="Q1678" s="184">
        <v>7.1969000000000003</v>
      </c>
      <c r="R1678" s="184">
        <v>6.3521999999999998</v>
      </c>
      <c r="S1678" s="120" t="s">
        <v>2003</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1382</v>
      </c>
      <c r="B1679" s="180" t="s">
        <v>1395</v>
      </c>
      <c r="C1679" s="180">
        <v>119226</v>
      </c>
      <c r="D1679" s="183">
        <v>44477</v>
      </c>
      <c r="E1679" s="184">
        <v>39.879899999999999</v>
      </c>
      <c r="F1679" s="184">
        <v>11.7189</v>
      </c>
      <c r="G1679" s="184">
        <v>2.6547999999999998</v>
      </c>
      <c r="H1679" s="184">
        <v>0.2354</v>
      </c>
      <c r="I1679" s="184">
        <v>-1.4504999999999999</v>
      </c>
      <c r="J1679" s="184">
        <v>-0.34770000000000001</v>
      </c>
      <c r="K1679" s="184">
        <v>4.6551</v>
      </c>
      <c r="L1679" s="184">
        <v>5.0473999999999997</v>
      </c>
      <c r="M1679" s="184">
        <v>3.4161999999999999</v>
      </c>
      <c r="N1679" s="184">
        <v>4.8350999999999997</v>
      </c>
      <c r="O1679" s="184">
        <v>8.4869000000000003</v>
      </c>
      <c r="P1679" s="184">
        <v>7.4634</v>
      </c>
      <c r="Q1679" s="184">
        <v>8.4571000000000005</v>
      </c>
      <c r="R1679" s="184">
        <v>7.4200999999999997</v>
      </c>
      <c r="S1679" s="120" t="s">
        <v>2003</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1382</v>
      </c>
      <c r="B1680" s="180" t="s">
        <v>1396</v>
      </c>
      <c r="C1680" s="180">
        <v>101304</v>
      </c>
      <c r="D1680" s="183">
        <v>44477</v>
      </c>
      <c r="E1680" s="184">
        <v>37.553199999999997</v>
      </c>
      <c r="F1680" s="184">
        <v>11.083600000000001</v>
      </c>
      <c r="G1680" s="184">
        <v>2.0413999999999999</v>
      </c>
      <c r="H1680" s="184">
        <v>-0.38879999999999998</v>
      </c>
      <c r="I1680" s="184">
        <v>-2.0741999999999998</v>
      </c>
      <c r="J1680" s="184">
        <v>-0.97440000000000004</v>
      </c>
      <c r="K1680" s="184">
        <v>4.0167999999999999</v>
      </c>
      <c r="L1680" s="184">
        <v>4.3963999999999999</v>
      </c>
      <c r="M1680" s="184">
        <v>2.7543000000000002</v>
      </c>
      <c r="N1680" s="184">
        <v>4.1601999999999997</v>
      </c>
      <c r="O1680" s="184">
        <v>7.7489999999999997</v>
      </c>
      <c r="P1680" s="184">
        <v>6.6746999999999996</v>
      </c>
      <c r="Q1680" s="184">
        <v>7.1759000000000004</v>
      </c>
      <c r="R1680" s="184">
        <v>6.7256999999999998</v>
      </c>
      <c r="S1680" s="120" t="s">
        <v>2003</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1382</v>
      </c>
      <c r="B1681" s="180" t="s">
        <v>1397</v>
      </c>
      <c r="C1681" s="180">
        <v>140251</v>
      </c>
      <c r="D1681" s="183"/>
      <c r="E1681" s="184"/>
      <c r="F1681" s="184"/>
      <c r="G1681" s="184"/>
      <c r="H1681" s="184"/>
      <c r="I1681" s="184"/>
      <c r="J1681" s="184"/>
      <c r="K1681" s="184"/>
      <c r="L1681" s="184"/>
      <c r="M1681" s="184"/>
      <c r="N1681" s="184"/>
      <c r="O1681" s="184"/>
      <c r="P1681" s="184"/>
      <c r="Q1681" s="184"/>
      <c r="R1681" s="184"/>
      <c r="S1681" s="120" t="s">
        <v>2002</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1382</v>
      </c>
      <c r="B1682" s="180" t="s">
        <v>1398</v>
      </c>
      <c r="C1682" s="180">
        <v>140244</v>
      </c>
      <c r="D1682" s="183"/>
      <c r="E1682" s="184"/>
      <c r="F1682" s="184"/>
      <c r="G1682" s="184"/>
      <c r="H1682" s="184"/>
      <c r="I1682" s="184"/>
      <c r="J1682" s="184"/>
      <c r="K1682" s="184"/>
      <c r="L1682" s="184"/>
      <c r="M1682" s="184"/>
      <c r="N1682" s="184"/>
      <c r="O1682" s="184"/>
      <c r="P1682" s="184"/>
      <c r="Q1682" s="184"/>
      <c r="R1682" s="184"/>
      <c r="S1682" s="120" t="s">
        <v>2002</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1382</v>
      </c>
      <c r="B1683" s="180" t="s">
        <v>1399</v>
      </c>
      <c r="C1683" s="180">
        <v>148002</v>
      </c>
      <c r="D1683" s="183"/>
      <c r="E1683" s="184"/>
      <c r="F1683" s="184"/>
      <c r="G1683" s="184"/>
      <c r="H1683" s="184"/>
      <c r="I1683" s="184"/>
      <c r="J1683" s="184"/>
      <c r="K1683" s="184"/>
      <c r="L1683" s="184"/>
      <c r="M1683" s="184"/>
      <c r="N1683" s="184"/>
      <c r="O1683" s="184"/>
      <c r="P1683" s="184"/>
      <c r="Q1683" s="184"/>
      <c r="R1683" s="184"/>
      <c r="S1683" s="120" t="s">
        <v>2003</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1382</v>
      </c>
      <c r="B1684" s="180" t="s">
        <v>1400</v>
      </c>
      <c r="C1684" s="180">
        <v>148010</v>
      </c>
      <c r="D1684" s="183"/>
      <c r="E1684" s="184"/>
      <c r="F1684" s="184"/>
      <c r="G1684" s="184"/>
      <c r="H1684" s="184"/>
      <c r="I1684" s="184"/>
      <c r="J1684" s="184"/>
      <c r="K1684" s="184"/>
      <c r="L1684" s="184"/>
      <c r="M1684" s="184"/>
      <c r="N1684" s="184"/>
      <c r="O1684" s="184"/>
      <c r="P1684" s="184"/>
      <c r="Q1684" s="184"/>
      <c r="R1684" s="184"/>
      <c r="S1684" s="120" t="s">
        <v>2003</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1382</v>
      </c>
      <c r="B1685" s="180" t="s">
        <v>1401</v>
      </c>
      <c r="C1685" s="180">
        <v>148015</v>
      </c>
      <c r="D1685" s="183"/>
      <c r="E1685" s="184"/>
      <c r="F1685" s="184"/>
      <c r="G1685" s="184"/>
      <c r="H1685" s="184"/>
      <c r="I1685" s="184"/>
      <c r="J1685" s="184"/>
      <c r="K1685" s="184"/>
      <c r="L1685" s="184"/>
      <c r="M1685" s="184"/>
      <c r="N1685" s="184"/>
      <c r="O1685" s="184"/>
      <c r="P1685" s="184"/>
      <c r="Q1685" s="184"/>
      <c r="R1685" s="184"/>
      <c r="S1685" s="120" t="s">
        <v>2003</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1382</v>
      </c>
      <c r="B1686" s="180" t="s">
        <v>1402</v>
      </c>
      <c r="C1686" s="180">
        <v>148318</v>
      </c>
      <c r="D1686" s="183"/>
      <c r="E1686" s="184"/>
      <c r="F1686" s="184"/>
      <c r="G1686" s="184"/>
      <c r="H1686" s="184"/>
      <c r="I1686" s="184"/>
      <c r="J1686" s="184"/>
      <c r="K1686" s="184"/>
      <c r="L1686" s="184"/>
      <c r="M1686" s="184"/>
      <c r="N1686" s="184"/>
      <c r="O1686" s="184"/>
      <c r="P1686" s="184"/>
      <c r="Q1686" s="184"/>
      <c r="R1686" s="184"/>
      <c r="S1686" s="120" t="s">
        <v>2003</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1382</v>
      </c>
      <c r="B1687" s="180" t="s">
        <v>1403</v>
      </c>
      <c r="C1687" s="180">
        <v>148313</v>
      </c>
      <c r="D1687" s="183"/>
      <c r="E1687" s="184"/>
      <c r="F1687" s="184"/>
      <c r="G1687" s="184"/>
      <c r="H1687" s="184"/>
      <c r="I1687" s="184"/>
      <c r="J1687" s="184"/>
      <c r="K1687" s="184"/>
      <c r="L1687" s="184"/>
      <c r="M1687" s="184"/>
      <c r="N1687" s="184"/>
      <c r="O1687" s="184"/>
      <c r="P1687" s="184"/>
      <c r="Q1687" s="184"/>
      <c r="R1687" s="184"/>
      <c r="S1687" s="120" t="s">
        <v>2003</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1382</v>
      </c>
      <c r="B1688" s="180" t="s">
        <v>1404</v>
      </c>
      <c r="C1688" s="180">
        <v>101232</v>
      </c>
      <c r="D1688" s="183">
        <v>44477</v>
      </c>
      <c r="E1688" s="184">
        <v>4388.8607429718904</v>
      </c>
      <c r="F1688" s="184">
        <v>8.5246999999999993</v>
      </c>
      <c r="G1688" s="184">
        <v>6.7839</v>
      </c>
      <c r="H1688" s="184">
        <v>2.5554999999999999</v>
      </c>
      <c r="I1688" s="184">
        <v>177.53380000000001</v>
      </c>
      <c r="J1688" s="184">
        <v>88.557299999999998</v>
      </c>
      <c r="K1688" s="184">
        <v>42.498899999999999</v>
      </c>
      <c r="L1688" s="184">
        <v>17.768699999999999</v>
      </c>
      <c r="M1688" s="184">
        <v>16.753399999999999</v>
      </c>
      <c r="N1688" s="184">
        <v>20.432099999999998</v>
      </c>
      <c r="O1688" s="184">
        <v>4.9850000000000003</v>
      </c>
      <c r="P1688" s="184">
        <v>6.1227</v>
      </c>
      <c r="Q1688" s="184">
        <v>7.7976000000000001</v>
      </c>
      <c r="R1688" s="184">
        <v>3.6903000000000001</v>
      </c>
      <c r="S1688" s="120" t="s">
        <v>2003</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1382</v>
      </c>
      <c r="B1689" s="180" t="s">
        <v>1405</v>
      </c>
      <c r="C1689" s="180">
        <v>118565</v>
      </c>
      <c r="D1689" s="183">
        <v>44477</v>
      </c>
      <c r="E1689" s="184">
        <v>4653.9342999999999</v>
      </c>
      <c r="F1689" s="184">
        <v>8.5248000000000008</v>
      </c>
      <c r="G1689" s="184">
        <v>6.7839</v>
      </c>
      <c r="H1689" s="184">
        <v>2.5554000000000001</v>
      </c>
      <c r="I1689" s="184">
        <v>177.53380000000001</v>
      </c>
      <c r="J1689" s="184">
        <v>88.557299999999998</v>
      </c>
      <c r="K1689" s="184">
        <v>42.498899999999999</v>
      </c>
      <c r="L1689" s="184">
        <v>17.7684</v>
      </c>
      <c r="M1689" s="184">
        <v>16.881699999999999</v>
      </c>
      <c r="N1689" s="184">
        <v>20.762899999999998</v>
      </c>
      <c r="O1689" s="184">
        <v>5.6130000000000004</v>
      </c>
      <c r="P1689" s="184">
        <v>6.7972999999999999</v>
      </c>
      <c r="Q1689" s="184">
        <v>8.3465000000000007</v>
      </c>
      <c r="R1689" s="184">
        <v>4.2164000000000001</v>
      </c>
      <c r="S1689" s="120" t="s">
        <v>2003</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1382</v>
      </c>
      <c r="B1690" s="180" t="s">
        <v>1406</v>
      </c>
      <c r="C1690" s="180">
        <v>113047</v>
      </c>
      <c r="D1690" s="183">
        <v>44477</v>
      </c>
      <c r="E1690" s="184">
        <v>25.308399999999999</v>
      </c>
      <c r="F1690" s="184">
        <v>-11.245799999999999</v>
      </c>
      <c r="G1690" s="184">
        <v>-4.7093999999999996</v>
      </c>
      <c r="H1690" s="184">
        <v>-2.6976</v>
      </c>
      <c r="I1690" s="184">
        <v>-1.3179000000000001</v>
      </c>
      <c r="J1690" s="184">
        <v>1.5691999999999999</v>
      </c>
      <c r="K1690" s="184">
        <v>5.359</v>
      </c>
      <c r="L1690" s="184">
        <v>5.4154999999999998</v>
      </c>
      <c r="M1690" s="184">
        <v>3.7913999999999999</v>
      </c>
      <c r="N1690" s="184">
        <v>5.4271000000000003</v>
      </c>
      <c r="O1690" s="184">
        <v>8.7089999999999996</v>
      </c>
      <c r="P1690" s="184">
        <v>7.7652000000000001</v>
      </c>
      <c r="Q1690" s="184">
        <v>8.5676000000000005</v>
      </c>
      <c r="R1690" s="184">
        <v>8.0817999999999994</v>
      </c>
      <c r="S1690" s="120" t="s">
        <v>2003</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1382</v>
      </c>
      <c r="B1691" s="180" t="s">
        <v>1407</v>
      </c>
      <c r="C1691" s="180">
        <v>119016</v>
      </c>
      <c r="D1691" s="183">
        <v>44477</v>
      </c>
      <c r="E1691" s="184">
        <v>25.7698</v>
      </c>
      <c r="F1691" s="184">
        <v>-10.7614</v>
      </c>
      <c r="G1691" s="184">
        <v>-4.2004999999999999</v>
      </c>
      <c r="H1691" s="184">
        <v>-2.1640999999999999</v>
      </c>
      <c r="I1691" s="184">
        <v>-0.77880000000000005</v>
      </c>
      <c r="J1691" s="184">
        <v>2.1093000000000002</v>
      </c>
      <c r="K1691" s="184">
        <v>5.9077000000000002</v>
      </c>
      <c r="L1691" s="184">
        <v>5.9526000000000003</v>
      </c>
      <c r="M1691" s="184">
        <v>4.3261000000000003</v>
      </c>
      <c r="N1691" s="184">
        <v>5.9740000000000002</v>
      </c>
      <c r="O1691" s="184">
        <v>9.0549999999999997</v>
      </c>
      <c r="P1691" s="184">
        <v>8.0357000000000003</v>
      </c>
      <c r="Q1691" s="184">
        <v>8.6485000000000003</v>
      </c>
      <c r="R1691" s="184">
        <v>8.5166000000000004</v>
      </c>
      <c r="S1691" s="120" t="s">
        <v>2003</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1382</v>
      </c>
      <c r="B1692" s="180" t="s">
        <v>1408</v>
      </c>
      <c r="C1692" s="180">
        <v>101599</v>
      </c>
      <c r="D1692" s="183">
        <v>44477</v>
      </c>
      <c r="E1692" s="184">
        <v>31.786200000000001</v>
      </c>
      <c r="F1692" s="184">
        <v>7.1208</v>
      </c>
      <c r="G1692" s="184">
        <v>0.65069999999999995</v>
      </c>
      <c r="H1692" s="184">
        <v>-1.1315999999999999</v>
      </c>
      <c r="I1692" s="184">
        <v>-0.36080000000000001</v>
      </c>
      <c r="J1692" s="184">
        <v>-0.99819999999999998</v>
      </c>
      <c r="K1692" s="184">
        <v>4.4311999999999996</v>
      </c>
      <c r="L1692" s="184">
        <v>4.3163</v>
      </c>
      <c r="M1692" s="184">
        <v>2.81</v>
      </c>
      <c r="N1692" s="184">
        <v>4.1285999999999996</v>
      </c>
      <c r="O1692" s="184">
        <v>3.149</v>
      </c>
      <c r="P1692" s="184">
        <v>3.9350999999999998</v>
      </c>
      <c r="Q1692" s="184">
        <v>6.3301999999999996</v>
      </c>
      <c r="R1692" s="184">
        <v>4.8346</v>
      </c>
      <c r="S1692" s="120" t="s">
        <v>2003</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1382</v>
      </c>
      <c r="B1693" s="180" t="s">
        <v>1409</v>
      </c>
      <c r="C1693" s="180">
        <v>120062</v>
      </c>
      <c r="D1693" s="183">
        <v>44477</v>
      </c>
      <c r="E1693" s="184">
        <v>34.467199999999998</v>
      </c>
      <c r="F1693" s="184">
        <v>8.1560000000000006</v>
      </c>
      <c r="G1693" s="184">
        <v>1.6593</v>
      </c>
      <c r="H1693" s="184">
        <v>-0.13619999999999999</v>
      </c>
      <c r="I1693" s="184">
        <v>0.63549999999999995</v>
      </c>
      <c r="J1693" s="184">
        <v>-3.5000000000000001E-3</v>
      </c>
      <c r="K1693" s="184">
        <v>5.4588000000000001</v>
      </c>
      <c r="L1693" s="184">
        <v>5.3746</v>
      </c>
      <c r="M1693" s="184">
        <v>3.8856000000000002</v>
      </c>
      <c r="N1693" s="184">
        <v>5.2141000000000002</v>
      </c>
      <c r="O1693" s="184">
        <v>4.1731999999999996</v>
      </c>
      <c r="P1693" s="184">
        <v>4.9436</v>
      </c>
      <c r="Q1693" s="184">
        <v>6.8657000000000004</v>
      </c>
      <c r="R1693" s="184">
        <v>5.8959999999999999</v>
      </c>
      <c r="S1693" s="120" t="s">
        <v>2003</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1382</v>
      </c>
      <c r="B1694" s="180" t="s">
        <v>1410</v>
      </c>
      <c r="C1694" s="180">
        <v>101758</v>
      </c>
      <c r="D1694" s="183">
        <v>44477</v>
      </c>
      <c r="E1694" s="184">
        <v>47.195</v>
      </c>
      <c r="F1694" s="184">
        <v>-5.2583000000000002</v>
      </c>
      <c r="G1694" s="184">
        <v>2.8363999999999998</v>
      </c>
      <c r="H1694" s="184">
        <v>-4.4200000000000003E-2</v>
      </c>
      <c r="I1694" s="184">
        <v>1.2878000000000001</v>
      </c>
      <c r="J1694" s="184">
        <v>3.0988000000000002</v>
      </c>
      <c r="K1694" s="184">
        <v>5.7652999999999999</v>
      </c>
      <c r="L1694" s="184">
        <v>5.2157</v>
      </c>
      <c r="M1694" s="184">
        <v>4.1177000000000001</v>
      </c>
      <c r="N1694" s="184">
        <v>5.5766999999999998</v>
      </c>
      <c r="O1694" s="184">
        <v>8.5686999999999998</v>
      </c>
      <c r="P1694" s="184">
        <v>7.3958000000000004</v>
      </c>
      <c r="Q1694" s="184">
        <v>8.0812000000000008</v>
      </c>
      <c r="R1694" s="184">
        <v>7.9737999999999998</v>
      </c>
      <c r="S1694" s="120" t="s">
        <v>2003</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1382</v>
      </c>
      <c r="B1695" s="180" t="s">
        <v>1411</v>
      </c>
      <c r="C1695" s="180">
        <v>120754</v>
      </c>
      <c r="D1695" s="183">
        <v>44477</v>
      </c>
      <c r="E1695" s="184">
        <v>50.2301</v>
      </c>
      <c r="F1695" s="184">
        <v>-4.4321000000000002</v>
      </c>
      <c r="G1695" s="184">
        <v>3.6101000000000001</v>
      </c>
      <c r="H1695" s="184">
        <v>0.71640000000000004</v>
      </c>
      <c r="I1695" s="184">
        <v>2.0518000000000001</v>
      </c>
      <c r="J1695" s="184">
        <v>3.8635000000000002</v>
      </c>
      <c r="K1695" s="184">
        <v>6.5369000000000002</v>
      </c>
      <c r="L1695" s="184">
        <v>5.9969999999999999</v>
      </c>
      <c r="M1695" s="184">
        <v>4.9031000000000002</v>
      </c>
      <c r="N1695" s="184">
        <v>6.3818000000000001</v>
      </c>
      <c r="O1695" s="184">
        <v>9.3858999999999995</v>
      </c>
      <c r="P1695" s="184">
        <v>8.2538999999999998</v>
      </c>
      <c r="Q1695" s="184">
        <v>9.0777999999999999</v>
      </c>
      <c r="R1695" s="184">
        <v>8.7926000000000002</v>
      </c>
      <c r="S1695" s="120" t="s">
        <v>2003</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1382</v>
      </c>
      <c r="B1696" s="180" t="s">
        <v>1412</v>
      </c>
      <c r="C1696" s="180">
        <v>115005</v>
      </c>
      <c r="D1696" s="183">
        <v>44477</v>
      </c>
      <c r="E1696" s="184">
        <v>22.116599999999998</v>
      </c>
      <c r="F1696" s="184">
        <v>-3.1354000000000002</v>
      </c>
      <c r="G1696" s="184">
        <v>6.7150999999999996</v>
      </c>
      <c r="H1696" s="184">
        <v>-0.42430000000000001</v>
      </c>
      <c r="I1696" s="184">
        <v>202.86770000000001</v>
      </c>
      <c r="J1696" s="184">
        <v>97.579300000000003</v>
      </c>
      <c r="K1696" s="184">
        <v>37.542000000000002</v>
      </c>
      <c r="L1696" s="184">
        <v>21.079499999999999</v>
      </c>
      <c r="M1696" s="184">
        <v>14.1228</v>
      </c>
      <c r="N1696" s="184">
        <v>13.1568</v>
      </c>
      <c r="O1696" s="184">
        <v>7.7359</v>
      </c>
      <c r="P1696" s="184">
        <v>6.7948000000000004</v>
      </c>
      <c r="Q1696" s="184">
        <v>7.8113000000000001</v>
      </c>
      <c r="R1696" s="184">
        <v>9.8763000000000005</v>
      </c>
      <c r="S1696" s="120" t="s">
        <v>2003</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1382</v>
      </c>
      <c r="B1697" s="180" t="s">
        <v>1413</v>
      </c>
      <c r="C1697" s="180">
        <v>118349</v>
      </c>
      <c r="D1697" s="183">
        <v>44477</v>
      </c>
      <c r="E1697" s="184">
        <v>23.7285</v>
      </c>
      <c r="F1697" s="184">
        <v>-2.6147999999999998</v>
      </c>
      <c r="G1697" s="184">
        <v>7.1826999999999996</v>
      </c>
      <c r="H1697" s="184">
        <v>4.3900000000000002E-2</v>
      </c>
      <c r="I1697" s="184">
        <v>203.36930000000001</v>
      </c>
      <c r="J1697" s="184">
        <v>98.077299999999994</v>
      </c>
      <c r="K1697" s="184">
        <v>38.038600000000002</v>
      </c>
      <c r="L1697" s="184">
        <v>21.574200000000001</v>
      </c>
      <c r="M1697" s="184">
        <v>14.599600000000001</v>
      </c>
      <c r="N1697" s="184">
        <v>13.627000000000001</v>
      </c>
      <c r="O1697" s="184">
        <v>8.4161000000000001</v>
      </c>
      <c r="P1697" s="184">
        <v>7.7028999999999996</v>
      </c>
      <c r="Q1697" s="184">
        <v>8.3431999999999995</v>
      </c>
      <c r="R1697" s="184">
        <v>10.480499999999999</v>
      </c>
      <c r="S1697" s="120" t="s">
        <v>2003</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1382</v>
      </c>
      <c r="B1698" s="180" t="s">
        <v>1414</v>
      </c>
      <c r="C1698" s="180">
        <v>118407</v>
      </c>
      <c r="D1698" s="183">
        <v>44477</v>
      </c>
      <c r="E1698" s="184">
        <v>48.114400000000003</v>
      </c>
      <c r="F1698" s="184">
        <v>6.1458000000000004</v>
      </c>
      <c r="G1698" s="184">
        <v>1.8714999999999999</v>
      </c>
      <c r="H1698" s="184">
        <v>1.0513999999999999</v>
      </c>
      <c r="I1698" s="184">
        <v>0.439</v>
      </c>
      <c r="J1698" s="184">
        <v>0.86539999999999995</v>
      </c>
      <c r="K1698" s="184">
        <v>4.8155000000000001</v>
      </c>
      <c r="L1698" s="184">
        <v>4.9092000000000002</v>
      </c>
      <c r="M1698" s="184">
        <v>3.6456</v>
      </c>
      <c r="N1698" s="184">
        <v>4.7180999999999997</v>
      </c>
      <c r="O1698" s="184">
        <v>8.7562999999999995</v>
      </c>
      <c r="P1698" s="184">
        <v>7.6849999999999996</v>
      </c>
      <c r="Q1698" s="184">
        <v>8.4738000000000007</v>
      </c>
      <c r="R1698" s="184">
        <v>7.5758999999999999</v>
      </c>
      <c r="S1698" s="120" t="s">
        <v>2002</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1382</v>
      </c>
      <c r="B1699" s="180" t="s">
        <v>1415</v>
      </c>
      <c r="C1699" s="180">
        <v>108768</v>
      </c>
      <c r="D1699" s="183">
        <v>44477</v>
      </c>
      <c r="E1699" s="184">
        <v>45.7423</v>
      </c>
      <c r="F1699" s="184">
        <v>5.6662999999999997</v>
      </c>
      <c r="G1699" s="184">
        <v>1.4098999999999999</v>
      </c>
      <c r="H1699" s="184">
        <v>0.58140000000000003</v>
      </c>
      <c r="I1699" s="184">
        <v>-3.9899999999999998E-2</v>
      </c>
      <c r="J1699" s="184">
        <v>0.3831</v>
      </c>
      <c r="K1699" s="184">
        <v>4.319</v>
      </c>
      <c r="L1699" s="184">
        <v>4.4095000000000004</v>
      </c>
      <c r="M1699" s="184">
        <v>3.1444999999999999</v>
      </c>
      <c r="N1699" s="184">
        <v>4.1989999999999998</v>
      </c>
      <c r="O1699" s="184">
        <v>8.2146000000000008</v>
      </c>
      <c r="P1699" s="184">
        <v>7.1436000000000002</v>
      </c>
      <c r="Q1699" s="184">
        <v>7.5721999999999996</v>
      </c>
      <c r="R1699" s="184">
        <v>7.0334000000000003</v>
      </c>
      <c r="S1699" s="120" t="s">
        <v>2002</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1382</v>
      </c>
      <c r="B1700" s="180" t="s">
        <v>1416</v>
      </c>
      <c r="C1700" s="180">
        <v>123708</v>
      </c>
      <c r="D1700" s="183">
        <v>44477</v>
      </c>
      <c r="E1700" s="184">
        <v>1726.7918</v>
      </c>
      <c r="F1700" s="184">
        <v>1.913</v>
      </c>
      <c r="G1700" s="184">
        <v>0.18179999999999999</v>
      </c>
      <c r="H1700" s="184">
        <v>-0.52869999999999995</v>
      </c>
      <c r="I1700" s="184">
        <v>-1.7097</v>
      </c>
      <c r="J1700" s="184">
        <v>-0.74390000000000001</v>
      </c>
      <c r="K1700" s="184">
        <v>4.8304</v>
      </c>
      <c r="L1700" s="184">
        <v>3.7726999999999999</v>
      </c>
      <c r="M1700" s="184">
        <v>2.5137999999999998</v>
      </c>
      <c r="N1700" s="184">
        <v>3.8807999999999998</v>
      </c>
      <c r="O1700" s="184">
        <v>5.2504999999999997</v>
      </c>
      <c r="P1700" s="184">
        <v>5.6369999999999996</v>
      </c>
      <c r="Q1700" s="184">
        <v>6.9999000000000002</v>
      </c>
      <c r="R1700" s="184">
        <v>4.2798999999999996</v>
      </c>
      <c r="S1700" s="120" t="s">
        <v>2003</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1382</v>
      </c>
      <c r="B1701" s="180" t="s">
        <v>1417</v>
      </c>
      <c r="C1701" s="180">
        <v>123704</v>
      </c>
      <c r="D1701" s="183">
        <v>44477</v>
      </c>
      <c r="E1701" s="184">
        <v>1900.0996</v>
      </c>
      <c r="F1701" s="184">
        <v>3.2121</v>
      </c>
      <c r="G1701" s="184">
        <v>1.4819</v>
      </c>
      <c r="H1701" s="184">
        <v>0.77180000000000004</v>
      </c>
      <c r="I1701" s="184">
        <v>-0.4098</v>
      </c>
      <c r="J1701" s="184">
        <v>0.55600000000000005</v>
      </c>
      <c r="K1701" s="184">
        <v>6.1482000000000001</v>
      </c>
      <c r="L1701" s="184">
        <v>5.1009000000000002</v>
      </c>
      <c r="M1701" s="184">
        <v>3.8831000000000002</v>
      </c>
      <c r="N1701" s="184">
        <v>5.2693000000000003</v>
      </c>
      <c r="O1701" s="184">
        <v>6.5242000000000004</v>
      </c>
      <c r="P1701" s="184">
        <v>6.8444000000000003</v>
      </c>
      <c r="Q1701" s="184">
        <v>8.2501999999999995</v>
      </c>
      <c r="R1701" s="184">
        <v>5.6032000000000002</v>
      </c>
      <c r="S1701" s="120" t="s">
        <v>2003</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1382</v>
      </c>
      <c r="B1702" s="180" t="s">
        <v>1418</v>
      </c>
      <c r="C1702" s="180">
        <v>105185</v>
      </c>
      <c r="D1702" s="183">
        <v>44477</v>
      </c>
      <c r="E1702" s="184">
        <v>2887.6203999999998</v>
      </c>
      <c r="F1702" s="184">
        <v>6.2403000000000004</v>
      </c>
      <c r="G1702" s="184">
        <v>-1.7883</v>
      </c>
      <c r="H1702" s="184">
        <v>-0.76990000000000003</v>
      </c>
      <c r="I1702" s="184">
        <v>-3.5600999999999998</v>
      </c>
      <c r="J1702" s="184">
        <v>-1.7746999999999999</v>
      </c>
      <c r="K1702" s="184">
        <v>3.9943</v>
      </c>
      <c r="L1702" s="184">
        <v>4.1116999999999999</v>
      </c>
      <c r="M1702" s="184">
        <v>2.2658999999999998</v>
      </c>
      <c r="N1702" s="184">
        <v>3.9948000000000001</v>
      </c>
      <c r="O1702" s="184">
        <v>7.6638999999999999</v>
      </c>
      <c r="P1702" s="184">
        <v>6.5148999999999999</v>
      </c>
      <c r="Q1702" s="184">
        <v>7.5585000000000004</v>
      </c>
      <c r="R1702" s="184">
        <v>6.5071000000000003</v>
      </c>
      <c r="S1702" s="120" t="s">
        <v>2003</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1382</v>
      </c>
      <c r="B1703" s="180" t="s">
        <v>1419</v>
      </c>
      <c r="C1703" s="180">
        <v>120560</v>
      </c>
      <c r="D1703" s="183">
        <v>44477</v>
      </c>
      <c r="E1703" s="184">
        <v>3110.0688</v>
      </c>
      <c r="F1703" s="184">
        <v>7.09</v>
      </c>
      <c r="G1703" s="184">
        <v>-0.93840000000000001</v>
      </c>
      <c r="H1703" s="184">
        <v>8.0100000000000005E-2</v>
      </c>
      <c r="I1703" s="184">
        <v>-2.7109999999999999</v>
      </c>
      <c r="J1703" s="184">
        <v>-0.92549999999999999</v>
      </c>
      <c r="K1703" s="184">
        <v>4.8537999999999997</v>
      </c>
      <c r="L1703" s="184">
        <v>4.9810999999999996</v>
      </c>
      <c r="M1703" s="184">
        <v>3.1332</v>
      </c>
      <c r="N1703" s="184">
        <v>4.8822999999999999</v>
      </c>
      <c r="O1703" s="184">
        <v>8.5814000000000004</v>
      </c>
      <c r="P1703" s="184">
        <v>7.3582000000000001</v>
      </c>
      <c r="Q1703" s="184">
        <v>8.1648999999999994</v>
      </c>
      <c r="R1703" s="184">
        <v>7.4147999999999996</v>
      </c>
      <c r="S1703" s="120" t="s">
        <v>2003</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1382</v>
      </c>
      <c r="B1704" s="180" t="s">
        <v>1420</v>
      </c>
      <c r="C1704" s="180">
        <v>101521</v>
      </c>
      <c r="D1704" s="183"/>
      <c r="E1704" s="184"/>
      <c r="F1704" s="184"/>
      <c r="G1704" s="184"/>
      <c r="H1704" s="184"/>
      <c r="I1704" s="184"/>
      <c r="J1704" s="184"/>
      <c r="K1704" s="184"/>
      <c r="L1704" s="184"/>
      <c r="M1704" s="184"/>
      <c r="N1704" s="184"/>
      <c r="O1704" s="184"/>
      <c r="P1704" s="184"/>
      <c r="Q1704" s="184"/>
      <c r="R1704" s="184"/>
      <c r="S1704" s="120" t="s">
        <v>2003</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1382</v>
      </c>
      <c r="B1705" s="180" t="s">
        <v>1421</v>
      </c>
      <c r="C1705" s="180">
        <v>120471</v>
      </c>
      <c r="D1705" s="183"/>
      <c r="E1705" s="184"/>
      <c r="F1705" s="184"/>
      <c r="G1705" s="184"/>
      <c r="H1705" s="184"/>
      <c r="I1705" s="184"/>
      <c r="J1705" s="184"/>
      <c r="K1705" s="184"/>
      <c r="L1705" s="184"/>
      <c r="M1705" s="184"/>
      <c r="N1705" s="184"/>
      <c r="O1705" s="184"/>
      <c r="P1705" s="184"/>
      <c r="Q1705" s="184"/>
      <c r="R1705" s="184"/>
      <c r="S1705" s="120" t="s">
        <v>2003</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1382</v>
      </c>
      <c r="B1706" s="180" t="s">
        <v>1422</v>
      </c>
      <c r="C1706" s="180">
        <v>101373</v>
      </c>
      <c r="D1706" s="183">
        <v>44477</v>
      </c>
      <c r="E1706" s="184">
        <v>42.050800000000002</v>
      </c>
      <c r="F1706" s="184">
        <v>-1.8227</v>
      </c>
      <c r="G1706" s="184">
        <v>-3.0371999999999999</v>
      </c>
      <c r="H1706" s="184">
        <v>-1.091</v>
      </c>
      <c r="I1706" s="184">
        <v>-3.1E-2</v>
      </c>
      <c r="J1706" s="184">
        <v>2.1360999999999999</v>
      </c>
      <c r="K1706" s="184">
        <v>6.1471</v>
      </c>
      <c r="L1706" s="184">
        <v>5.3305999999999996</v>
      </c>
      <c r="M1706" s="184">
        <v>3.4131999999999998</v>
      </c>
      <c r="N1706" s="184">
        <v>4.8514999999999997</v>
      </c>
      <c r="O1706" s="184">
        <v>8.2494999999999994</v>
      </c>
      <c r="P1706" s="184">
        <v>7.0570000000000004</v>
      </c>
      <c r="Q1706" s="184">
        <v>7.6642999999999999</v>
      </c>
      <c r="R1706" s="184">
        <v>7.2426000000000004</v>
      </c>
      <c r="S1706" s="120" t="s">
        <v>2002</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1382</v>
      </c>
      <c r="B1707" s="180" t="s">
        <v>1423</v>
      </c>
      <c r="C1707" s="180">
        <v>119739</v>
      </c>
      <c r="D1707" s="183">
        <v>44477</v>
      </c>
      <c r="E1707" s="184">
        <v>44.944000000000003</v>
      </c>
      <c r="F1707" s="184">
        <v>-0.97450000000000003</v>
      </c>
      <c r="G1707" s="184">
        <v>-2.1922999999999999</v>
      </c>
      <c r="H1707" s="184">
        <v>-0.26679999999999998</v>
      </c>
      <c r="I1707" s="184">
        <v>0.79500000000000004</v>
      </c>
      <c r="J1707" s="184">
        <v>2.9605999999999999</v>
      </c>
      <c r="K1707" s="184">
        <v>6.9832000000000001</v>
      </c>
      <c r="L1707" s="184">
        <v>6.1775000000000002</v>
      </c>
      <c r="M1707" s="184">
        <v>4.2584</v>
      </c>
      <c r="N1707" s="184">
        <v>5.7112999999999996</v>
      </c>
      <c r="O1707" s="184">
        <v>9.1380999999999997</v>
      </c>
      <c r="P1707" s="184">
        <v>7.9500999999999999</v>
      </c>
      <c r="Q1707" s="184">
        <v>8.6849000000000007</v>
      </c>
      <c r="R1707" s="184">
        <v>8.1211000000000002</v>
      </c>
      <c r="S1707" s="120" t="s">
        <v>2002</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1382</v>
      </c>
      <c r="B1708" s="180" t="s">
        <v>1424</v>
      </c>
      <c r="C1708" s="180">
        <v>119856</v>
      </c>
      <c r="D1708" s="183">
        <v>44477</v>
      </c>
      <c r="E1708" s="184">
        <v>22.2483</v>
      </c>
      <c r="F1708" s="184">
        <v>7.0557999999999996</v>
      </c>
      <c r="G1708" s="184">
        <v>3.8292000000000002</v>
      </c>
      <c r="H1708" s="184">
        <v>1.5472999999999999</v>
      </c>
      <c r="I1708" s="184">
        <v>-0.89029999999999998</v>
      </c>
      <c r="J1708" s="184">
        <v>0.38290000000000002</v>
      </c>
      <c r="K1708" s="184">
        <v>5.2324000000000002</v>
      </c>
      <c r="L1708" s="184">
        <v>5.1753999999999998</v>
      </c>
      <c r="M1708" s="184">
        <v>3.4851000000000001</v>
      </c>
      <c r="N1708" s="184">
        <v>4.7171000000000003</v>
      </c>
      <c r="O1708" s="184">
        <v>8.4573</v>
      </c>
      <c r="P1708" s="184">
        <v>7.556</v>
      </c>
      <c r="Q1708" s="184">
        <v>8.3491999999999997</v>
      </c>
      <c r="R1708" s="184">
        <v>7.3958000000000004</v>
      </c>
      <c r="S1708" s="120" t="s">
        <v>2002</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1382</v>
      </c>
      <c r="B1709" s="180" t="s">
        <v>1425</v>
      </c>
      <c r="C1709" s="180">
        <v>116299</v>
      </c>
      <c r="D1709" s="183">
        <v>44477</v>
      </c>
      <c r="E1709" s="184">
        <v>21.361999999999998</v>
      </c>
      <c r="F1709" s="184">
        <v>6.4939999999999998</v>
      </c>
      <c r="G1709" s="184">
        <v>3.3613</v>
      </c>
      <c r="H1709" s="184">
        <v>1.0742</v>
      </c>
      <c r="I1709" s="184">
        <v>-1.3784000000000001</v>
      </c>
      <c r="J1709" s="184">
        <v>-9.6799999999999997E-2</v>
      </c>
      <c r="K1709" s="184">
        <v>4.7474999999999996</v>
      </c>
      <c r="L1709" s="184">
        <v>4.6833999999999998</v>
      </c>
      <c r="M1709" s="184">
        <v>2.9868999999999999</v>
      </c>
      <c r="N1709" s="184">
        <v>4.2079000000000004</v>
      </c>
      <c r="O1709" s="184">
        <v>7.9287000000000001</v>
      </c>
      <c r="P1709" s="184">
        <v>7.0227000000000004</v>
      </c>
      <c r="Q1709" s="184">
        <v>8.0624000000000002</v>
      </c>
      <c r="R1709" s="184">
        <v>6.8734999999999999</v>
      </c>
      <c r="S1709" s="120" t="s">
        <v>2002</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1382</v>
      </c>
      <c r="B1710" s="180" t="s">
        <v>1426</v>
      </c>
      <c r="C1710" s="180">
        <v>145954</v>
      </c>
      <c r="D1710" s="183">
        <v>44477</v>
      </c>
      <c r="E1710" s="184">
        <v>12.298500000000001</v>
      </c>
      <c r="F1710" s="184">
        <v>9.7965</v>
      </c>
      <c r="G1710" s="184">
        <v>4.0574000000000003</v>
      </c>
      <c r="H1710" s="184">
        <v>-0.1696</v>
      </c>
      <c r="I1710" s="184">
        <v>0.29680000000000001</v>
      </c>
      <c r="J1710" s="184">
        <v>1.0891999999999999</v>
      </c>
      <c r="K1710" s="184">
        <v>5.1665999999999999</v>
      </c>
      <c r="L1710" s="184">
        <v>5.1216999999999997</v>
      </c>
      <c r="M1710" s="184">
        <v>3.2618999999999998</v>
      </c>
      <c r="N1710" s="184">
        <v>4.5151000000000003</v>
      </c>
      <c r="O1710" s="184"/>
      <c r="P1710" s="184"/>
      <c r="Q1710" s="184">
        <v>8.0103000000000009</v>
      </c>
      <c r="R1710" s="184">
        <v>6.8765000000000001</v>
      </c>
      <c r="S1710" s="120" t="s">
        <v>2003</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1382</v>
      </c>
      <c r="B1711" s="180" t="s">
        <v>1427</v>
      </c>
      <c r="C1711" s="180">
        <v>145952</v>
      </c>
      <c r="D1711" s="183">
        <v>44477</v>
      </c>
      <c r="E1711" s="184">
        <v>11.9557</v>
      </c>
      <c r="F1711" s="184">
        <v>8.5502000000000002</v>
      </c>
      <c r="G1711" s="184">
        <v>2.9519000000000002</v>
      </c>
      <c r="H1711" s="184">
        <v>-1.2209000000000001</v>
      </c>
      <c r="I1711" s="184">
        <v>-0.76300000000000001</v>
      </c>
      <c r="J1711" s="184">
        <v>3.0499999999999999E-2</v>
      </c>
      <c r="K1711" s="184">
        <v>4.1003999999999996</v>
      </c>
      <c r="L1711" s="184">
        <v>4.0458999999999996</v>
      </c>
      <c r="M1711" s="184">
        <v>2.1879</v>
      </c>
      <c r="N1711" s="184">
        <v>3.4220999999999999</v>
      </c>
      <c r="O1711" s="184"/>
      <c r="P1711" s="184"/>
      <c r="Q1711" s="184">
        <v>6.8791000000000002</v>
      </c>
      <c r="R1711" s="184">
        <v>5.7575000000000003</v>
      </c>
      <c r="S1711" s="120" t="s">
        <v>2003</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1382</v>
      </c>
      <c r="B1712" s="180" t="s">
        <v>1954</v>
      </c>
      <c r="C1712" s="180">
        <v>148729</v>
      </c>
      <c r="D1712" s="183">
        <v>44477</v>
      </c>
      <c r="E1712" s="184">
        <v>10.3705</v>
      </c>
      <c r="F1712" s="184">
        <v>3.5198999999999998</v>
      </c>
      <c r="G1712" s="184">
        <v>1.5254000000000001</v>
      </c>
      <c r="H1712" s="184">
        <v>0.65369999999999995</v>
      </c>
      <c r="I1712" s="184">
        <v>-0.45240000000000002</v>
      </c>
      <c r="J1712" s="184">
        <v>0.71609999999999996</v>
      </c>
      <c r="K1712" s="184">
        <v>5.8975</v>
      </c>
      <c r="L1712" s="184">
        <v>5.7176</v>
      </c>
      <c r="M1712" s="184"/>
      <c r="N1712" s="184"/>
      <c r="O1712" s="184"/>
      <c r="P1712" s="184"/>
      <c r="Q1712" s="184">
        <v>5.9573999999999998</v>
      </c>
      <c r="R1712" s="184"/>
      <c r="S1712" s="120" t="s">
        <v>2003</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1382</v>
      </c>
      <c r="B1713" s="180" t="s">
        <v>1955</v>
      </c>
      <c r="C1713" s="180">
        <v>148727</v>
      </c>
      <c r="D1713" s="183">
        <v>44477</v>
      </c>
      <c r="E1713" s="184">
        <v>10.309900000000001</v>
      </c>
      <c r="F1713" s="184">
        <v>2.4784000000000002</v>
      </c>
      <c r="G1713" s="184">
        <v>0.59009999999999996</v>
      </c>
      <c r="H1713" s="184">
        <v>-0.3034</v>
      </c>
      <c r="I1713" s="184">
        <v>-1.4153</v>
      </c>
      <c r="J1713" s="184">
        <v>-0.24779999999999999</v>
      </c>
      <c r="K1713" s="184">
        <v>4.9126000000000003</v>
      </c>
      <c r="L1713" s="184">
        <v>4.7454999999999998</v>
      </c>
      <c r="M1713" s="184"/>
      <c r="N1713" s="184"/>
      <c r="O1713" s="184"/>
      <c r="P1713" s="184"/>
      <c r="Q1713" s="184">
        <v>4.9829999999999997</v>
      </c>
      <c r="R1713" s="184"/>
      <c r="S1713" s="120" t="s">
        <v>2003</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1382</v>
      </c>
      <c r="B1714" s="180" t="s">
        <v>1428</v>
      </c>
      <c r="C1714" s="180">
        <v>142642</v>
      </c>
      <c r="D1714" s="183">
        <v>44477</v>
      </c>
      <c r="E1714" s="184">
        <v>12.7005</v>
      </c>
      <c r="F1714" s="184">
        <v>5.4611999999999998</v>
      </c>
      <c r="G1714" s="184">
        <v>0</v>
      </c>
      <c r="H1714" s="184">
        <v>-1.8469</v>
      </c>
      <c r="I1714" s="184">
        <v>-2.2355999999999998</v>
      </c>
      <c r="J1714" s="184">
        <v>-0.84240000000000004</v>
      </c>
      <c r="K1714" s="184">
        <v>4.3071000000000002</v>
      </c>
      <c r="L1714" s="184">
        <v>4.3601999999999999</v>
      </c>
      <c r="M1714" s="184">
        <v>3.0503999999999998</v>
      </c>
      <c r="N1714" s="184">
        <v>4.1622000000000003</v>
      </c>
      <c r="O1714" s="184">
        <v>7.5164</v>
      </c>
      <c r="P1714" s="184"/>
      <c r="Q1714" s="184">
        <v>6.9313000000000002</v>
      </c>
      <c r="R1714" s="184">
        <v>6.2765000000000004</v>
      </c>
      <c r="S1714" s="120" t="s">
        <v>2003</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1382</v>
      </c>
      <c r="B1715" s="180" t="s">
        <v>1429</v>
      </c>
      <c r="C1715" s="180">
        <v>142641</v>
      </c>
      <c r="D1715" s="183">
        <v>44477</v>
      </c>
      <c r="E1715" s="184">
        <v>13.061199999999999</v>
      </c>
      <c r="F1715" s="184">
        <v>6.149</v>
      </c>
      <c r="G1715" s="184">
        <v>0.74529999999999996</v>
      </c>
      <c r="H1715" s="184">
        <v>-1.0378000000000001</v>
      </c>
      <c r="I1715" s="184">
        <v>-1.4363999999999999</v>
      </c>
      <c r="J1715" s="184">
        <v>-2.7900000000000001E-2</v>
      </c>
      <c r="K1715" s="184">
        <v>5.1383999999999999</v>
      </c>
      <c r="L1715" s="184">
        <v>5.2069000000000001</v>
      </c>
      <c r="M1715" s="184">
        <v>3.9055</v>
      </c>
      <c r="N1715" s="184">
        <v>5.0374999999999996</v>
      </c>
      <c r="O1715" s="184">
        <v>8.3667999999999996</v>
      </c>
      <c r="P1715" s="184"/>
      <c r="Q1715" s="184">
        <v>7.7740999999999998</v>
      </c>
      <c r="R1715" s="184">
        <v>7.1520000000000001</v>
      </c>
      <c r="S1715" s="120" t="s">
        <v>2003</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1382</v>
      </c>
      <c r="B1716" s="180" t="s">
        <v>1430</v>
      </c>
      <c r="C1716" s="180">
        <v>101665</v>
      </c>
      <c r="D1716" s="183">
        <v>44477</v>
      </c>
      <c r="E1716" s="184">
        <v>42.0655</v>
      </c>
      <c r="F1716" s="184">
        <v>2.6032999999999999</v>
      </c>
      <c r="G1716" s="184">
        <v>-1.8796999999999999</v>
      </c>
      <c r="H1716" s="184">
        <v>-1.8587</v>
      </c>
      <c r="I1716" s="184">
        <v>-0.9355</v>
      </c>
      <c r="J1716" s="184">
        <v>1.1406000000000001</v>
      </c>
      <c r="K1716" s="184">
        <v>5.6059000000000001</v>
      </c>
      <c r="L1716" s="184">
        <v>5.6566000000000001</v>
      </c>
      <c r="M1716" s="184">
        <v>4.5655000000000001</v>
      </c>
      <c r="N1716" s="184">
        <v>5.7743000000000002</v>
      </c>
      <c r="O1716" s="184">
        <v>8.3156999999999996</v>
      </c>
      <c r="P1716" s="184">
        <v>6.9904999999999999</v>
      </c>
      <c r="Q1716" s="184">
        <v>7.9329000000000001</v>
      </c>
      <c r="R1716" s="184">
        <v>7.5114999999999998</v>
      </c>
      <c r="S1716" s="120" t="s">
        <v>2003</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1382</v>
      </c>
      <c r="B1717" s="180" t="s">
        <v>1431</v>
      </c>
      <c r="C1717" s="180">
        <v>118796</v>
      </c>
      <c r="D1717" s="183">
        <v>44477</v>
      </c>
      <c r="E1717" s="184">
        <v>44.579300000000003</v>
      </c>
      <c r="F1717" s="184">
        <v>3.4390999999999998</v>
      </c>
      <c r="G1717" s="184">
        <v>-1.0643</v>
      </c>
      <c r="H1717" s="184">
        <v>-1.0525</v>
      </c>
      <c r="I1717" s="184">
        <v>-0.12870000000000001</v>
      </c>
      <c r="J1717" s="184">
        <v>1.9462999999999999</v>
      </c>
      <c r="K1717" s="184">
        <v>6.4218999999999999</v>
      </c>
      <c r="L1717" s="184">
        <v>6.4806999999999997</v>
      </c>
      <c r="M1717" s="184">
        <v>5.4005999999999998</v>
      </c>
      <c r="N1717" s="184">
        <v>6.6383000000000001</v>
      </c>
      <c r="O1717" s="184">
        <v>9.1606000000000005</v>
      </c>
      <c r="P1717" s="184">
        <v>7.7584999999999997</v>
      </c>
      <c r="Q1717" s="184">
        <v>8.7159999999999993</v>
      </c>
      <c r="R1717" s="184">
        <v>8.3867999999999991</v>
      </c>
      <c r="S1717" s="120" t="s">
        <v>2003</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1382</v>
      </c>
      <c r="B1718" s="180" t="s">
        <v>1432</v>
      </c>
      <c r="C1718" s="180">
        <v>138256</v>
      </c>
      <c r="D1718" s="183">
        <v>44477</v>
      </c>
      <c r="E1718" s="184">
        <v>36.2851</v>
      </c>
      <c r="F1718" s="184">
        <v>8.7536000000000005</v>
      </c>
      <c r="G1718" s="184">
        <v>1.4755</v>
      </c>
      <c r="H1718" s="184">
        <v>-2.2408000000000001</v>
      </c>
      <c r="I1718" s="184">
        <v>-0.93369999999999997</v>
      </c>
      <c r="J1718" s="184">
        <v>1.0235000000000001</v>
      </c>
      <c r="K1718" s="184">
        <v>4.0326000000000004</v>
      </c>
      <c r="L1718" s="184">
        <v>4.8467000000000002</v>
      </c>
      <c r="M1718" s="184">
        <v>3.1141000000000001</v>
      </c>
      <c r="N1718" s="184">
        <v>4.0199999999999996</v>
      </c>
      <c r="O1718" s="184">
        <v>3.8719000000000001</v>
      </c>
      <c r="P1718" s="184">
        <v>4.7300000000000004</v>
      </c>
      <c r="Q1718" s="184">
        <v>7.1314000000000002</v>
      </c>
      <c r="R1718" s="184">
        <v>5.5502000000000002</v>
      </c>
      <c r="S1718" s="120" t="s">
        <v>2003</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1382</v>
      </c>
      <c r="B1719" s="180" t="s">
        <v>1433</v>
      </c>
      <c r="C1719" s="180">
        <v>138270</v>
      </c>
      <c r="D1719" s="183">
        <v>44477</v>
      </c>
      <c r="E1719" s="184">
        <v>39.021599999999999</v>
      </c>
      <c r="F1719" s="184">
        <v>9.5434000000000001</v>
      </c>
      <c r="G1719" s="184">
        <v>2.2141000000000002</v>
      </c>
      <c r="H1719" s="184">
        <v>-1.4962</v>
      </c>
      <c r="I1719" s="184">
        <v>-0.18709999999999999</v>
      </c>
      <c r="J1719" s="184">
        <v>1.7798</v>
      </c>
      <c r="K1719" s="184">
        <v>4.7930999999999999</v>
      </c>
      <c r="L1719" s="184">
        <v>5.6039000000000003</v>
      </c>
      <c r="M1719" s="184">
        <v>3.8633999999999999</v>
      </c>
      <c r="N1719" s="184">
        <v>4.7744999999999997</v>
      </c>
      <c r="O1719" s="184">
        <v>4.68</v>
      </c>
      <c r="P1719" s="184">
        <v>5.5914000000000001</v>
      </c>
      <c r="Q1719" s="184">
        <v>7.5734000000000004</v>
      </c>
      <c r="R1719" s="184">
        <v>6.3620999999999999</v>
      </c>
      <c r="S1719" s="120" t="s">
        <v>2003</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1382</v>
      </c>
      <c r="B1720" s="180" t="s">
        <v>1434</v>
      </c>
      <c r="C1720" s="180">
        <v>101465</v>
      </c>
      <c r="D1720" s="183">
        <v>44477</v>
      </c>
      <c r="E1720" s="184">
        <v>35.239899999999999</v>
      </c>
      <c r="F1720" s="184">
        <v>-0.1036</v>
      </c>
      <c r="G1720" s="184">
        <v>0.79410000000000003</v>
      </c>
      <c r="H1720" s="184">
        <v>-1.2574000000000001</v>
      </c>
      <c r="I1720" s="184">
        <v>-2.7197</v>
      </c>
      <c r="J1720" s="184">
        <v>-0.79010000000000002</v>
      </c>
      <c r="K1720" s="184">
        <v>4.9100999999999999</v>
      </c>
      <c r="L1720" s="184">
        <v>4.6022999999999996</v>
      </c>
      <c r="M1720" s="184">
        <v>2.6566999999999998</v>
      </c>
      <c r="N1720" s="184">
        <v>4.1882000000000001</v>
      </c>
      <c r="O1720" s="184">
        <v>4.2491000000000003</v>
      </c>
      <c r="P1720" s="184">
        <v>4.7408000000000001</v>
      </c>
      <c r="Q1720" s="184">
        <v>7.0689000000000002</v>
      </c>
      <c r="R1720" s="184">
        <v>6.9371</v>
      </c>
      <c r="S1720" s="120" t="s">
        <v>2003</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1382</v>
      </c>
      <c r="B1721" s="180" t="s">
        <v>1435</v>
      </c>
      <c r="C1721" s="180">
        <v>119462</v>
      </c>
      <c r="D1721" s="183">
        <v>44477</v>
      </c>
      <c r="E1721" s="184">
        <v>37.3384</v>
      </c>
      <c r="F1721" s="184">
        <v>0.19550000000000001</v>
      </c>
      <c r="G1721" s="184">
        <v>1.1732</v>
      </c>
      <c r="H1721" s="184">
        <v>-0.87960000000000005</v>
      </c>
      <c r="I1721" s="184">
        <v>-2.3370000000000002</v>
      </c>
      <c r="J1721" s="184">
        <v>-0.40389999999999998</v>
      </c>
      <c r="K1721" s="184">
        <v>5.3117000000000001</v>
      </c>
      <c r="L1721" s="184">
        <v>5.0115999999999996</v>
      </c>
      <c r="M1721" s="184">
        <v>3.0638999999999998</v>
      </c>
      <c r="N1721" s="184">
        <v>4.6119000000000003</v>
      </c>
      <c r="O1721" s="184">
        <v>4.7439999999999998</v>
      </c>
      <c r="P1721" s="184">
        <v>5.3902000000000001</v>
      </c>
      <c r="Q1721" s="184">
        <v>7.2455999999999996</v>
      </c>
      <c r="R1721" s="184">
        <v>7.3747999999999996</v>
      </c>
      <c r="S1721" s="120" t="s">
        <v>2003</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1382</v>
      </c>
      <c r="B1722" s="180" t="s">
        <v>1436</v>
      </c>
      <c r="C1722" s="180">
        <v>119816</v>
      </c>
      <c r="D1722" s="183">
        <v>44477</v>
      </c>
      <c r="E1722" s="184">
        <v>26.7818</v>
      </c>
      <c r="F1722" s="184">
        <v>2.9986000000000002</v>
      </c>
      <c r="G1722" s="184">
        <v>-0.7268</v>
      </c>
      <c r="H1722" s="184">
        <v>1.6749000000000001</v>
      </c>
      <c r="I1722" s="184">
        <v>1.9483999999999999</v>
      </c>
      <c r="J1722" s="184">
        <v>2.1981999999999999</v>
      </c>
      <c r="K1722" s="184">
        <v>5.6127000000000002</v>
      </c>
      <c r="L1722" s="184">
        <v>5.4024999999999999</v>
      </c>
      <c r="M1722" s="184">
        <v>3.3372000000000002</v>
      </c>
      <c r="N1722" s="184">
        <v>4.9081999999999999</v>
      </c>
      <c r="O1722" s="184">
        <v>8.5116999999999994</v>
      </c>
      <c r="P1722" s="184">
        <v>7.5816999999999997</v>
      </c>
      <c r="Q1722" s="184">
        <v>8.3877000000000006</v>
      </c>
      <c r="R1722" s="184">
        <v>7.4603999999999999</v>
      </c>
      <c r="S1722" s="120" t="s">
        <v>2003</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1382</v>
      </c>
      <c r="B1723" s="180" t="s">
        <v>1437</v>
      </c>
      <c r="C1723" s="180">
        <v>106231</v>
      </c>
      <c r="D1723" s="183">
        <v>44477</v>
      </c>
      <c r="E1723" s="184">
        <v>25.678799999999999</v>
      </c>
      <c r="F1723" s="184">
        <v>2.5587</v>
      </c>
      <c r="G1723" s="184">
        <v>-1.1843999999999999</v>
      </c>
      <c r="H1723" s="184">
        <v>1.1779999999999999</v>
      </c>
      <c r="I1723" s="184">
        <v>1.4527000000000001</v>
      </c>
      <c r="J1723" s="184">
        <v>1.6986000000000001</v>
      </c>
      <c r="K1723" s="184">
        <v>5.1062000000000003</v>
      </c>
      <c r="L1723" s="184">
        <v>4.8899999999999997</v>
      </c>
      <c r="M1723" s="184">
        <v>2.8252999999999999</v>
      </c>
      <c r="N1723" s="184">
        <v>4.3841000000000001</v>
      </c>
      <c r="O1723" s="184">
        <v>7.9623999999999997</v>
      </c>
      <c r="P1723" s="184">
        <v>7.0025000000000004</v>
      </c>
      <c r="Q1723" s="184">
        <v>6.8601000000000001</v>
      </c>
      <c r="R1723" s="184">
        <v>6.9238</v>
      </c>
      <c r="S1723" s="120" t="s">
        <v>2003</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1382</v>
      </c>
      <c r="B1724" s="180" t="s">
        <v>1438</v>
      </c>
      <c r="C1724" s="180">
        <v>101563</v>
      </c>
      <c r="D1724" s="183">
        <v>44477</v>
      </c>
      <c r="E1724" s="184">
        <v>36.122999999999998</v>
      </c>
      <c r="F1724" s="184">
        <v>-3.1320999999999999</v>
      </c>
      <c r="G1724" s="184">
        <v>8.9994999999999994</v>
      </c>
      <c r="H1724" s="184">
        <v>4.5220000000000002</v>
      </c>
      <c r="I1724" s="184">
        <v>111.4438</v>
      </c>
      <c r="J1724" s="184">
        <v>116.34869999999999</v>
      </c>
      <c r="K1724" s="184">
        <v>41.507399999999997</v>
      </c>
      <c r="L1724" s="184">
        <v>22.751999999999999</v>
      </c>
      <c r="M1724" s="184">
        <v>15.8973</v>
      </c>
      <c r="N1724" s="184">
        <v>13.5197</v>
      </c>
      <c r="O1724" s="184">
        <v>5.8550000000000004</v>
      </c>
      <c r="P1724" s="184">
        <v>5.7274000000000003</v>
      </c>
      <c r="Q1724" s="184">
        <v>6.9530000000000003</v>
      </c>
      <c r="R1724" s="184">
        <v>11.4672</v>
      </c>
      <c r="S1724" s="120" t="s">
        <v>2003</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1382</v>
      </c>
      <c r="B1725" s="180" t="s">
        <v>1439</v>
      </c>
      <c r="C1725" s="180">
        <v>119664</v>
      </c>
      <c r="D1725" s="183">
        <v>44477</v>
      </c>
      <c r="E1725" s="184">
        <v>38.7577</v>
      </c>
      <c r="F1725" s="184">
        <v>-2.4483999999999999</v>
      </c>
      <c r="G1725" s="184">
        <v>9.7077000000000009</v>
      </c>
      <c r="H1725" s="184">
        <v>5.2386999999999997</v>
      </c>
      <c r="I1725" s="184">
        <v>112.2043</v>
      </c>
      <c r="J1725" s="184">
        <v>117.1495</v>
      </c>
      <c r="K1725" s="184">
        <v>42.314100000000003</v>
      </c>
      <c r="L1725" s="184">
        <v>23.5657</v>
      </c>
      <c r="M1725" s="184">
        <v>16.672699999999999</v>
      </c>
      <c r="N1725" s="184">
        <v>14.3184</v>
      </c>
      <c r="O1725" s="184">
        <v>6.5705</v>
      </c>
      <c r="P1725" s="184">
        <v>6.5909000000000004</v>
      </c>
      <c r="Q1725" s="184">
        <v>8.0805000000000007</v>
      </c>
      <c r="R1725" s="184">
        <v>12.2346</v>
      </c>
      <c r="S1725" s="120" t="s">
        <v>2003</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1382</v>
      </c>
      <c r="B1726" s="180" t="s">
        <v>1440</v>
      </c>
      <c r="C1726" s="180">
        <v>101548</v>
      </c>
      <c r="D1726" s="183">
        <v>44477</v>
      </c>
      <c r="E1726" s="184">
        <v>38.756700000000002</v>
      </c>
      <c r="F1726" s="184">
        <v>1.6953</v>
      </c>
      <c r="G1726" s="184">
        <v>-1.7890999999999999</v>
      </c>
      <c r="H1726" s="184">
        <v>-1.9635</v>
      </c>
      <c r="I1726" s="184">
        <v>-2.6276000000000002</v>
      </c>
      <c r="J1726" s="184">
        <v>-0.63070000000000004</v>
      </c>
      <c r="K1726" s="184">
        <v>3.9409999999999998</v>
      </c>
      <c r="L1726" s="184">
        <v>4.2934999999999999</v>
      </c>
      <c r="M1726" s="184">
        <v>2.3637999999999999</v>
      </c>
      <c r="N1726" s="184">
        <v>3.8706</v>
      </c>
      <c r="O1726" s="184">
        <v>6.5091000000000001</v>
      </c>
      <c r="P1726" s="184">
        <v>5.4843999999999999</v>
      </c>
      <c r="Q1726" s="184">
        <v>7.3182999999999998</v>
      </c>
      <c r="R1726" s="184">
        <v>6.6768999999999998</v>
      </c>
      <c r="S1726" s="120" t="s">
        <v>2003</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1382</v>
      </c>
      <c r="B1727" s="180" t="s">
        <v>1441</v>
      </c>
      <c r="C1727" s="180">
        <v>119949</v>
      </c>
      <c r="D1727" s="183">
        <v>44477</v>
      </c>
      <c r="E1727" s="184">
        <v>41.566600000000001</v>
      </c>
      <c r="F1727" s="184">
        <v>2.6345000000000001</v>
      </c>
      <c r="G1727" s="184">
        <v>-0.878</v>
      </c>
      <c r="H1727" s="184">
        <v>-1.0409999999999999</v>
      </c>
      <c r="I1727" s="184">
        <v>-1.6987000000000001</v>
      </c>
      <c r="J1727" s="184">
        <v>0.3513</v>
      </c>
      <c r="K1727" s="184">
        <v>4.8910999999999998</v>
      </c>
      <c r="L1727" s="184">
        <v>5.2462</v>
      </c>
      <c r="M1727" s="184">
        <v>3.3130000000000002</v>
      </c>
      <c r="N1727" s="184">
        <v>4.8563000000000001</v>
      </c>
      <c r="O1727" s="184">
        <v>7.4873000000000003</v>
      </c>
      <c r="P1727" s="184">
        <v>6.4249000000000001</v>
      </c>
      <c r="Q1727" s="184">
        <v>8.0010999999999992</v>
      </c>
      <c r="R1727" s="184">
        <v>7.6837</v>
      </c>
      <c r="S1727" s="120" t="s">
        <v>2003</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1382</v>
      </c>
      <c r="B1728" s="180" t="s">
        <v>1442</v>
      </c>
      <c r="C1728" s="180">
        <v>120718</v>
      </c>
      <c r="D1728" s="183">
        <v>44477</v>
      </c>
      <c r="E1728" s="184">
        <v>26.238800000000001</v>
      </c>
      <c r="F1728" s="184">
        <v>10.575200000000001</v>
      </c>
      <c r="G1728" s="184">
        <v>7.3771000000000004</v>
      </c>
      <c r="H1728" s="184">
        <v>2.3460000000000001</v>
      </c>
      <c r="I1728" s="184">
        <v>56.005800000000001</v>
      </c>
      <c r="J1728" s="184">
        <v>56.225200000000001</v>
      </c>
      <c r="K1728" s="184">
        <v>23.501899999999999</v>
      </c>
      <c r="L1728" s="184">
        <v>14.870200000000001</v>
      </c>
      <c r="M1728" s="184">
        <v>10.345499999999999</v>
      </c>
      <c r="N1728" s="184">
        <v>10.025600000000001</v>
      </c>
      <c r="O1728" s="184">
        <v>5.694</v>
      </c>
      <c r="P1728" s="184">
        <v>6.0147000000000004</v>
      </c>
      <c r="Q1728" s="184">
        <v>7.7447999999999997</v>
      </c>
      <c r="R1728" s="184">
        <v>10.5313</v>
      </c>
      <c r="S1728" s="120" t="s">
        <v>2003</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1382</v>
      </c>
      <c r="B1729" s="180" t="s">
        <v>1443</v>
      </c>
      <c r="C1729" s="180">
        <v>106624</v>
      </c>
      <c r="D1729" s="183">
        <v>44477</v>
      </c>
      <c r="E1729" s="184">
        <v>25.1753</v>
      </c>
      <c r="F1729" s="184">
        <v>10.1517</v>
      </c>
      <c r="G1729" s="184">
        <v>6.8179999999999996</v>
      </c>
      <c r="H1729" s="184">
        <v>1.7403999999999999</v>
      </c>
      <c r="I1729" s="184">
        <v>55.386299999999999</v>
      </c>
      <c r="J1729" s="184">
        <v>55.594799999999999</v>
      </c>
      <c r="K1729" s="184">
        <v>22.857099999999999</v>
      </c>
      <c r="L1729" s="184">
        <v>14.215299999999999</v>
      </c>
      <c r="M1729" s="184">
        <v>9.6930999999999994</v>
      </c>
      <c r="N1729" s="184">
        <v>9.3835999999999995</v>
      </c>
      <c r="O1729" s="184">
        <v>5.1814999999999998</v>
      </c>
      <c r="P1729" s="184">
        <v>5.5006000000000004</v>
      </c>
      <c r="Q1729" s="184">
        <v>6.7842000000000002</v>
      </c>
      <c r="R1729" s="184">
        <v>9.9794</v>
      </c>
      <c r="S1729" s="120" t="s">
        <v>2003</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3.4367388888888883</v>
      </c>
      <c r="G1730" s="186">
        <v>1.4351500000000001</v>
      </c>
      <c r="H1730" s="186">
        <v>-2.56962962962963E-2</v>
      </c>
      <c r="I1730" s="186">
        <v>19.793453703703697</v>
      </c>
      <c r="J1730" s="186">
        <v>13.86982037037037</v>
      </c>
      <c r="K1730" s="186">
        <v>9.6256407407407369</v>
      </c>
      <c r="L1730" s="186">
        <v>7.0751407407407401</v>
      </c>
      <c r="M1730" s="186">
        <v>5.1693634615384605</v>
      </c>
      <c r="N1730" s="186">
        <v>6.2908769230769215</v>
      </c>
      <c r="O1730" s="186">
        <v>6.8733220000000008</v>
      </c>
      <c r="P1730" s="186">
        <v>6.5258749999999992</v>
      </c>
      <c r="Q1730" s="186">
        <v>7.5814111111111107</v>
      </c>
      <c r="R1730" s="186">
        <v>7.1866249999999985</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3.4794999999999998</v>
      </c>
      <c r="G1731" s="186">
        <v>1.2879499999999999</v>
      </c>
      <c r="H1731" s="186">
        <v>-0.21820000000000001</v>
      </c>
      <c r="I1731" s="186">
        <v>-0.13014999999999999</v>
      </c>
      <c r="J1731" s="186">
        <v>0.90290000000000004</v>
      </c>
      <c r="K1731" s="186">
        <v>5.1524999999999999</v>
      </c>
      <c r="L1731" s="186">
        <v>5.1485500000000002</v>
      </c>
      <c r="M1731" s="186">
        <v>3.6279500000000002</v>
      </c>
      <c r="N1731" s="186">
        <v>4.8538999999999994</v>
      </c>
      <c r="O1731" s="186">
        <v>7.8388499999999999</v>
      </c>
      <c r="P1731" s="186">
        <v>6.9965000000000002</v>
      </c>
      <c r="Q1731" s="186">
        <v>7.7858499999999999</v>
      </c>
      <c r="R1731" s="186">
        <v>7.3054000000000006</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9"/>
      <c r="C1732" s="129"/>
      <c r="D1732" s="129"/>
      <c r="E1732" s="129"/>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1444</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1445</v>
      </c>
      <c r="B1734" s="180" t="s">
        <v>1446</v>
      </c>
      <c r="C1734" s="180">
        <v>105804</v>
      </c>
      <c r="D1734" s="183">
        <v>44477</v>
      </c>
      <c r="E1734" s="184">
        <v>57.353999999999999</v>
      </c>
      <c r="F1734" s="184">
        <v>0.43180000000000002</v>
      </c>
      <c r="G1734" s="184">
        <v>1.8665</v>
      </c>
      <c r="H1734" s="184">
        <v>4.05</v>
      </c>
      <c r="I1734" s="184">
        <v>4.4869000000000003</v>
      </c>
      <c r="J1734" s="184">
        <v>6.4104999999999999</v>
      </c>
      <c r="K1734" s="184">
        <v>10.7761</v>
      </c>
      <c r="L1734" s="184">
        <v>29.320399999999999</v>
      </c>
      <c r="M1734" s="184">
        <v>48.116199999999999</v>
      </c>
      <c r="N1734" s="184">
        <v>89.132999999999996</v>
      </c>
      <c r="O1734" s="184">
        <v>21.8614</v>
      </c>
      <c r="P1734" s="184">
        <v>12.5045</v>
      </c>
      <c r="Q1734" s="184">
        <v>12.833500000000001</v>
      </c>
      <c r="R1734" s="184">
        <v>39.905799999999999</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1445</v>
      </c>
      <c r="B1735" s="180" t="s">
        <v>1447</v>
      </c>
      <c r="C1735" s="180">
        <v>119556</v>
      </c>
      <c r="D1735" s="183">
        <v>44477</v>
      </c>
      <c r="E1735" s="184">
        <v>62.641300000000001</v>
      </c>
      <c r="F1735" s="184">
        <v>0.43480000000000002</v>
      </c>
      <c r="G1735" s="184">
        <v>1.8753</v>
      </c>
      <c r="H1735" s="184">
        <v>4.0712000000000002</v>
      </c>
      <c r="I1735" s="184">
        <v>4.5297000000000001</v>
      </c>
      <c r="J1735" s="184">
        <v>6.5027999999999997</v>
      </c>
      <c r="K1735" s="184">
        <v>11.069699999999999</v>
      </c>
      <c r="L1735" s="184">
        <v>30.0092</v>
      </c>
      <c r="M1735" s="184">
        <v>49.211300000000001</v>
      </c>
      <c r="N1735" s="184">
        <v>91.072800000000001</v>
      </c>
      <c r="O1735" s="184">
        <v>23.2469</v>
      </c>
      <c r="P1735" s="184">
        <v>13.798400000000001</v>
      </c>
      <c r="Q1735" s="184">
        <v>19.3523</v>
      </c>
      <c r="R1735" s="184">
        <v>41.462000000000003</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1445</v>
      </c>
      <c r="B1736" s="180" t="s">
        <v>1448</v>
      </c>
      <c r="C1736" s="180">
        <v>125354</v>
      </c>
      <c r="D1736" s="183">
        <v>44477</v>
      </c>
      <c r="E1736" s="184">
        <v>67.5</v>
      </c>
      <c r="F1736" s="184">
        <v>0.6411</v>
      </c>
      <c r="G1736" s="184">
        <v>2.1025999999999998</v>
      </c>
      <c r="H1736" s="184">
        <v>4.3761000000000001</v>
      </c>
      <c r="I1736" s="184">
        <v>3.4165999999999999</v>
      </c>
      <c r="J1736" s="184">
        <v>5.6833999999999998</v>
      </c>
      <c r="K1736" s="184">
        <v>14.7959</v>
      </c>
      <c r="L1736" s="184">
        <v>36.116199999999999</v>
      </c>
      <c r="M1736" s="184">
        <v>51.074300000000001</v>
      </c>
      <c r="N1736" s="184">
        <v>85.388599999999997</v>
      </c>
      <c r="O1736" s="184">
        <v>37.293700000000001</v>
      </c>
      <c r="P1736" s="184">
        <v>23.613299999999999</v>
      </c>
      <c r="Q1736" s="184">
        <v>27.4879</v>
      </c>
      <c r="R1736" s="184">
        <v>45.360900000000001</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1445</v>
      </c>
      <c r="B1737" s="180" t="s">
        <v>1449</v>
      </c>
      <c r="C1737" s="180">
        <v>125350</v>
      </c>
      <c r="D1737" s="183">
        <v>44477</v>
      </c>
      <c r="E1737" s="184">
        <v>61.17</v>
      </c>
      <c r="F1737" s="184">
        <v>0.64170000000000005</v>
      </c>
      <c r="G1737" s="184">
        <v>2.0861000000000001</v>
      </c>
      <c r="H1737" s="184">
        <v>4.3501000000000003</v>
      </c>
      <c r="I1737" s="184">
        <v>3.3626</v>
      </c>
      <c r="J1737" s="184">
        <v>5.5382999999999996</v>
      </c>
      <c r="K1737" s="184">
        <v>14.336399999999999</v>
      </c>
      <c r="L1737" s="184">
        <v>35.062899999999999</v>
      </c>
      <c r="M1737" s="184">
        <v>49.267899999999997</v>
      </c>
      <c r="N1737" s="184">
        <v>82.433599999999998</v>
      </c>
      <c r="O1737" s="184">
        <v>35.275500000000001</v>
      </c>
      <c r="P1737" s="184">
        <v>21.976500000000001</v>
      </c>
      <c r="Q1737" s="184">
        <v>25.901299999999999</v>
      </c>
      <c r="R1737" s="184">
        <v>42.963900000000002</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1445</v>
      </c>
      <c r="B1738" s="180" t="s">
        <v>1450</v>
      </c>
      <c r="C1738" s="180">
        <v>145678</v>
      </c>
      <c r="D1738" s="183">
        <v>44477</v>
      </c>
      <c r="E1738" s="184">
        <v>27.83</v>
      </c>
      <c r="F1738" s="184">
        <v>1.4582999999999999</v>
      </c>
      <c r="G1738" s="184">
        <v>2.7696000000000001</v>
      </c>
      <c r="H1738" s="184">
        <v>4.6241000000000003</v>
      </c>
      <c r="I1738" s="184">
        <v>4.4669999999999996</v>
      </c>
      <c r="J1738" s="184">
        <v>7.5762999999999998</v>
      </c>
      <c r="K1738" s="184">
        <v>14.904999999999999</v>
      </c>
      <c r="L1738" s="184">
        <v>40.272199999999998</v>
      </c>
      <c r="M1738" s="184">
        <v>60.403500000000001</v>
      </c>
      <c r="N1738" s="184">
        <v>95.710300000000004</v>
      </c>
      <c r="O1738" s="184"/>
      <c r="P1738" s="184"/>
      <c r="Q1738" s="184">
        <v>44.027200000000001</v>
      </c>
      <c r="R1738" s="184">
        <v>67.174700000000001</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1445</v>
      </c>
      <c r="B1739" s="180" t="s">
        <v>1451</v>
      </c>
      <c r="C1739" s="180">
        <v>145677</v>
      </c>
      <c r="D1739" s="183">
        <v>44477</v>
      </c>
      <c r="E1739" s="184">
        <v>26.45</v>
      </c>
      <c r="F1739" s="184">
        <v>1.4576</v>
      </c>
      <c r="G1739" s="184">
        <v>2.7584</v>
      </c>
      <c r="H1739" s="184">
        <v>4.5868000000000002</v>
      </c>
      <c r="I1739" s="184">
        <v>4.4215999999999998</v>
      </c>
      <c r="J1739" s="184">
        <v>7.4329999999999998</v>
      </c>
      <c r="K1739" s="184">
        <v>14.4526</v>
      </c>
      <c r="L1739" s="184">
        <v>39.137300000000003</v>
      </c>
      <c r="M1739" s="184">
        <v>58.383200000000002</v>
      </c>
      <c r="N1739" s="184">
        <v>92.363600000000005</v>
      </c>
      <c r="O1739" s="184"/>
      <c r="P1739" s="184"/>
      <c r="Q1739" s="184">
        <v>41.439799999999998</v>
      </c>
      <c r="R1739" s="184">
        <v>64.230199999999996</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1445</v>
      </c>
      <c r="B1740" s="180" t="s">
        <v>1452</v>
      </c>
      <c r="C1740" s="180">
        <v>146130</v>
      </c>
      <c r="D1740" s="183">
        <v>44477</v>
      </c>
      <c r="E1740" s="184">
        <v>23.77</v>
      </c>
      <c r="F1740" s="184">
        <v>0.93420000000000003</v>
      </c>
      <c r="G1740" s="184">
        <v>1.5378000000000001</v>
      </c>
      <c r="H1740" s="184">
        <v>3.6633</v>
      </c>
      <c r="I1740" s="184">
        <v>3.8898999999999999</v>
      </c>
      <c r="J1740" s="184">
        <v>6.0686999999999998</v>
      </c>
      <c r="K1740" s="184">
        <v>18.494499999999999</v>
      </c>
      <c r="L1740" s="184">
        <v>43.886200000000002</v>
      </c>
      <c r="M1740" s="184">
        <v>60.9343</v>
      </c>
      <c r="N1740" s="184">
        <v>100.2527</v>
      </c>
      <c r="O1740" s="184"/>
      <c r="P1740" s="184"/>
      <c r="Q1740" s="184">
        <v>38.701599999999999</v>
      </c>
      <c r="R1740" s="184">
        <v>61.941000000000003</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1445</v>
      </c>
      <c r="B1741" s="180" t="s">
        <v>1453</v>
      </c>
      <c r="C1741" s="180">
        <v>146127</v>
      </c>
      <c r="D1741" s="183">
        <v>44477</v>
      </c>
      <c r="E1741" s="184">
        <v>22.7</v>
      </c>
      <c r="F1741" s="184">
        <v>0.93369999999999997</v>
      </c>
      <c r="G1741" s="184">
        <v>1.5206</v>
      </c>
      <c r="H1741" s="184">
        <v>3.653</v>
      </c>
      <c r="I1741" s="184">
        <v>3.8426</v>
      </c>
      <c r="J1741" s="184">
        <v>5.9756999999999998</v>
      </c>
      <c r="K1741" s="184">
        <v>17.9834</v>
      </c>
      <c r="L1741" s="184">
        <v>42.677599999999998</v>
      </c>
      <c r="M1741" s="184">
        <v>58.8523</v>
      </c>
      <c r="N1741" s="184">
        <v>96.877700000000004</v>
      </c>
      <c r="O1741" s="184"/>
      <c r="P1741" s="184"/>
      <c r="Q1741" s="184">
        <v>36.308599999999998</v>
      </c>
      <c r="R1741" s="184">
        <v>59.144399999999997</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1445</v>
      </c>
      <c r="B1742" s="180" t="s">
        <v>1454</v>
      </c>
      <c r="C1742" s="180">
        <v>119212</v>
      </c>
      <c r="D1742" s="183">
        <v>44477</v>
      </c>
      <c r="E1742" s="184">
        <v>117.04300000000001</v>
      </c>
      <c r="F1742" s="184">
        <v>1.1983999999999999</v>
      </c>
      <c r="G1742" s="184">
        <v>1.9974000000000001</v>
      </c>
      <c r="H1742" s="184">
        <v>3.8029000000000002</v>
      </c>
      <c r="I1742" s="184">
        <v>4.5876999999999999</v>
      </c>
      <c r="J1742" s="184">
        <v>8.2898999999999994</v>
      </c>
      <c r="K1742" s="184">
        <v>14.492100000000001</v>
      </c>
      <c r="L1742" s="184">
        <v>35.458599999999997</v>
      </c>
      <c r="M1742" s="184">
        <v>49.247700000000002</v>
      </c>
      <c r="N1742" s="184">
        <v>82.956900000000005</v>
      </c>
      <c r="O1742" s="184">
        <v>31.308199999999999</v>
      </c>
      <c r="P1742" s="184">
        <v>16.664000000000001</v>
      </c>
      <c r="Q1742" s="184">
        <v>24.158899999999999</v>
      </c>
      <c r="R1742" s="184">
        <v>50.611400000000003</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1445</v>
      </c>
      <c r="B1743" s="180" t="s">
        <v>1455</v>
      </c>
      <c r="C1743" s="180">
        <v>105989</v>
      </c>
      <c r="D1743" s="183">
        <v>44477</v>
      </c>
      <c r="E1743" s="184">
        <v>110.15300000000001</v>
      </c>
      <c r="F1743" s="184">
        <v>1.1960999999999999</v>
      </c>
      <c r="G1743" s="184">
        <v>1.9897</v>
      </c>
      <c r="H1743" s="184">
        <v>3.7856999999999998</v>
      </c>
      <c r="I1743" s="184">
        <v>4.5521000000000003</v>
      </c>
      <c r="J1743" s="184">
        <v>8.2149000000000001</v>
      </c>
      <c r="K1743" s="184">
        <v>14.248799999999999</v>
      </c>
      <c r="L1743" s="184">
        <v>34.875700000000002</v>
      </c>
      <c r="M1743" s="184">
        <v>48.270299999999999</v>
      </c>
      <c r="N1743" s="184">
        <v>81.342699999999994</v>
      </c>
      <c r="O1743" s="184">
        <v>30.165400000000002</v>
      </c>
      <c r="P1743" s="184">
        <v>15.8553</v>
      </c>
      <c r="Q1743" s="184">
        <v>18.228100000000001</v>
      </c>
      <c r="R1743" s="184">
        <v>49.288899999999998</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1445</v>
      </c>
      <c r="B1744" s="180" t="s">
        <v>1456</v>
      </c>
      <c r="C1744" s="180">
        <v>146196</v>
      </c>
      <c r="D1744" s="183">
        <v>44477</v>
      </c>
      <c r="E1744" s="184">
        <v>25.437000000000001</v>
      </c>
      <c r="F1744" s="184">
        <v>1.3547</v>
      </c>
      <c r="G1744" s="184">
        <v>2.2305000000000001</v>
      </c>
      <c r="H1744" s="184">
        <v>4.1859999999999999</v>
      </c>
      <c r="I1744" s="184">
        <v>4.2073</v>
      </c>
      <c r="J1744" s="184">
        <v>6.3552999999999997</v>
      </c>
      <c r="K1744" s="184">
        <v>14.8553</v>
      </c>
      <c r="L1744" s="184">
        <v>37.363599999999998</v>
      </c>
      <c r="M1744" s="184">
        <v>57.047600000000003</v>
      </c>
      <c r="N1744" s="184">
        <v>98.339200000000005</v>
      </c>
      <c r="O1744" s="184"/>
      <c r="P1744" s="184"/>
      <c r="Q1744" s="184">
        <v>41.887999999999998</v>
      </c>
      <c r="R1744" s="184">
        <v>55.3401</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1445</v>
      </c>
      <c r="B1745" s="180" t="s">
        <v>1457</v>
      </c>
      <c r="C1745" s="180">
        <v>146193</v>
      </c>
      <c r="D1745" s="183">
        <v>44477</v>
      </c>
      <c r="E1745" s="184">
        <v>24.401</v>
      </c>
      <c r="F1745" s="184">
        <v>1.3499000000000001</v>
      </c>
      <c r="G1745" s="184">
        <v>2.2160000000000002</v>
      </c>
      <c r="H1745" s="184">
        <v>4.1532</v>
      </c>
      <c r="I1745" s="184">
        <v>4.1398000000000001</v>
      </c>
      <c r="J1745" s="184">
        <v>6.2114000000000003</v>
      </c>
      <c r="K1745" s="184">
        <v>14.376099999999999</v>
      </c>
      <c r="L1745" s="184">
        <v>36.249899999999997</v>
      </c>
      <c r="M1745" s="184">
        <v>55.163400000000003</v>
      </c>
      <c r="N1745" s="184">
        <v>95.192400000000006</v>
      </c>
      <c r="O1745" s="184"/>
      <c r="P1745" s="184"/>
      <c r="Q1745" s="184">
        <v>39.694200000000002</v>
      </c>
      <c r="R1745" s="184">
        <v>52.9011</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1445</v>
      </c>
      <c r="B1746" s="180" t="s">
        <v>1458</v>
      </c>
      <c r="C1746" s="180">
        <v>103360</v>
      </c>
      <c r="D1746" s="183">
        <v>44477</v>
      </c>
      <c r="E1746" s="184">
        <v>92.919799999999995</v>
      </c>
      <c r="F1746" s="184">
        <v>0.59550000000000003</v>
      </c>
      <c r="G1746" s="184">
        <v>2.6634000000000002</v>
      </c>
      <c r="H1746" s="184">
        <v>4.7798999999999996</v>
      </c>
      <c r="I1746" s="184">
        <v>3.9062999999999999</v>
      </c>
      <c r="J1746" s="184">
        <v>6.2031999999999998</v>
      </c>
      <c r="K1746" s="184">
        <v>15.130100000000001</v>
      </c>
      <c r="L1746" s="184">
        <v>35.737299999999998</v>
      </c>
      <c r="M1746" s="184">
        <v>49.756599999999999</v>
      </c>
      <c r="N1746" s="184">
        <v>93.976500000000001</v>
      </c>
      <c r="O1746" s="184">
        <v>23.320499999999999</v>
      </c>
      <c r="P1746" s="184">
        <v>13.7873</v>
      </c>
      <c r="Q1746" s="184">
        <v>15.2089</v>
      </c>
      <c r="R1746" s="184">
        <v>39.305700000000002</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1445</v>
      </c>
      <c r="B1747" s="180" t="s">
        <v>1459</v>
      </c>
      <c r="C1747" s="180">
        <v>118525</v>
      </c>
      <c r="D1747" s="183">
        <v>44477</v>
      </c>
      <c r="E1747" s="184">
        <v>101.88679999999999</v>
      </c>
      <c r="F1747" s="184">
        <v>0.5978</v>
      </c>
      <c r="G1747" s="184">
        <v>2.6705999999999999</v>
      </c>
      <c r="H1747" s="184">
        <v>4.7968000000000002</v>
      </c>
      <c r="I1747" s="184">
        <v>3.9399000000000002</v>
      </c>
      <c r="J1747" s="184">
        <v>6.2762000000000002</v>
      </c>
      <c r="K1747" s="184">
        <v>15.3734</v>
      </c>
      <c r="L1747" s="184">
        <v>36.308900000000001</v>
      </c>
      <c r="M1747" s="184">
        <v>50.696899999999999</v>
      </c>
      <c r="N1747" s="184">
        <v>95.5976</v>
      </c>
      <c r="O1747" s="184">
        <v>24.4709</v>
      </c>
      <c r="P1747" s="184">
        <v>14.992599999999999</v>
      </c>
      <c r="Q1747" s="184">
        <v>22.479900000000001</v>
      </c>
      <c r="R1747" s="184">
        <v>40.502899999999997</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1445</v>
      </c>
      <c r="B1748" s="180" t="s">
        <v>1460</v>
      </c>
      <c r="C1748" s="180">
        <v>130503</v>
      </c>
      <c r="D1748" s="183">
        <v>44477</v>
      </c>
      <c r="E1748" s="184">
        <v>83.762</v>
      </c>
      <c r="F1748" s="184">
        <v>1.0861000000000001</v>
      </c>
      <c r="G1748" s="184">
        <v>1.7937000000000001</v>
      </c>
      <c r="H1748" s="184">
        <v>3.4430999999999998</v>
      </c>
      <c r="I1748" s="184">
        <v>3.6760999999999999</v>
      </c>
      <c r="J1748" s="184">
        <v>7.3582999999999998</v>
      </c>
      <c r="K1748" s="184">
        <v>14.480600000000001</v>
      </c>
      <c r="L1748" s="184">
        <v>40.098300000000002</v>
      </c>
      <c r="M1748" s="184">
        <v>60.064999999999998</v>
      </c>
      <c r="N1748" s="184">
        <v>100.04300000000001</v>
      </c>
      <c r="O1748" s="184">
        <v>25.5229</v>
      </c>
      <c r="P1748" s="184">
        <v>20.843399999999999</v>
      </c>
      <c r="Q1748" s="184">
        <v>20.846399999999999</v>
      </c>
      <c r="R1748" s="184">
        <v>44.010399999999997</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1445</v>
      </c>
      <c r="B1749" s="180" t="s">
        <v>1461</v>
      </c>
      <c r="C1749" s="180">
        <v>130502</v>
      </c>
      <c r="D1749" s="183">
        <v>44477</v>
      </c>
      <c r="E1749" s="184">
        <v>76.302999999999997</v>
      </c>
      <c r="F1749" s="184">
        <v>1.0823</v>
      </c>
      <c r="G1749" s="184">
        <v>1.7847999999999999</v>
      </c>
      <c r="H1749" s="184">
        <v>3.4224000000000001</v>
      </c>
      <c r="I1749" s="184">
        <v>3.6358999999999999</v>
      </c>
      <c r="J1749" s="184">
        <v>7.2710999999999997</v>
      </c>
      <c r="K1749" s="184">
        <v>14.1919</v>
      </c>
      <c r="L1749" s="184">
        <v>39.409500000000001</v>
      </c>
      <c r="M1749" s="184">
        <v>58.908299999999997</v>
      </c>
      <c r="N1749" s="184">
        <v>98.122699999999995</v>
      </c>
      <c r="O1749" s="184">
        <v>24.1889</v>
      </c>
      <c r="P1749" s="184">
        <v>19.447299999999998</v>
      </c>
      <c r="Q1749" s="184">
        <v>16.214600000000001</v>
      </c>
      <c r="R1749" s="184">
        <v>42.589599999999997</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1445</v>
      </c>
      <c r="B1750" s="180" t="s">
        <v>1462</v>
      </c>
      <c r="C1750" s="180">
        <v>103006</v>
      </c>
      <c r="D1750" s="183">
        <v>44477</v>
      </c>
      <c r="E1750" s="184">
        <v>91.638300000000001</v>
      </c>
      <c r="F1750" s="184">
        <v>1.4336</v>
      </c>
      <c r="G1750" s="184">
        <v>2.3702000000000001</v>
      </c>
      <c r="H1750" s="184">
        <v>4.9661999999999997</v>
      </c>
      <c r="I1750" s="184">
        <v>5.4096000000000002</v>
      </c>
      <c r="J1750" s="184">
        <v>7.1675000000000004</v>
      </c>
      <c r="K1750" s="184">
        <v>17.270499999999998</v>
      </c>
      <c r="L1750" s="184">
        <v>40.696100000000001</v>
      </c>
      <c r="M1750" s="184">
        <v>56.020200000000003</v>
      </c>
      <c r="N1750" s="184">
        <v>96.181799999999996</v>
      </c>
      <c r="O1750" s="184">
        <v>27.970199999999998</v>
      </c>
      <c r="P1750" s="184">
        <v>14.659599999999999</v>
      </c>
      <c r="Q1750" s="184">
        <v>14.4625</v>
      </c>
      <c r="R1750" s="184">
        <v>45.397199999999998</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1445</v>
      </c>
      <c r="B1751" s="180" t="s">
        <v>1463</v>
      </c>
      <c r="C1751" s="180">
        <v>120069</v>
      </c>
      <c r="D1751" s="183">
        <v>44477</v>
      </c>
      <c r="E1751" s="184">
        <v>99.439899999999994</v>
      </c>
      <c r="F1751" s="184">
        <v>1.4376</v>
      </c>
      <c r="G1751" s="184">
        <v>2.3822000000000001</v>
      </c>
      <c r="H1751" s="184">
        <v>4.9947999999999997</v>
      </c>
      <c r="I1751" s="184">
        <v>5.4671000000000003</v>
      </c>
      <c r="J1751" s="184">
        <v>7.2938000000000001</v>
      </c>
      <c r="K1751" s="184">
        <v>17.694299999999998</v>
      </c>
      <c r="L1751" s="184">
        <v>41.705199999999998</v>
      </c>
      <c r="M1751" s="184">
        <v>57.696399999999997</v>
      </c>
      <c r="N1751" s="184">
        <v>98.999200000000002</v>
      </c>
      <c r="O1751" s="184">
        <v>29.627500000000001</v>
      </c>
      <c r="P1751" s="184">
        <v>15.890499999999999</v>
      </c>
      <c r="Q1751" s="184">
        <v>19.5992</v>
      </c>
      <c r="R1751" s="184">
        <v>47.473599999999998</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1445</v>
      </c>
      <c r="B1752" s="180" t="s">
        <v>1464</v>
      </c>
      <c r="C1752" s="180">
        <v>106823</v>
      </c>
      <c r="D1752" s="183">
        <v>44477</v>
      </c>
      <c r="E1752" s="184">
        <v>51.72</v>
      </c>
      <c r="F1752" s="184">
        <v>0.21310000000000001</v>
      </c>
      <c r="G1752" s="184">
        <v>0.91710000000000003</v>
      </c>
      <c r="H1752" s="184">
        <v>3.2747999999999999</v>
      </c>
      <c r="I1752" s="184">
        <v>3.4192999999999998</v>
      </c>
      <c r="J1752" s="184">
        <v>6.7271999999999998</v>
      </c>
      <c r="K1752" s="184">
        <v>14.1722</v>
      </c>
      <c r="L1752" s="184">
        <v>39.181899999999999</v>
      </c>
      <c r="M1752" s="184">
        <v>55.036000000000001</v>
      </c>
      <c r="N1752" s="184">
        <v>97.781999999999996</v>
      </c>
      <c r="O1752" s="184">
        <v>33.398899999999998</v>
      </c>
      <c r="P1752" s="184">
        <v>17.553000000000001</v>
      </c>
      <c r="Q1752" s="184">
        <v>12.4697</v>
      </c>
      <c r="R1752" s="184">
        <v>46.797899999999998</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1445</v>
      </c>
      <c r="B1753" s="180" t="s">
        <v>1465</v>
      </c>
      <c r="C1753" s="180">
        <v>120591</v>
      </c>
      <c r="D1753" s="183">
        <v>44477</v>
      </c>
      <c r="E1753" s="184">
        <v>55.54</v>
      </c>
      <c r="F1753" s="184">
        <v>0.2165</v>
      </c>
      <c r="G1753" s="184">
        <v>0.90839999999999999</v>
      </c>
      <c r="H1753" s="184">
        <v>3.2726000000000002</v>
      </c>
      <c r="I1753" s="184">
        <v>3.4457</v>
      </c>
      <c r="J1753" s="184">
        <v>6.8076999999999996</v>
      </c>
      <c r="K1753" s="184">
        <v>14.5627</v>
      </c>
      <c r="L1753" s="184">
        <v>40.1464</v>
      </c>
      <c r="M1753" s="184">
        <v>56.671399999999998</v>
      </c>
      <c r="N1753" s="184">
        <v>100.5778</v>
      </c>
      <c r="O1753" s="184">
        <v>35.2104</v>
      </c>
      <c r="P1753" s="184">
        <v>18.747900000000001</v>
      </c>
      <c r="Q1753" s="184">
        <v>18.766400000000001</v>
      </c>
      <c r="R1753" s="184">
        <v>48.976999999999997</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1445</v>
      </c>
      <c r="B1754" s="180" t="s">
        <v>1466</v>
      </c>
      <c r="C1754" s="180">
        <v>141462</v>
      </c>
      <c r="D1754" s="183">
        <v>44477</v>
      </c>
      <c r="E1754" s="184">
        <v>17.079999999999998</v>
      </c>
      <c r="F1754" s="184">
        <v>0.29360000000000003</v>
      </c>
      <c r="G1754" s="184">
        <v>0.9456</v>
      </c>
      <c r="H1754" s="184">
        <v>3.0779000000000001</v>
      </c>
      <c r="I1754" s="184">
        <v>3.1400999999999999</v>
      </c>
      <c r="J1754" s="184">
        <v>6.8167999999999997</v>
      </c>
      <c r="K1754" s="184">
        <v>15.0943</v>
      </c>
      <c r="L1754" s="184">
        <v>33.646299999999997</v>
      </c>
      <c r="M1754" s="184">
        <v>51.687399999999997</v>
      </c>
      <c r="N1754" s="184">
        <v>88.938100000000006</v>
      </c>
      <c r="O1754" s="184">
        <v>25.333400000000001</v>
      </c>
      <c r="P1754" s="184"/>
      <c r="Q1754" s="184">
        <v>13.253</v>
      </c>
      <c r="R1754" s="184">
        <v>40.3887</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1445</v>
      </c>
      <c r="B1755" s="180" t="s">
        <v>1467</v>
      </c>
      <c r="C1755" s="180">
        <v>141475</v>
      </c>
      <c r="D1755" s="183">
        <v>44477</v>
      </c>
      <c r="E1755" s="184">
        <v>18.37</v>
      </c>
      <c r="F1755" s="184">
        <v>0.27289999999999998</v>
      </c>
      <c r="G1755" s="184">
        <v>0.93410000000000004</v>
      </c>
      <c r="H1755" s="184">
        <v>3.0863999999999998</v>
      </c>
      <c r="I1755" s="184">
        <v>3.2021999999999999</v>
      </c>
      <c r="J1755" s="184">
        <v>6.8644999999999996</v>
      </c>
      <c r="K1755" s="184">
        <v>15.3894</v>
      </c>
      <c r="L1755" s="184">
        <v>34.2836</v>
      </c>
      <c r="M1755" s="184">
        <v>52.828600000000002</v>
      </c>
      <c r="N1755" s="184">
        <v>90.757999999999996</v>
      </c>
      <c r="O1755" s="184">
        <v>26.869</v>
      </c>
      <c r="P1755" s="184"/>
      <c r="Q1755" s="184">
        <v>15.186400000000001</v>
      </c>
      <c r="R1755" s="184">
        <v>41.711300000000001</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1445</v>
      </c>
      <c r="B1756" s="180" t="s">
        <v>1468</v>
      </c>
      <c r="C1756" s="180">
        <v>147946</v>
      </c>
      <c r="D1756" s="183">
        <v>44477</v>
      </c>
      <c r="E1756" s="184">
        <v>24.17</v>
      </c>
      <c r="F1756" s="184">
        <v>0.66639999999999999</v>
      </c>
      <c r="G1756" s="184">
        <v>1.6828000000000001</v>
      </c>
      <c r="H1756" s="184">
        <v>4.1360999999999999</v>
      </c>
      <c r="I1756" s="184">
        <v>3.4674999999999998</v>
      </c>
      <c r="J1756" s="184">
        <v>5.5458999999999996</v>
      </c>
      <c r="K1756" s="184">
        <v>15.205</v>
      </c>
      <c r="L1756" s="184">
        <v>41.759500000000003</v>
      </c>
      <c r="M1756" s="184">
        <v>53.6554</v>
      </c>
      <c r="N1756" s="184">
        <v>90.015699999999995</v>
      </c>
      <c r="O1756" s="184"/>
      <c r="P1756" s="184"/>
      <c r="Q1756" s="184">
        <v>72.468800000000002</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1445</v>
      </c>
      <c r="B1757" s="180" t="s">
        <v>1469</v>
      </c>
      <c r="C1757" s="180">
        <v>147944</v>
      </c>
      <c r="D1757" s="183">
        <v>44477</v>
      </c>
      <c r="E1757" s="184">
        <v>23.43</v>
      </c>
      <c r="F1757" s="184">
        <v>0.64429999999999998</v>
      </c>
      <c r="G1757" s="184">
        <v>1.6486000000000001</v>
      </c>
      <c r="H1757" s="184">
        <v>4.0871000000000004</v>
      </c>
      <c r="I1757" s="184">
        <v>3.3523999999999998</v>
      </c>
      <c r="J1757" s="184">
        <v>5.3981000000000003</v>
      </c>
      <c r="K1757" s="184">
        <v>14.6843</v>
      </c>
      <c r="L1757" s="184">
        <v>40.467599999999997</v>
      </c>
      <c r="M1757" s="184">
        <v>51.4544</v>
      </c>
      <c r="N1757" s="184">
        <v>86.396199999999993</v>
      </c>
      <c r="O1757" s="184"/>
      <c r="P1757" s="184"/>
      <c r="Q1757" s="184">
        <v>69.188299999999998</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1445</v>
      </c>
      <c r="B1758" s="180" t="s">
        <v>1470</v>
      </c>
      <c r="C1758" s="180">
        <v>145137</v>
      </c>
      <c r="D1758" s="183">
        <v>44477</v>
      </c>
      <c r="E1758" s="184">
        <v>22.31</v>
      </c>
      <c r="F1758" s="184">
        <v>0.72230000000000005</v>
      </c>
      <c r="G1758" s="184">
        <v>1.4552</v>
      </c>
      <c r="H1758" s="184">
        <v>3.0009000000000001</v>
      </c>
      <c r="I1758" s="184">
        <v>2.5747</v>
      </c>
      <c r="J1758" s="184">
        <v>4.2523</v>
      </c>
      <c r="K1758" s="184">
        <v>11.6617</v>
      </c>
      <c r="L1758" s="184">
        <v>34.803600000000003</v>
      </c>
      <c r="M1758" s="184">
        <v>54.823</v>
      </c>
      <c r="N1758" s="184">
        <v>91.666700000000006</v>
      </c>
      <c r="O1758" s="184"/>
      <c r="P1758" s="184"/>
      <c r="Q1758" s="184">
        <v>31.352399999999999</v>
      </c>
      <c r="R1758" s="184">
        <v>48.978999999999999</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1445</v>
      </c>
      <c r="B1759" s="180" t="s">
        <v>1471</v>
      </c>
      <c r="C1759" s="180">
        <v>145139</v>
      </c>
      <c r="D1759" s="183">
        <v>44477</v>
      </c>
      <c r="E1759" s="184">
        <v>21.27</v>
      </c>
      <c r="F1759" s="184">
        <v>0.71020000000000005</v>
      </c>
      <c r="G1759" s="184">
        <v>1.4306000000000001</v>
      </c>
      <c r="H1759" s="184">
        <v>3.0024000000000002</v>
      </c>
      <c r="I1759" s="184">
        <v>2.5059999999999998</v>
      </c>
      <c r="J1759" s="184">
        <v>4.1116000000000001</v>
      </c>
      <c r="K1759" s="184">
        <v>11.2448</v>
      </c>
      <c r="L1759" s="184">
        <v>33.689500000000002</v>
      </c>
      <c r="M1759" s="184">
        <v>52.9116</v>
      </c>
      <c r="N1759" s="184">
        <v>88.563800000000001</v>
      </c>
      <c r="O1759" s="184"/>
      <c r="P1759" s="184"/>
      <c r="Q1759" s="184">
        <v>29.238600000000002</v>
      </c>
      <c r="R1759" s="184">
        <v>46.571800000000003</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1445</v>
      </c>
      <c r="B1760" s="180" t="s">
        <v>1472</v>
      </c>
      <c r="C1760" s="180">
        <v>147919</v>
      </c>
      <c r="D1760" s="183">
        <v>44477</v>
      </c>
      <c r="E1760" s="184">
        <v>16.636700000000001</v>
      </c>
      <c r="F1760" s="184">
        <v>0.70820000000000005</v>
      </c>
      <c r="G1760" s="184">
        <v>1.0286999999999999</v>
      </c>
      <c r="H1760" s="184">
        <v>2.7717999999999998</v>
      </c>
      <c r="I1760" s="184">
        <v>4.0755999999999997</v>
      </c>
      <c r="J1760" s="184">
        <v>3.1604999999999999</v>
      </c>
      <c r="K1760" s="184">
        <v>3.5213000000000001</v>
      </c>
      <c r="L1760" s="184">
        <v>26.5533</v>
      </c>
      <c r="M1760" s="184">
        <v>37.49</v>
      </c>
      <c r="N1760" s="184">
        <v>70.920299999999997</v>
      </c>
      <c r="O1760" s="184"/>
      <c r="P1760" s="184"/>
      <c r="Q1760" s="184">
        <v>36.366300000000003</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1445</v>
      </c>
      <c r="B1761" s="180" t="s">
        <v>1473</v>
      </c>
      <c r="C1761" s="180">
        <v>147920</v>
      </c>
      <c r="D1761" s="183">
        <v>44477</v>
      </c>
      <c r="E1761" s="184">
        <v>16.043299999999999</v>
      </c>
      <c r="F1761" s="184">
        <v>0.70240000000000002</v>
      </c>
      <c r="G1761" s="184">
        <v>1.0105</v>
      </c>
      <c r="H1761" s="184">
        <v>2.7277</v>
      </c>
      <c r="I1761" s="184">
        <v>3.9862000000000002</v>
      </c>
      <c r="J1761" s="184">
        <v>2.9710000000000001</v>
      </c>
      <c r="K1761" s="184">
        <v>2.9380000000000002</v>
      </c>
      <c r="L1761" s="184">
        <v>25.135899999999999</v>
      </c>
      <c r="M1761" s="184">
        <v>35.234699999999997</v>
      </c>
      <c r="N1761" s="184">
        <v>67.194299999999998</v>
      </c>
      <c r="O1761" s="184"/>
      <c r="P1761" s="184"/>
      <c r="Q1761" s="184">
        <v>33.381500000000003</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1445</v>
      </c>
      <c r="B1762" s="180" t="s">
        <v>1474</v>
      </c>
      <c r="C1762" s="180">
        <v>102875</v>
      </c>
      <c r="D1762" s="183">
        <v>44477</v>
      </c>
      <c r="E1762" s="184">
        <v>165.38800000000001</v>
      </c>
      <c r="F1762" s="184">
        <v>1.0022</v>
      </c>
      <c r="G1762" s="184">
        <v>1.4886999999999999</v>
      </c>
      <c r="H1762" s="184">
        <v>2.7338</v>
      </c>
      <c r="I1762" s="184">
        <v>3.9371999999999998</v>
      </c>
      <c r="J1762" s="184">
        <v>5.8015999999999996</v>
      </c>
      <c r="K1762" s="184">
        <v>15.170299999999999</v>
      </c>
      <c r="L1762" s="184">
        <v>35.509500000000003</v>
      </c>
      <c r="M1762" s="184">
        <v>59.082000000000001</v>
      </c>
      <c r="N1762" s="184">
        <v>106.5955</v>
      </c>
      <c r="O1762" s="184">
        <v>36.817999999999998</v>
      </c>
      <c r="P1762" s="184">
        <v>20.6343</v>
      </c>
      <c r="Q1762" s="184">
        <v>18.378</v>
      </c>
      <c r="R1762" s="184">
        <v>55.287599999999998</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1445</v>
      </c>
      <c r="B1763" s="180" t="s">
        <v>1475</v>
      </c>
      <c r="C1763" s="180">
        <v>120164</v>
      </c>
      <c r="D1763" s="183">
        <v>44477</v>
      </c>
      <c r="E1763" s="184">
        <v>185.047</v>
      </c>
      <c r="F1763" s="184">
        <v>1.0054000000000001</v>
      </c>
      <c r="G1763" s="184">
        <v>1.5006999999999999</v>
      </c>
      <c r="H1763" s="184">
        <v>2.7622</v>
      </c>
      <c r="I1763" s="184">
        <v>3.9952000000000001</v>
      </c>
      <c r="J1763" s="184">
        <v>5.9287999999999998</v>
      </c>
      <c r="K1763" s="184">
        <v>15.597300000000001</v>
      </c>
      <c r="L1763" s="184">
        <v>36.500599999999999</v>
      </c>
      <c r="M1763" s="184">
        <v>60.841900000000003</v>
      </c>
      <c r="N1763" s="184">
        <v>109.64700000000001</v>
      </c>
      <c r="O1763" s="184">
        <v>38.739899999999999</v>
      </c>
      <c r="P1763" s="184">
        <v>22.341699999999999</v>
      </c>
      <c r="Q1763" s="184">
        <v>22.8504</v>
      </c>
      <c r="R1763" s="184">
        <v>57.524799999999999</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1445</v>
      </c>
      <c r="B1764" s="180" t="s">
        <v>1476</v>
      </c>
      <c r="C1764" s="180">
        <v>129220</v>
      </c>
      <c r="D1764" s="183">
        <v>44477</v>
      </c>
      <c r="E1764" s="184">
        <v>47.987000000000002</v>
      </c>
      <c r="F1764" s="184">
        <v>0.49840000000000001</v>
      </c>
      <c r="G1764" s="184">
        <v>1.8378000000000001</v>
      </c>
      <c r="H1764" s="184">
        <v>4.4968000000000004</v>
      </c>
      <c r="I1764" s="184">
        <v>4.1994999999999996</v>
      </c>
      <c r="J1764" s="184">
        <v>8.0813000000000006</v>
      </c>
      <c r="K1764" s="184">
        <v>16.637499999999999</v>
      </c>
      <c r="L1764" s="184">
        <v>44.291400000000003</v>
      </c>
      <c r="M1764" s="184">
        <v>63.828499999999998</v>
      </c>
      <c r="N1764" s="184">
        <v>105.93510000000001</v>
      </c>
      <c r="O1764" s="184">
        <v>26.466899999999999</v>
      </c>
      <c r="P1764" s="184">
        <v>20.136900000000001</v>
      </c>
      <c r="Q1764" s="184">
        <v>23.558800000000002</v>
      </c>
      <c r="R1764" s="184">
        <v>44.944000000000003</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1445</v>
      </c>
      <c r="B1765" s="180" t="s">
        <v>1477</v>
      </c>
      <c r="C1765" s="180">
        <v>129223</v>
      </c>
      <c r="D1765" s="183">
        <v>44477</v>
      </c>
      <c r="E1765" s="184">
        <v>44.917000000000002</v>
      </c>
      <c r="F1765" s="184">
        <v>0.4945</v>
      </c>
      <c r="G1765" s="184">
        <v>1.8271999999999999</v>
      </c>
      <c r="H1765" s="184">
        <v>4.4726999999999997</v>
      </c>
      <c r="I1765" s="184">
        <v>4.1528999999999998</v>
      </c>
      <c r="J1765" s="184">
        <v>7.9839000000000002</v>
      </c>
      <c r="K1765" s="184">
        <v>16.3231</v>
      </c>
      <c r="L1765" s="184">
        <v>43.527700000000003</v>
      </c>
      <c r="M1765" s="184">
        <v>62.548400000000001</v>
      </c>
      <c r="N1765" s="184">
        <v>103.76990000000001</v>
      </c>
      <c r="O1765" s="184">
        <v>25.058800000000002</v>
      </c>
      <c r="P1765" s="184">
        <v>18.9514</v>
      </c>
      <c r="Q1765" s="184">
        <v>22.4618</v>
      </c>
      <c r="R1765" s="184">
        <v>43.357100000000003</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1445</v>
      </c>
      <c r="B1766" s="180" t="s">
        <v>1478</v>
      </c>
      <c r="C1766" s="180">
        <v>113177</v>
      </c>
      <c r="D1766" s="183">
        <v>44477</v>
      </c>
      <c r="E1766" s="184">
        <v>84.478099999999998</v>
      </c>
      <c r="F1766" s="184">
        <v>1.2394000000000001</v>
      </c>
      <c r="G1766" s="184">
        <v>1.8744000000000001</v>
      </c>
      <c r="H1766" s="184">
        <v>3.9954000000000001</v>
      </c>
      <c r="I1766" s="184">
        <v>3.7431999999999999</v>
      </c>
      <c r="J1766" s="184">
        <v>6.1615000000000002</v>
      </c>
      <c r="K1766" s="184">
        <v>14.5915</v>
      </c>
      <c r="L1766" s="184">
        <v>38.232399999999998</v>
      </c>
      <c r="M1766" s="184">
        <v>61.121200000000002</v>
      </c>
      <c r="N1766" s="184">
        <v>103.764</v>
      </c>
      <c r="O1766" s="184">
        <v>31.235900000000001</v>
      </c>
      <c r="P1766" s="184">
        <v>22.136299999999999</v>
      </c>
      <c r="Q1766" s="184">
        <v>21.262899999999998</v>
      </c>
      <c r="R1766" s="184">
        <v>52.658299999999997</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1445</v>
      </c>
      <c r="B1767" s="180" t="s">
        <v>1479</v>
      </c>
      <c r="C1767" s="180">
        <v>118778</v>
      </c>
      <c r="D1767" s="183">
        <v>44477</v>
      </c>
      <c r="E1767" s="184">
        <v>91.716300000000004</v>
      </c>
      <c r="F1767" s="184">
        <v>1.242</v>
      </c>
      <c r="G1767" s="184">
        <v>1.8819999999999999</v>
      </c>
      <c r="H1767" s="184">
        <v>4.0134999999999996</v>
      </c>
      <c r="I1767" s="184">
        <v>3.7793999999999999</v>
      </c>
      <c r="J1767" s="184">
        <v>6.2439999999999998</v>
      </c>
      <c r="K1767" s="184">
        <v>14.838200000000001</v>
      </c>
      <c r="L1767" s="184">
        <v>38.826700000000002</v>
      </c>
      <c r="M1767" s="184">
        <v>62.168700000000001</v>
      </c>
      <c r="N1767" s="184">
        <v>105.5217</v>
      </c>
      <c r="O1767" s="184">
        <v>32.420699999999997</v>
      </c>
      <c r="P1767" s="184">
        <v>23.389099999999999</v>
      </c>
      <c r="Q1767" s="184">
        <v>27.3568</v>
      </c>
      <c r="R1767" s="184">
        <v>53.9651</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1445</v>
      </c>
      <c r="B1768" s="180" t="s">
        <v>1480</v>
      </c>
      <c r="C1768" s="180">
        <v>147131</v>
      </c>
      <c r="D1768" s="183">
        <v>44477</v>
      </c>
      <c r="E1768" s="184">
        <v>24.71</v>
      </c>
      <c r="F1768" s="184">
        <v>1.4368000000000001</v>
      </c>
      <c r="G1768" s="184">
        <v>2.7443</v>
      </c>
      <c r="H1768" s="184">
        <v>4.8367000000000004</v>
      </c>
      <c r="I1768" s="184">
        <v>4.8811999999999998</v>
      </c>
      <c r="J1768" s="184">
        <v>8.3772000000000002</v>
      </c>
      <c r="K1768" s="184">
        <v>18.9697</v>
      </c>
      <c r="L1768" s="184">
        <v>44.081600000000002</v>
      </c>
      <c r="M1768" s="184">
        <v>61.082099999999997</v>
      </c>
      <c r="N1768" s="184">
        <v>103.3745</v>
      </c>
      <c r="O1768" s="184"/>
      <c r="P1768" s="184"/>
      <c r="Q1768" s="184">
        <v>45.592300000000002</v>
      </c>
      <c r="R1768" s="184">
        <v>61.491700000000002</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1445</v>
      </c>
      <c r="B1769" s="180" t="s">
        <v>1481</v>
      </c>
      <c r="C1769" s="180">
        <v>147129</v>
      </c>
      <c r="D1769" s="183">
        <v>44477</v>
      </c>
      <c r="E1769" s="184">
        <v>23.68</v>
      </c>
      <c r="F1769" s="184">
        <v>1.4133</v>
      </c>
      <c r="G1769" s="184">
        <v>2.7332000000000001</v>
      </c>
      <c r="H1769" s="184">
        <v>4.7788000000000004</v>
      </c>
      <c r="I1769" s="184">
        <v>4.7788000000000004</v>
      </c>
      <c r="J1769" s="184">
        <v>8.2266999999999992</v>
      </c>
      <c r="K1769" s="184">
        <v>18.459199999999999</v>
      </c>
      <c r="L1769" s="184">
        <v>42.822699999999998</v>
      </c>
      <c r="M1769" s="184">
        <v>59.032899999999998</v>
      </c>
      <c r="N1769" s="184">
        <v>99.831199999999995</v>
      </c>
      <c r="O1769" s="184"/>
      <c r="P1769" s="184"/>
      <c r="Q1769" s="184">
        <v>43.040799999999997</v>
      </c>
      <c r="R1769" s="184">
        <v>58.686500000000002</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1445</v>
      </c>
      <c r="B1770" s="180" t="s">
        <v>1482</v>
      </c>
      <c r="C1770" s="180">
        <v>100177</v>
      </c>
      <c r="D1770" s="183">
        <v>44477</v>
      </c>
      <c r="E1770" s="184">
        <v>147.01446812190301</v>
      </c>
      <c r="F1770" s="184">
        <v>-9.9599999999999994E-2</v>
      </c>
      <c r="G1770" s="184">
        <v>-1.1032</v>
      </c>
      <c r="H1770" s="184">
        <v>1.7970999999999999</v>
      </c>
      <c r="I1770" s="184">
        <v>2.6238000000000001</v>
      </c>
      <c r="J1770" s="184">
        <v>4.8543000000000003</v>
      </c>
      <c r="K1770" s="184">
        <v>9.9422999999999995</v>
      </c>
      <c r="L1770" s="184">
        <v>45.825699999999998</v>
      </c>
      <c r="M1770" s="184">
        <v>76.400899999999993</v>
      </c>
      <c r="N1770" s="184">
        <v>113.9418</v>
      </c>
      <c r="O1770" s="184">
        <v>37.600099999999998</v>
      </c>
      <c r="P1770" s="184">
        <v>22.2517</v>
      </c>
      <c r="Q1770" s="184">
        <v>11.3537</v>
      </c>
      <c r="R1770" s="184">
        <v>85.388599999999997</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1445</v>
      </c>
      <c r="B1771" s="180" t="s">
        <v>1483</v>
      </c>
      <c r="C1771" s="180">
        <v>120828</v>
      </c>
      <c r="D1771" s="183">
        <v>44477</v>
      </c>
      <c r="E1771" s="184">
        <v>135.84030000000001</v>
      </c>
      <c r="F1771" s="184">
        <v>-9.4700000000000006E-2</v>
      </c>
      <c r="G1771" s="184">
        <v>-1.0797000000000001</v>
      </c>
      <c r="H1771" s="184">
        <v>1.8415999999999999</v>
      </c>
      <c r="I1771" s="184">
        <v>2.7044999999999999</v>
      </c>
      <c r="J1771" s="184">
        <v>5.0225</v>
      </c>
      <c r="K1771" s="184">
        <v>10.473000000000001</v>
      </c>
      <c r="L1771" s="184">
        <v>47.265900000000002</v>
      </c>
      <c r="M1771" s="184">
        <v>79.062100000000001</v>
      </c>
      <c r="N1771" s="184">
        <v>117.80589999999999</v>
      </c>
      <c r="O1771" s="184">
        <v>38.744700000000002</v>
      </c>
      <c r="P1771" s="184">
        <v>22.960599999999999</v>
      </c>
      <c r="Q1771" s="184">
        <v>17.095500000000001</v>
      </c>
      <c r="R1771" s="184">
        <v>87.367500000000007</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1445</v>
      </c>
      <c r="B1772" s="180" t="s">
        <v>1484</v>
      </c>
      <c r="C1772" s="180">
        <v>125497</v>
      </c>
      <c r="D1772" s="183">
        <v>44477</v>
      </c>
      <c r="E1772" s="184">
        <v>114.3972</v>
      </c>
      <c r="F1772" s="184">
        <v>0.39140000000000003</v>
      </c>
      <c r="G1772" s="184">
        <v>1.3516999999999999</v>
      </c>
      <c r="H1772" s="184">
        <v>3.1177000000000001</v>
      </c>
      <c r="I1772" s="184">
        <v>4.4306999999999999</v>
      </c>
      <c r="J1772" s="184">
        <v>6.7720000000000002</v>
      </c>
      <c r="K1772" s="184">
        <v>10.961499999999999</v>
      </c>
      <c r="L1772" s="184">
        <v>27.113099999999999</v>
      </c>
      <c r="M1772" s="184">
        <v>38.823599999999999</v>
      </c>
      <c r="N1772" s="184">
        <v>80.204999999999998</v>
      </c>
      <c r="O1772" s="184">
        <v>31.457599999999999</v>
      </c>
      <c r="P1772" s="184">
        <v>23.2226</v>
      </c>
      <c r="Q1772" s="184">
        <v>28.3827</v>
      </c>
      <c r="R1772" s="184">
        <v>44.331099999999999</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1445</v>
      </c>
      <c r="B1773" s="180" t="s">
        <v>1485</v>
      </c>
      <c r="C1773" s="180">
        <v>125494</v>
      </c>
      <c r="D1773" s="183">
        <v>44477</v>
      </c>
      <c r="E1773" s="184">
        <v>103.74979999999999</v>
      </c>
      <c r="F1773" s="184">
        <v>0.38879999999999998</v>
      </c>
      <c r="G1773" s="184">
        <v>1.3438000000000001</v>
      </c>
      <c r="H1773" s="184">
        <v>3.0988000000000002</v>
      </c>
      <c r="I1773" s="184">
        <v>4.3928000000000003</v>
      </c>
      <c r="J1773" s="184">
        <v>6.6882999999999999</v>
      </c>
      <c r="K1773" s="184">
        <v>10.6813</v>
      </c>
      <c r="L1773" s="184">
        <v>26.427800000000001</v>
      </c>
      <c r="M1773" s="184">
        <v>37.716999999999999</v>
      </c>
      <c r="N1773" s="184">
        <v>78.3249</v>
      </c>
      <c r="O1773" s="184">
        <v>29.952100000000002</v>
      </c>
      <c r="P1773" s="184">
        <v>21.835899999999999</v>
      </c>
      <c r="Q1773" s="184">
        <v>21.353300000000001</v>
      </c>
      <c r="R1773" s="184">
        <v>42.704599999999999</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1445</v>
      </c>
      <c r="B1774" s="180" t="s">
        <v>1486</v>
      </c>
      <c r="C1774" s="180">
        <v>100795</v>
      </c>
      <c r="D1774" s="183">
        <v>44477</v>
      </c>
      <c r="E1774" s="184">
        <v>152.3725</v>
      </c>
      <c r="F1774" s="184">
        <v>1.7169000000000001</v>
      </c>
      <c r="G1774" s="184">
        <v>2.6318999999999999</v>
      </c>
      <c r="H1774" s="184">
        <v>4.4541000000000004</v>
      </c>
      <c r="I1774" s="184">
        <v>4.2946</v>
      </c>
      <c r="J1774" s="184">
        <v>7.9397000000000002</v>
      </c>
      <c r="K1774" s="184">
        <v>15.853999999999999</v>
      </c>
      <c r="L1774" s="184">
        <v>39.378</v>
      </c>
      <c r="M1774" s="184">
        <v>54.5398</v>
      </c>
      <c r="N1774" s="184">
        <v>93.459199999999996</v>
      </c>
      <c r="O1774" s="184">
        <v>27.133800000000001</v>
      </c>
      <c r="P1774" s="184">
        <v>13.478400000000001</v>
      </c>
      <c r="Q1774" s="184">
        <v>17.767399999999999</v>
      </c>
      <c r="R1774" s="184">
        <v>46.423999999999999</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1445</v>
      </c>
      <c r="B1775" s="180" t="s">
        <v>1487</v>
      </c>
      <c r="C1775" s="180">
        <v>119589</v>
      </c>
      <c r="D1775" s="183">
        <v>44477</v>
      </c>
      <c r="E1775" s="184">
        <v>161.65940000000001</v>
      </c>
      <c r="F1775" s="184">
        <v>1.7197</v>
      </c>
      <c r="G1775" s="184">
        <v>2.6404000000000001</v>
      </c>
      <c r="H1775" s="184">
        <v>4.4740000000000002</v>
      </c>
      <c r="I1775" s="184">
        <v>4.3341000000000003</v>
      </c>
      <c r="J1775" s="184">
        <v>8.0279000000000007</v>
      </c>
      <c r="K1775" s="184">
        <v>16.1477</v>
      </c>
      <c r="L1775" s="184">
        <v>40.0867</v>
      </c>
      <c r="M1775" s="184">
        <v>55.709699999999998</v>
      </c>
      <c r="N1775" s="184">
        <v>95.413600000000002</v>
      </c>
      <c r="O1775" s="184">
        <v>28.357500000000002</v>
      </c>
      <c r="P1775" s="184">
        <v>14.4345</v>
      </c>
      <c r="Q1775" s="184">
        <v>19.248200000000001</v>
      </c>
      <c r="R1775" s="184">
        <v>47.851900000000001</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1445</v>
      </c>
      <c r="B1776" s="180" t="s">
        <v>1488</v>
      </c>
      <c r="C1776" s="180">
        <v>145206</v>
      </c>
      <c r="D1776" s="183">
        <v>44477</v>
      </c>
      <c r="E1776" s="184">
        <v>22.475100000000001</v>
      </c>
      <c r="F1776" s="184">
        <v>0.43619999999999998</v>
      </c>
      <c r="G1776" s="184">
        <v>0.49590000000000001</v>
      </c>
      <c r="H1776" s="184">
        <v>1.6674</v>
      </c>
      <c r="I1776" s="184">
        <v>3.0627</v>
      </c>
      <c r="J1776" s="184">
        <v>4.3189000000000002</v>
      </c>
      <c r="K1776" s="184">
        <v>11.7125</v>
      </c>
      <c r="L1776" s="184">
        <v>38.1145</v>
      </c>
      <c r="M1776" s="184">
        <v>61.085299999999997</v>
      </c>
      <c r="N1776" s="184">
        <v>98.5047</v>
      </c>
      <c r="O1776" s="184"/>
      <c r="P1776" s="184"/>
      <c r="Q1776" s="184">
        <v>32.1267</v>
      </c>
      <c r="R1776" s="184">
        <v>49.111699999999999</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1445</v>
      </c>
      <c r="B1777" s="180" t="s">
        <v>1489</v>
      </c>
      <c r="C1777" s="180">
        <v>145208</v>
      </c>
      <c r="D1777" s="183">
        <v>44477</v>
      </c>
      <c r="E1777" s="184">
        <v>21.269100000000002</v>
      </c>
      <c r="F1777" s="184">
        <v>0.43159999999999998</v>
      </c>
      <c r="G1777" s="184">
        <v>0.48139999999999999</v>
      </c>
      <c r="H1777" s="184">
        <v>1.6333</v>
      </c>
      <c r="I1777" s="184">
        <v>2.9935999999999998</v>
      </c>
      <c r="J1777" s="184">
        <v>4.1673999999999998</v>
      </c>
      <c r="K1777" s="184">
        <v>11.2098</v>
      </c>
      <c r="L1777" s="184">
        <v>36.887099999999997</v>
      </c>
      <c r="M1777" s="184">
        <v>58.965400000000002</v>
      </c>
      <c r="N1777" s="184">
        <v>94.959400000000002</v>
      </c>
      <c r="O1777" s="184"/>
      <c r="P1777" s="184"/>
      <c r="Q1777" s="184">
        <v>29.6435</v>
      </c>
      <c r="R1777" s="184">
        <v>46.460799999999999</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1445</v>
      </c>
      <c r="B1778" s="180" t="s">
        <v>1490</v>
      </c>
      <c r="C1778" s="180">
        <v>129649</v>
      </c>
      <c r="D1778" s="183">
        <v>44477</v>
      </c>
      <c r="E1778" s="184">
        <v>30.97</v>
      </c>
      <c r="F1778" s="184">
        <v>1.044</v>
      </c>
      <c r="G1778" s="184">
        <v>1.5077</v>
      </c>
      <c r="H1778" s="184">
        <v>3.0615999999999999</v>
      </c>
      <c r="I1778" s="184">
        <v>2.5836000000000001</v>
      </c>
      <c r="J1778" s="184">
        <v>3.9262000000000001</v>
      </c>
      <c r="K1778" s="184">
        <v>11.402900000000001</v>
      </c>
      <c r="L1778" s="184">
        <v>33.433900000000001</v>
      </c>
      <c r="M1778" s="184">
        <v>54.85</v>
      </c>
      <c r="N1778" s="184">
        <v>84.235600000000005</v>
      </c>
      <c r="O1778" s="184">
        <v>32.510899999999999</v>
      </c>
      <c r="P1778" s="184">
        <v>17.800599999999999</v>
      </c>
      <c r="Q1778" s="184">
        <v>16.664400000000001</v>
      </c>
      <c r="R1778" s="184">
        <v>50.7346</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1445</v>
      </c>
      <c r="B1779" s="180" t="s">
        <v>1491</v>
      </c>
      <c r="C1779" s="180">
        <v>129647</v>
      </c>
      <c r="D1779" s="183">
        <v>44477</v>
      </c>
      <c r="E1779" s="184">
        <v>29.23</v>
      </c>
      <c r="F1779" s="184">
        <v>1.0369999999999999</v>
      </c>
      <c r="G1779" s="184">
        <v>1.4931000000000001</v>
      </c>
      <c r="H1779" s="184">
        <v>3.0314000000000001</v>
      </c>
      <c r="I1779" s="184">
        <v>2.5613999999999999</v>
      </c>
      <c r="J1779" s="184">
        <v>3.8734999999999999</v>
      </c>
      <c r="K1779" s="184">
        <v>11.183</v>
      </c>
      <c r="L1779" s="184">
        <v>32.863599999999998</v>
      </c>
      <c r="M1779" s="184">
        <v>54.004199999999997</v>
      </c>
      <c r="N1779" s="184">
        <v>82.8018</v>
      </c>
      <c r="O1779" s="184">
        <v>31.6187</v>
      </c>
      <c r="P1779" s="184">
        <v>16.913599999999999</v>
      </c>
      <c r="Q1779" s="184">
        <v>15.748200000000001</v>
      </c>
      <c r="R1779" s="184">
        <v>49.610799999999998</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1445</v>
      </c>
      <c r="B1780" s="180" t="s">
        <v>1956</v>
      </c>
      <c r="C1780" s="180">
        <v>148618</v>
      </c>
      <c r="D1780" s="183">
        <v>44477</v>
      </c>
      <c r="E1780" s="184">
        <v>15.2157</v>
      </c>
      <c r="F1780" s="184">
        <v>0.9889</v>
      </c>
      <c r="G1780" s="184">
        <v>1.8453999999999999</v>
      </c>
      <c r="H1780" s="184">
        <v>3.9537</v>
      </c>
      <c r="I1780" s="184">
        <v>3.4927000000000001</v>
      </c>
      <c r="J1780" s="184">
        <v>5.4077000000000002</v>
      </c>
      <c r="K1780" s="184">
        <v>12.100199999999999</v>
      </c>
      <c r="L1780" s="184">
        <v>34.1098</v>
      </c>
      <c r="M1780" s="184">
        <v>47.808500000000002</v>
      </c>
      <c r="N1780" s="184"/>
      <c r="O1780" s="184"/>
      <c r="P1780" s="184"/>
      <c r="Q1780" s="184">
        <v>52.156999999999996</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1445</v>
      </c>
      <c r="B1781" s="180" t="s">
        <v>1957</v>
      </c>
      <c r="C1781" s="180">
        <v>148617</v>
      </c>
      <c r="D1781" s="183">
        <v>44477</v>
      </c>
      <c r="E1781" s="184">
        <v>14.9755</v>
      </c>
      <c r="F1781" s="184">
        <v>0.98380000000000001</v>
      </c>
      <c r="G1781" s="184">
        <v>1.8290999999999999</v>
      </c>
      <c r="H1781" s="184">
        <v>3.9127999999999998</v>
      </c>
      <c r="I1781" s="184">
        <v>3.4119999999999999</v>
      </c>
      <c r="J1781" s="184">
        <v>5.2314999999999996</v>
      </c>
      <c r="K1781" s="184">
        <v>11.538500000000001</v>
      </c>
      <c r="L1781" s="184">
        <v>32.756799999999998</v>
      </c>
      <c r="M1781" s="184">
        <v>45.613700000000001</v>
      </c>
      <c r="N1781" s="184"/>
      <c r="O1781" s="184"/>
      <c r="P1781" s="184"/>
      <c r="Q1781" s="184">
        <v>49.755000000000003</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0.84773125000000027</v>
      </c>
      <c r="G1782" s="186">
        <v>1.6646416666666661</v>
      </c>
      <c r="H1782" s="186">
        <v>3.6724312500000003</v>
      </c>
      <c r="I1782" s="186">
        <v>3.82213125</v>
      </c>
      <c r="J1782" s="186">
        <v>6.1983499999999978</v>
      </c>
      <c r="K1782" s="186">
        <v>13.774872916666665</v>
      </c>
      <c r="L1782" s="186">
        <v>37.127254166666667</v>
      </c>
      <c r="M1782" s="186">
        <v>54.899870833333345</v>
      </c>
      <c r="N1782" s="186">
        <v>94.019304347826079</v>
      </c>
      <c r="O1782" s="186">
        <v>30.10597666666666</v>
      </c>
      <c r="P1782" s="186">
        <v>18.600757142857141</v>
      </c>
      <c r="Q1782" s="186">
        <v>28.047952083333328</v>
      </c>
      <c r="R1782" s="186">
        <v>50.974528571428579</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0.82800000000000007</v>
      </c>
      <c r="G1783" s="186">
        <v>1.8104499999999999</v>
      </c>
      <c r="H1783" s="186">
        <v>3.85785</v>
      </c>
      <c r="I1783" s="186">
        <v>3.8980999999999999</v>
      </c>
      <c r="J1783" s="186">
        <v>6.2600999999999996</v>
      </c>
      <c r="K1783" s="186">
        <v>14.5274</v>
      </c>
      <c r="L1783" s="186">
        <v>37.125349999999997</v>
      </c>
      <c r="M1783" s="186">
        <v>55.099699999999999</v>
      </c>
      <c r="N1783" s="186">
        <v>95.302999999999997</v>
      </c>
      <c r="O1783" s="186">
        <v>30.058750000000003</v>
      </c>
      <c r="P1783" s="186">
        <v>18.84965</v>
      </c>
      <c r="Q1783" s="186">
        <v>23.204599999999999</v>
      </c>
      <c r="R1783" s="186">
        <v>48.414450000000002</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32"/>
      <c r="B1784" s="129"/>
      <c r="C1784" s="129"/>
      <c r="D1784" s="129"/>
      <c r="E1784" s="129"/>
      <c r="F1784" s="133"/>
      <c r="G1784" s="133"/>
      <c r="H1784" s="133"/>
      <c r="I1784" s="133"/>
      <c r="J1784" s="133"/>
      <c r="K1784" s="133"/>
      <c r="L1784" s="133"/>
      <c r="M1784" s="133"/>
      <c r="N1784" s="133"/>
      <c r="O1784" s="133"/>
      <c r="P1784" s="133"/>
      <c r="Q1784" s="133"/>
      <c r="R1784" s="133"/>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1958</v>
      </c>
      <c r="C1786" s="180">
        <v>148637</v>
      </c>
      <c r="D1786" s="183">
        <v>44477</v>
      </c>
      <c r="E1786" s="184">
        <v>13.96</v>
      </c>
      <c r="F1786" s="184">
        <v>1.0862000000000001</v>
      </c>
      <c r="G1786" s="184">
        <v>1.9722</v>
      </c>
      <c r="H1786" s="184">
        <v>4.1013999999999999</v>
      </c>
      <c r="I1786" s="184">
        <v>1.3062</v>
      </c>
      <c r="J1786" s="184">
        <v>5.9984999999999999</v>
      </c>
      <c r="K1786" s="184">
        <v>19.828299999999999</v>
      </c>
      <c r="L1786" s="184">
        <v>29.739799999999999</v>
      </c>
      <c r="M1786" s="184">
        <v>35.009700000000002</v>
      </c>
      <c r="N1786" s="184"/>
      <c r="O1786" s="184"/>
      <c r="P1786" s="184"/>
      <c r="Q1786" s="184">
        <v>39.6</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1959</v>
      </c>
      <c r="C1787" s="180">
        <v>148635</v>
      </c>
      <c r="D1787" s="183">
        <v>44477</v>
      </c>
      <c r="E1787" s="184">
        <v>13.75</v>
      </c>
      <c r="F1787" s="184">
        <v>1.1029</v>
      </c>
      <c r="G1787" s="184">
        <v>1.9274</v>
      </c>
      <c r="H1787" s="184">
        <v>4.0877999999999997</v>
      </c>
      <c r="I1787" s="184">
        <v>1.2518</v>
      </c>
      <c r="J1787" s="184">
        <v>5.8506999999999998</v>
      </c>
      <c r="K1787" s="184">
        <v>19.254100000000001</v>
      </c>
      <c r="L1787" s="184">
        <v>28.5047</v>
      </c>
      <c r="M1787" s="184">
        <v>33.107500000000002</v>
      </c>
      <c r="N1787" s="184"/>
      <c r="O1787" s="184"/>
      <c r="P1787" s="184"/>
      <c r="Q1787" s="184">
        <v>37.5</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44477</v>
      </c>
      <c r="E1788" s="184">
        <v>17.190000000000001</v>
      </c>
      <c r="F1788" s="184">
        <v>0.64400000000000002</v>
      </c>
      <c r="G1788" s="184">
        <v>1.2366999999999999</v>
      </c>
      <c r="H1788" s="184">
        <v>2.0177999999999998</v>
      </c>
      <c r="I1788" s="184">
        <v>-1.2069000000000001</v>
      </c>
      <c r="J1788" s="184">
        <v>1.1772</v>
      </c>
      <c r="K1788" s="184">
        <v>12.721299999999999</v>
      </c>
      <c r="L1788" s="184">
        <v>21.3126</v>
      </c>
      <c r="M1788" s="184">
        <v>22.261700000000001</v>
      </c>
      <c r="N1788" s="184">
        <v>54.308799999999998</v>
      </c>
      <c r="O1788" s="184"/>
      <c r="P1788" s="184"/>
      <c r="Q1788" s="184">
        <v>38.732500000000002</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44477</v>
      </c>
      <c r="E1789" s="184">
        <v>16.739999999999998</v>
      </c>
      <c r="F1789" s="184">
        <v>0.66149999999999998</v>
      </c>
      <c r="G1789" s="184">
        <v>1.2092000000000001</v>
      </c>
      <c r="H1789" s="184">
        <v>2.0110000000000001</v>
      </c>
      <c r="I1789" s="184">
        <v>-1.2388999999999999</v>
      </c>
      <c r="J1789" s="184">
        <v>1.026</v>
      </c>
      <c r="K1789" s="184">
        <v>12.349</v>
      </c>
      <c r="L1789" s="184">
        <v>20.345099999999999</v>
      </c>
      <c r="M1789" s="184">
        <v>20.866399999999999</v>
      </c>
      <c r="N1789" s="184">
        <v>51.9056</v>
      </c>
      <c r="O1789" s="184"/>
      <c r="P1789" s="184"/>
      <c r="Q1789" s="184">
        <v>36.526299999999999</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1960</v>
      </c>
      <c r="C1790" s="180">
        <v>148517</v>
      </c>
      <c r="D1790" s="183">
        <v>44477</v>
      </c>
      <c r="E1790" s="184">
        <v>14.06</v>
      </c>
      <c r="F1790" s="184">
        <v>0.42859999999999998</v>
      </c>
      <c r="G1790" s="184">
        <v>0.57220000000000004</v>
      </c>
      <c r="H1790" s="184">
        <v>2.0318999999999998</v>
      </c>
      <c r="I1790" s="184">
        <v>0.21379999999999999</v>
      </c>
      <c r="J1790" s="184">
        <v>0.57220000000000004</v>
      </c>
      <c r="K1790" s="184">
        <v>7.9047999999999998</v>
      </c>
      <c r="L1790" s="184">
        <v>18.4499</v>
      </c>
      <c r="M1790" s="184">
        <v>21.206900000000001</v>
      </c>
      <c r="N1790" s="184"/>
      <c r="O1790" s="184"/>
      <c r="P1790" s="184"/>
      <c r="Q1790" s="184">
        <v>40.6</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1961</v>
      </c>
      <c r="C1791" s="180">
        <v>148516</v>
      </c>
      <c r="D1791" s="183">
        <v>44477</v>
      </c>
      <c r="E1791" s="184">
        <v>14.29</v>
      </c>
      <c r="F1791" s="184">
        <v>0.42159999999999997</v>
      </c>
      <c r="G1791" s="184">
        <v>0.63380000000000003</v>
      </c>
      <c r="H1791" s="184">
        <v>2.0714000000000001</v>
      </c>
      <c r="I1791" s="184">
        <v>0.28070000000000001</v>
      </c>
      <c r="J1791" s="184">
        <v>0.70469999999999999</v>
      </c>
      <c r="K1791" s="184">
        <v>8.3397000000000006</v>
      </c>
      <c r="L1791" s="184">
        <v>19.381799999999998</v>
      </c>
      <c r="M1791" s="184">
        <v>22.660900000000002</v>
      </c>
      <c r="N1791" s="184"/>
      <c r="O1791" s="184"/>
      <c r="P1791" s="184"/>
      <c r="Q1791" s="184">
        <v>42.9</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1962</v>
      </c>
      <c r="C1792" s="180">
        <v>148751</v>
      </c>
      <c r="D1792" s="183">
        <v>44477</v>
      </c>
      <c r="E1792" s="184">
        <v>13.53</v>
      </c>
      <c r="F1792" s="184">
        <v>0.66959999999999997</v>
      </c>
      <c r="G1792" s="184">
        <v>1.8825000000000001</v>
      </c>
      <c r="H1792" s="184">
        <v>3.8372999999999999</v>
      </c>
      <c r="I1792" s="184">
        <v>1.5004</v>
      </c>
      <c r="J1792" s="184">
        <v>5.9513999999999996</v>
      </c>
      <c r="K1792" s="184">
        <v>17.7546</v>
      </c>
      <c r="L1792" s="184">
        <v>33.9604</v>
      </c>
      <c r="M1792" s="184"/>
      <c r="N1792" s="184"/>
      <c r="O1792" s="184"/>
      <c r="P1792" s="184"/>
      <c r="Q1792" s="184">
        <v>35.299999999999997</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1963</v>
      </c>
      <c r="C1793" s="180">
        <v>148753</v>
      </c>
      <c r="D1793" s="183">
        <v>44477</v>
      </c>
      <c r="E1793" s="184">
        <v>13.4</v>
      </c>
      <c r="F1793" s="184">
        <v>0.67620000000000002</v>
      </c>
      <c r="G1793" s="184">
        <v>1.9011</v>
      </c>
      <c r="H1793" s="184">
        <v>3.7955000000000001</v>
      </c>
      <c r="I1793" s="184">
        <v>1.4382999999999999</v>
      </c>
      <c r="J1793" s="184">
        <v>5.7615999999999996</v>
      </c>
      <c r="K1793" s="184">
        <v>17.338000000000001</v>
      </c>
      <c r="L1793" s="184">
        <v>32.936500000000002</v>
      </c>
      <c r="M1793" s="184"/>
      <c r="N1793" s="184"/>
      <c r="O1793" s="184"/>
      <c r="P1793" s="184"/>
      <c r="Q1793" s="184">
        <v>34</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1964</v>
      </c>
      <c r="C1794" s="180">
        <v>148606</v>
      </c>
      <c r="D1794" s="183">
        <v>44477</v>
      </c>
      <c r="E1794" s="184">
        <v>12.707000000000001</v>
      </c>
      <c r="F1794" s="184">
        <v>0.35539999999999999</v>
      </c>
      <c r="G1794" s="184">
        <v>-3.15E-2</v>
      </c>
      <c r="H1794" s="184">
        <v>1.7211000000000001</v>
      </c>
      <c r="I1794" s="184">
        <v>0</v>
      </c>
      <c r="J1794" s="184">
        <v>1.0577000000000001</v>
      </c>
      <c r="K1794" s="184">
        <v>9.3640000000000008</v>
      </c>
      <c r="L1794" s="184">
        <v>17.7883</v>
      </c>
      <c r="M1794" s="184">
        <v>23.309100000000001</v>
      </c>
      <c r="N1794" s="184"/>
      <c r="O1794" s="184"/>
      <c r="P1794" s="184"/>
      <c r="Q1794" s="184">
        <v>27.07</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1965</v>
      </c>
      <c r="C1795" s="180">
        <v>148602</v>
      </c>
      <c r="D1795" s="183">
        <v>44477</v>
      </c>
      <c r="E1795" s="184">
        <v>12.523</v>
      </c>
      <c r="F1795" s="184">
        <v>0.35260000000000002</v>
      </c>
      <c r="G1795" s="184">
        <v>-4.7899999999999998E-2</v>
      </c>
      <c r="H1795" s="184">
        <v>1.6973</v>
      </c>
      <c r="I1795" s="184">
        <v>-6.3799999999999996E-2</v>
      </c>
      <c r="J1795" s="184">
        <v>0.91869999999999996</v>
      </c>
      <c r="K1795" s="184">
        <v>8.8956999999999997</v>
      </c>
      <c r="L1795" s="184">
        <v>16.7972</v>
      </c>
      <c r="M1795" s="184">
        <v>21.700700000000001</v>
      </c>
      <c r="N1795" s="184"/>
      <c r="O1795" s="184"/>
      <c r="P1795" s="184"/>
      <c r="Q1795" s="184">
        <v>25.23</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1966</v>
      </c>
      <c r="C1796" s="180">
        <v>148572</v>
      </c>
      <c r="D1796" s="183">
        <v>44477</v>
      </c>
      <c r="E1796" s="184">
        <v>30.49</v>
      </c>
      <c r="F1796" s="184">
        <v>0.51100000000000001</v>
      </c>
      <c r="G1796" s="184">
        <v>0.39510000000000001</v>
      </c>
      <c r="H1796" s="184">
        <v>1.8777999999999999</v>
      </c>
      <c r="I1796" s="184">
        <v>-3.2800000000000003E-2</v>
      </c>
      <c r="J1796" s="184">
        <v>2.1269</v>
      </c>
      <c r="K1796" s="184">
        <v>13.5061</v>
      </c>
      <c r="L1796" s="184">
        <v>19.3627</v>
      </c>
      <c r="M1796" s="184">
        <v>22.9832</v>
      </c>
      <c r="N1796" s="184"/>
      <c r="O1796" s="184"/>
      <c r="P1796" s="184"/>
      <c r="Q1796" s="184">
        <v>36.695799999999998</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1967</v>
      </c>
      <c r="C1797" s="180">
        <v>148564</v>
      </c>
      <c r="D1797" s="183">
        <v>44477</v>
      </c>
      <c r="E1797" s="184">
        <v>18.926400000000001</v>
      </c>
      <c r="F1797" s="184">
        <v>0.1938</v>
      </c>
      <c r="G1797" s="184">
        <v>0.54930000000000001</v>
      </c>
      <c r="H1797" s="184">
        <v>2.2595000000000001</v>
      </c>
      <c r="I1797" s="184">
        <v>1.1534</v>
      </c>
      <c r="J1797" s="184">
        <v>3.9849000000000001</v>
      </c>
      <c r="K1797" s="184">
        <v>17.554500000000001</v>
      </c>
      <c r="L1797" s="184">
        <v>35.5381</v>
      </c>
      <c r="M1797" s="184">
        <v>52.312899999999999</v>
      </c>
      <c r="N1797" s="184"/>
      <c r="O1797" s="184"/>
      <c r="P1797" s="184"/>
      <c r="Q1797" s="184">
        <v>89.263999999999996</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1968</v>
      </c>
      <c r="C1798" s="180">
        <v>148560</v>
      </c>
      <c r="D1798" s="183">
        <v>44477</v>
      </c>
      <c r="E1798" s="184">
        <v>18.7087</v>
      </c>
      <c r="F1798" s="184">
        <v>0.19059999999999999</v>
      </c>
      <c r="G1798" s="184">
        <v>0.53949999999999998</v>
      </c>
      <c r="H1798" s="184">
        <v>2.2361</v>
      </c>
      <c r="I1798" s="184">
        <v>1.1056999999999999</v>
      </c>
      <c r="J1798" s="184">
        <v>3.8818000000000001</v>
      </c>
      <c r="K1798" s="184">
        <v>17.2041</v>
      </c>
      <c r="L1798" s="184">
        <v>34.733600000000003</v>
      </c>
      <c r="M1798" s="184">
        <v>50.874200000000002</v>
      </c>
      <c r="N1798" s="184"/>
      <c r="O1798" s="184"/>
      <c r="P1798" s="184"/>
      <c r="Q1798" s="184">
        <v>87.087000000000003</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44477</v>
      </c>
      <c r="E1799" s="184">
        <v>17.7</v>
      </c>
      <c r="F1799" s="184">
        <v>0.34010000000000001</v>
      </c>
      <c r="G1799" s="184">
        <v>1.2007000000000001</v>
      </c>
      <c r="H1799" s="184">
        <v>2.6682000000000001</v>
      </c>
      <c r="I1799" s="184">
        <v>0.68259999999999998</v>
      </c>
      <c r="J1799" s="184">
        <v>2.3121</v>
      </c>
      <c r="K1799" s="184">
        <v>11.2508</v>
      </c>
      <c r="L1799" s="184">
        <v>19.1919</v>
      </c>
      <c r="M1799" s="184">
        <v>27.338100000000001</v>
      </c>
      <c r="N1799" s="184">
        <v>56.7759</v>
      </c>
      <c r="O1799" s="184"/>
      <c r="P1799" s="184"/>
      <c r="Q1799" s="184">
        <v>28.9773</v>
      </c>
      <c r="R1799" s="184">
        <v>33.3371</v>
      </c>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44477</v>
      </c>
      <c r="E1800" s="184">
        <v>17.45</v>
      </c>
      <c r="F1800" s="184">
        <v>0.34499999999999997</v>
      </c>
      <c r="G1800" s="184">
        <v>1.2181</v>
      </c>
      <c r="H1800" s="184">
        <v>2.6471</v>
      </c>
      <c r="I1800" s="184">
        <v>0.69240000000000002</v>
      </c>
      <c r="J1800" s="184">
        <v>2.286</v>
      </c>
      <c r="K1800" s="184">
        <v>11.075699999999999</v>
      </c>
      <c r="L1800" s="184">
        <v>18.7075</v>
      </c>
      <c r="M1800" s="184">
        <v>26.6328</v>
      </c>
      <c r="N1800" s="184">
        <v>55.525799999999997</v>
      </c>
      <c r="O1800" s="184"/>
      <c r="P1800" s="184"/>
      <c r="Q1800" s="184">
        <v>28.162199999999999</v>
      </c>
      <c r="R1800" s="184">
        <v>32.461199999999998</v>
      </c>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44477</v>
      </c>
      <c r="E1801" s="184">
        <v>178.10759999999999</v>
      </c>
      <c r="F1801" s="184">
        <v>0.36309999999999998</v>
      </c>
      <c r="G1801" s="184">
        <v>1.2255</v>
      </c>
      <c r="H1801" s="184">
        <v>2.6665000000000001</v>
      </c>
      <c r="I1801" s="184">
        <v>0.14549999999999999</v>
      </c>
      <c r="J1801" s="184">
        <v>2.3161999999999998</v>
      </c>
      <c r="K1801" s="184">
        <v>13.257899999999999</v>
      </c>
      <c r="L1801" s="184">
        <v>21.652200000000001</v>
      </c>
      <c r="M1801" s="184">
        <v>25.1723</v>
      </c>
      <c r="N1801" s="184">
        <v>53.913600000000002</v>
      </c>
      <c r="O1801" s="184">
        <v>22.746200000000002</v>
      </c>
      <c r="P1801" s="184">
        <v>15.4444</v>
      </c>
      <c r="Q1801" s="184">
        <v>16.0579</v>
      </c>
      <c r="R1801" s="184">
        <v>27.043099999999999</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44477</v>
      </c>
      <c r="E1802" s="184">
        <v>734.92951434576003</v>
      </c>
      <c r="F1802" s="184">
        <v>0.36099999999999999</v>
      </c>
      <c r="G1802" s="184">
        <v>1.2190000000000001</v>
      </c>
      <c r="H1802" s="184">
        <v>2.6511</v>
      </c>
      <c r="I1802" s="184">
        <v>0.11600000000000001</v>
      </c>
      <c r="J1802" s="184">
        <v>2.2534000000000001</v>
      </c>
      <c r="K1802" s="184">
        <v>13.0403</v>
      </c>
      <c r="L1802" s="184">
        <v>21.174499999999998</v>
      </c>
      <c r="M1802" s="184">
        <v>24.425000000000001</v>
      </c>
      <c r="N1802" s="184">
        <v>52.696599999999997</v>
      </c>
      <c r="O1802" s="184">
        <v>21.8063</v>
      </c>
      <c r="P1802" s="184">
        <v>14.487</v>
      </c>
      <c r="Q1802" s="184">
        <v>14.9778</v>
      </c>
      <c r="R1802" s="184">
        <v>26.0397</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0.51195294117647061</v>
      </c>
      <c r="G1803" s="186">
        <v>1.0354647058823527</v>
      </c>
      <c r="H1803" s="186">
        <v>2.6105176470588236</v>
      </c>
      <c r="I1803" s="186">
        <v>0.4320235294117647</v>
      </c>
      <c r="J1803" s="186">
        <v>2.8341176470588234</v>
      </c>
      <c r="K1803" s="186">
        <v>13.566994117647061</v>
      </c>
      <c r="L1803" s="186">
        <v>24.092752941176471</v>
      </c>
      <c r="M1803" s="186">
        <v>28.657426666666669</v>
      </c>
      <c r="N1803" s="186">
        <v>54.187716666666667</v>
      </c>
      <c r="O1803" s="186">
        <v>22.276250000000001</v>
      </c>
      <c r="P1803" s="186">
        <v>14.9657</v>
      </c>
      <c r="Q1803" s="186">
        <v>38.745929411764713</v>
      </c>
      <c r="R1803" s="186">
        <v>29.720274999999997</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0.42159999999999997</v>
      </c>
      <c r="G1804" s="186">
        <v>1.2092000000000001</v>
      </c>
      <c r="H1804" s="186">
        <v>2.2595000000000001</v>
      </c>
      <c r="I1804" s="186">
        <v>0.28070000000000001</v>
      </c>
      <c r="J1804" s="186">
        <v>2.286</v>
      </c>
      <c r="K1804" s="186">
        <v>13.0403</v>
      </c>
      <c r="L1804" s="186">
        <v>21.174499999999998</v>
      </c>
      <c r="M1804" s="186">
        <v>24.425000000000001</v>
      </c>
      <c r="N1804" s="186">
        <v>54.111199999999997</v>
      </c>
      <c r="O1804" s="186">
        <v>22.276250000000001</v>
      </c>
      <c r="P1804" s="186">
        <v>14.9657</v>
      </c>
      <c r="Q1804" s="186">
        <v>36.526299999999999</v>
      </c>
      <c r="R1804" s="186">
        <v>29.75215</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32"/>
      <c r="B1805" s="129"/>
      <c r="C1805" s="129"/>
      <c r="D1805" s="129"/>
      <c r="E1805" s="129"/>
      <c r="F1805" s="133"/>
      <c r="G1805" s="133"/>
      <c r="H1805" s="133"/>
      <c r="I1805" s="133"/>
      <c r="J1805" s="133"/>
      <c r="K1805" s="133"/>
      <c r="L1805" s="133"/>
      <c r="M1805" s="133"/>
      <c r="N1805" s="133"/>
      <c r="O1805" s="133"/>
      <c r="P1805" s="133"/>
      <c r="Q1805" s="133"/>
      <c r="R1805" s="133"/>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1492</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1493</v>
      </c>
      <c r="B1807" s="180" t="s">
        <v>1969</v>
      </c>
      <c r="C1807" s="180">
        <v>112016</v>
      </c>
      <c r="D1807" s="183">
        <v>44477</v>
      </c>
      <c r="E1807" s="184">
        <v>249.49340000000001</v>
      </c>
      <c r="F1807" s="184">
        <v>4.0674999999999999</v>
      </c>
      <c r="G1807" s="184">
        <v>2.7071000000000001</v>
      </c>
      <c r="H1807" s="184">
        <v>2.2498</v>
      </c>
      <c r="I1807" s="184">
        <v>1.8865000000000001</v>
      </c>
      <c r="J1807" s="184">
        <v>2.0169000000000001</v>
      </c>
      <c r="K1807" s="184">
        <v>3.8327</v>
      </c>
      <c r="L1807" s="184">
        <v>4.0355999999999996</v>
      </c>
      <c r="M1807" s="184">
        <v>3.9355000000000002</v>
      </c>
      <c r="N1807" s="184">
        <v>4.2525000000000004</v>
      </c>
      <c r="O1807" s="184">
        <v>7.1327999999999996</v>
      </c>
      <c r="P1807" s="184">
        <v>7.1615000000000002</v>
      </c>
      <c r="Q1807" s="184">
        <v>7.7141000000000002</v>
      </c>
      <c r="R1807" s="184">
        <v>6.0031999999999996</v>
      </c>
      <c r="S1807" s="120" t="s">
        <v>2002</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1493</v>
      </c>
      <c r="B1808" s="180" t="s">
        <v>1494</v>
      </c>
      <c r="C1808" s="180">
        <v>119501</v>
      </c>
      <c r="D1808" s="183">
        <v>44477</v>
      </c>
      <c r="E1808" s="184">
        <v>436.52030000000002</v>
      </c>
      <c r="F1808" s="184">
        <v>4.5242000000000004</v>
      </c>
      <c r="G1808" s="184">
        <v>3.4487000000000001</v>
      </c>
      <c r="H1808" s="184">
        <v>2.8325</v>
      </c>
      <c r="I1808" s="184">
        <v>2.411</v>
      </c>
      <c r="J1808" s="184">
        <v>2.5145</v>
      </c>
      <c r="K1808" s="184">
        <v>4.1125999999999996</v>
      </c>
      <c r="L1808" s="184">
        <v>4.2949999999999999</v>
      </c>
      <c r="M1808" s="184">
        <v>4.1025999999999998</v>
      </c>
      <c r="N1808" s="184">
        <v>4.3940000000000001</v>
      </c>
      <c r="O1808" s="184">
        <v>7.0193000000000003</v>
      </c>
      <c r="P1808" s="184">
        <v>7.1077000000000004</v>
      </c>
      <c r="Q1808" s="184">
        <v>8.1715</v>
      </c>
      <c r="R1808" s="184">
        <v>5.9737999999999998</v>
      </c>
      <c r="S1808" s="120" t="s">
        <v>2002</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1493</v>
      </c>
      <c r="B1809" s="180" t="s">
        <v>1495</v>
      </c>
      <c r="C1809" s="180">
        <v>101317</v>
      </c>
      <c r="D1809" s="183">
        <v>44477</v>
      </c>
      <c r="E1809" s="184">
        <v>431.93639999999999</v>
      </c>
      <c r="F1809" s="184">
        <v>4.3861999999999997</v>
      </c>
      <c r="G1809" s="184">
        <v>3.3050000000000002</v>
      </c>
      <c r="H1809" s="184">
        <v>2.7079</v>
      </c>
      <c r="I1809" s="184">
        <v>2.2768999999999999</v>
      </c>
      <c r="J1809" s="184">
        <v>2.3769</v>
      </c>
      <c r="K1809" s="184">
        <v>3.9641999999999999</v>
      </c>
      <c r="L1809" s="184">
        <v>4.1327999999999996</v>
      </c>
      <c r="M1809" s="184">
        <v>3.9371</v>
      </c>
      <c r="N1809" s="184">
        <v>4.2317</v>
      </c>
      <c r="O1809" s="184">
        <v>6.8752000000000004</v>
      </c>
      <c r="P1809" s="184">
        <v>6.9653</v>
      </c>
      <c r="Q1809" s="184">
        <v>7.5960999999999999</v>
      </c>
      <c r="R1809" s="184">
        <v>5.8232999999999997</v>
      </c>
      <c r="S1809" s="120" t="s">
        <v>2002</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1493</v>
      </c>
      <c r="B1810" s="180" t="s">
        <v>1496</v>
      </c>
      <c r="C1810" s="180">
        <v>144754</v>
      </c>
      <c r="D1810" s="183">
        <v>44477</v>
      </c>
      <c r="E1810" s="184">
        <v>12.2254</v>
      </c>
      <c r="F1810" s="184">
        <v>8.9589999999999996</v>
      </c>
      <c r="G1810" s="184">
        <v>5.1772</v>
      </c>
      <c r="H1810" s="184">
        <v>3.7132999999999998</v>
      </c>
      <c r="I1810" s="184">
        <v>3.4592999999999998</v>
      </c>
      <c r="J1810" s="184">
        <v>3.1629999999999998</v>
      </c>
      <c r="K1810" s="184">
        <v>3.9592999999999998</v>
      </c>
      <c r="L1810" s="184">
        <v>4.1298000000000004</v>
      </c>
      <c r="M1810" s="184">
        <v>4.1448</v>
      </c>
      <c r="N1810" s="184">
        <v>4.3639000000000001</v>
      </c>
      <c r="O1810" s="184">
        <v>6.6921999999999997</v>
      </c>
      <c r="P1810" s="184"/>
      <c r="Q1810" s="184">
        <v>6.7424999999999997</v>
      </c>
      <c r="R1810" s="184">
        <v>5.5542999999999996</v>
      </c>
      <c r="S1810" s="120" t="s">
        <v>2001</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1493</v>
      </c>
      <c r="B1811" s="180" t="s">
        <v>1497</v>
      </c>
      <c r="C1811" s="180">
        <v>144759</v>
      </c>
      <c r="D1811" s="183">
        <v>44477</v>
      </c>
      <c r="E1811" s="184">
        <v>11.895300000000001</v>
      </c>
      <c r="F1811" s="184">
        <v>7.9797000000000002</v>
      </c>
      <c r="G1811" s="184">
        <v>4.2972999999999999</v>
      </c>
      <c r="H1811" s="184">
        <v>2.8069000000000002</v>
      </c>
      <c r="I1811" s="184">
        <v>2.5888</v>
      </c>
      <c r="J1811" s="184">
        <v>2.2749000000000001</v>
      </c>
      <c r="K1811" s="184">
        <v>3.0686</v>
      </c>
      <c r="L1811" s="184">
        <v>3.2305999999999999</v>
      </c>
      <c r="M1811" s="184">
        <v>3.2359</v>
      </c>
      <c r="N1811" s="184">
        <v>3.4428000000000001</v>
      </c>
      <c r="O1811" s="184">
        <v>5.7474999999999996</v>
      </c>
      <c r="P1811" s="184"/>
      <c r="Q1811" s="184">
        <v>5.7979000000000003</v>
      </c>
      <c r="R1811" s="184">
        <v>4.6124000000000001</v>
      </c>
      <c r="S1811" s="120" t="s">
        <v>2001</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1493</v>
      </c>
      <c r="B1812" s="180" t="s">
        <v>1498</v>
      </c>
      <c r="C1812" s="180">
        <v>143464</v>
      </c>
      <c r="D1812" s="183">
        <v>44477</v>
      </c>
      <c r="E1812" s="184">
        <v>1218.1288</v>
      </c>
      <c r="F1812" s="184">
        <v>5.0197000000000003</v>
      </c>
      <c r="G1812" s="184">
        <v>2.7823000000000002</v>
      </c>
      <c r="H1812" s="184">
        <v>2.4474999999999998</v>
      </c>
      <c r="I1812" s="184">
        <v>2.4224999999999999</v>
      </c>
      <c r="J1812" s="184">
        <v>2.2707000000000002</v>
      </c>
      <c r="K1812" s="184">
        <v>3.3028</v>
      </c>
      <c r="L1812" s="184">
        <v>3.5802</v>
      </c>
      <c r="M1812" s="184">
        <v>3.5442999999999998</v>
      </c>
      <c r="N1812" s="184">
        <v>3.6331000000000002</v>
      </c>
      <c r="O1812" s="184">
        <v>5.7561999999999998</v>
      </c>
      <c r="P1812" s="184"/>
      <c r="Q1812" s="184">
        <v>6.0555000000000003</v>
      </c>
      <c r="R1812" s="184">
        <v>4.6264000000000003</v>
      </c>
      <c r="S1812" s="120" t="s">
        <v>2002</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1493</v>
      </c>
      <c r="B1813" s="180" t="s">
        <v>1499</v>
      </c>
      <c r="C1813" s="180">
        <v>143508</v>
      </c>
      <c r="D1813" s="183">
        <v>44477</v>
      </c>
      <c r="E1813" s="184">
        <v>1226.0204000000001</v>
      </c>
      <c r="F1813" s="184">
        <v>5.2583000000000002</v>
      </c>
      <c r="G1813" s="184">
        <v>3.0225</v>
      </c>
      <c r="H1813" s="184">
        <v>2.6871999999999998</v>
      </c>
      <c r="I1813" s="184">
        <v>2.6625999999999999</v>
      </c>
      <c r="J1813" s="184">
        <v>2.5112000000000001</v>
      </c>
      <c r="K1813" s="184">
        <v>3.5449000000000002</v>
      </c>
      <c r="L1813" s="184">
        <v>3.8086000000000002</v>
      </c>
      <c r="M1813" s="184">
        <v>3.7631999999999999</v>
      </c>
      <c r="N1813" s="184">
        <v>3.8479000000000001</v>
      </c>
      <c r="O1813" s="184">
        <v>5.9627999999999997</v>
      </c>
      <c r="P1813" s="184"/>
      <c r="Q1813" s="184">
        <v>6.2596999999999996</v>
      </c>
      <c r="R1813" s="184">
        <v>4.8289</v>
      </c>
      <c r="S1813" s="120" t="s">
        <v>2002</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1493</v>
      </c>
      <c r="B1814" s="180" t="s">
        <v>1500</v>
      </c>
      <c r="C1814" s="180">
        <v>119379</v>
      </c>
      <c r="D1814" s="183">
        <v>44477</v>
      </c>
      <c r="E1814" s="184">
        <v>2614.5221999999999</v>
      </c>
      <c r="F1814" s="184">
        <v>7.8726000000000003</v>
      </c>
      <c r="G1814" s="184">
        <v>2.9142999999999999</v>
      </c>
      <c r="H1814" s="184">
        <v>3.2418</v>
      </c>
      <c r="I1814" s="184">
        <v>2.6162000000000001</v>
      </c>
      <c r="J1814" s="184">
        <v>2.2858999999999998</v>
      </c>
      <c r="K1814" s="184">
        <v>3.2759999999999998</v>
      </c>
      <c r="L1814" s="184">
        <v>3.3567</v>
      </c>
      <c r="M1814" s="184">
        <v>3.2719</v>
      </c>
      <c r="N1814" s="184">
        <v>3.4093</v>
      </c>
      <c r="O1814" s="184">
        <v>5.8330000000000002</v>
      </c>
      <c r="P1814" s="184">
        <v>6.6337999999999999</v>
      </c>
      <c r="Q1814" s="184">
        <v>7.8352000000000004</v>
      </c>
      <c r="R1814" s="184">
        <v>4.5942999999999996</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1493</v>
      </c>
      <c r="B1815" s="180" t="s">
        <v>1501</v>
      </c>
      <c r="C1815" s="180">
        <v>109269</v>
      </c>
      <c r="D1815" s="183">
        <v>44477</v>
      </c>
      <c r="E1815" s="184">
        <v>2562.5432999999998</v>
      </c>
      <c r="F1815" s="184">
        <v>7.6618000000000004</v>
      </c>
      <c r="G1815" s="184">
        <v>2.7031000000000001</v>
      </c>
      <c r="H1815" s="184">
        <v>3.0304000000000002</v>
      </c>
      <c r="I1815" s="184">
        <v>2.4047000000000001</v>
      </c>
      <c r="J1815" s="184">
        <v>2.0741000000000001</v>
      </c>
      <c r="K1815" s="184">
        <v>3.0630000000000002</v>
      </c>
      <c r="L1815" s="184">
        <v>3.1377000000000002</v>
      </c>
      <c r="M1815" s="184">
        <v>3.0417000000000001</v>
      </c>
      <c r="N1815" s="184">
        <v>3.1737000000000002</v>
      </c>
      <c r="O1815" s="184">
        <v>5.5785999999999998</v>
      </c>
      <c r="P1815" s="184">
        <v>6.4169</v>
      </c>
      <c r="Q1815" s="184">
        <v>7.3669000000000002</v>
      </c>
      <c r="R1815" s="184">
        <v>4.3510999999999997</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1493</v>
      </c>
      <c r="B1816" s="180" t="s">
        <v>1502</v>
      </c>
      <c r="C1816" s="180">
        <v>118317</v>
      </c>
      <c r="D1816" s="183">
        <v>44477</v>
      </c>
      <c r="E1816" s="184">
        <v>3219.1215999999999</v>
      </c>
      <c r="F1816" s="184">
        <v>3.2885</v>
      </c>
      <c r="G1816" s="184">
        <v>3.2951000000000001</v>
      </c>
      <c r="H1816" s="184">
        <v>2.9575</v>
      </c>
      <c r="I1816" s="184">
        <v>2.5537999999999998</v>
      </c>
      <c r="J1816" s="184">
        <v>2.4018000000000002</v>
      </c>
      <c r="K1816" s="184">
        <v>3.1947999999999999</v>
      </c>
      <c r="L1816" s="184">
        <v>3.2585999999999999</v>
      </c>
      <c r="M1816" s="184">
        <v>3.1837</v>
      </c>
      <c r="N1816" s="184">
        <v>3.2776000000000001</v>
      </c>
      <c r="O1816" s="184">
        <v>5.4532999999999996</v>
      </c>
      <c r="P1816" s="184">
        <v>5.8775000000000004</v>
      </c>
      <c r="Q1816" s="184">
        <v>7.2218999999999998</v>
      </c>
      <c r="R1816" s="184">
        <v>4.5049000000000001</v>
      </c>
      <c r="S1816" s="120" t="s">
        <v>2001</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1493</v>
      </c>
      <c r="B1817" s="180" t="s">
        <v>1503</v>
      </c>
      <c r="C1817" s="180">
        <v>109371</v>
      </c>
      <c r="D1817" s="183">
        <v>44477</v>
      </c>
      <c r="E1817" s="184">
        <v>3088.9719</v>
      </c>
      <c r="F1817" s="184">
        <v>2.7084999999999999</v>
      </c>
      <c r="G1817" s="184">
        <v>2.7143999999999999</v>
      </c>
      <c r="H1817" s="184">
        <v>2.3784999999999998</v>
      </c>
      <c r="I1817" s="184">
        <v>1.9745999999999999</v>
      </c>
      <c r="J1817" s="184">
        <v>1.8244</v>
      </c>
      <c r="K1817" s="184">
        <v>2.6366000000000001</v>
      </c>
      <c r="L1817" s="184">
        <v>2.7111000000000001</v>
      </c>
      <c r="M1817" s="184">
        <v>2.6257000000000001</v>
      </c>
      <c r="N1817" s="184">
        <v>2.6978</v>
      </c>
      <c r="O1817" s="184">
        <v>4.9029999999999996</v>
      </c>
      <c r="P1817" s="184">
        <v>5.2525000000000004</v>
      </c>
      <c r="Q1817" s="184">
        <v>7.1254999999999997</v>
      </c>
      <c r="R1817" s="184">
        <v>3.9098000000000002</v>
      </c>
      <c r="S1817" s="120" t="s">
        <v>2001</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1493</v>
      </c>
      <c r="B1818" s="180" t="s">
        <v>1504</v>
      </c>
      <c r="C1818" s="180">
        <v>119205</v>
      </c>
      <c r="D1818" s="183">
        <v>44477</v>
      </c>
      <c r="E1818" s="184">
        <v>2908.1386000000002</v>
      </c>
      <c r="F1818" s="184">
        <v>7.1391</v>
      </c>
      <c r="G1818" s="184">
        <v>2.5325000000000002</v>
      </c>
      <c r="H1818" s="184">
        <v>2.5219999999999998</v>
      </c>
      <c r="I1818" s="184">
        <v>2.4479000000000002</v>
      </c>
      <c r="J1818" s="184">
        <v>2.4116</v>
      </c>
      <c r="K1818" s="184">
        <v>3.5202</v>
      </c>
      <c r="L1818" s="184">
        <v>3.6074999999999999</v>
      </c>
      <c r="M1818" s="184">
        <v>3.5840000000000001</v>
      </c>
      <c r="N1818" s="184">
        <v>3.71</v>
      </c>
      <c r="O1818" s="184">
        <v>5.7016</v>
      </c>
      <c r="P1818" s="184">
        <v>6.1044</v>
      </c>
      <c r="Q1818" s="184">
        <v>7.3648999999999996</v>
      </c>
      <c r="R1818" s="184">
        <v>4.8688000000000002</v>
      </c>
      <c r="S1818" s="120" t="s">
        <v>2002</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1493</v>
      </c>
      <c r="B1819" s="180" t="s">
        <v>1505</v>
      </c>
      <c r="C1819" s="180">
        <v>104138</v>
      </c>
      <c r="D1819" s="183">
        <v>44477</v>
      </c>
      <c r="E1819" s="184">
        <v>2747.2732000000001</v>
      </c>
      <c r="F1819" s="184">
        <v>6.4062999999999999</v>
      </c>
      <c r="G1819" s="184">
        <v>1.8005</v>
      </c>
      <c r="H1819" s="184">
        <v>1.8187</v>
      </c>
      <c r="I1819" s="184">
        <v>1.7552000000000001</v>
      </c>
      <c r="J1819" s="184">
        <v>1.7245999999999999</v>
      </c>
      <c r="K1819" s="184">
        <v>2.8271000000000002</v>
      </c>
      <c r="L1819" s="184">
        <v>2.9011999999999998</v>
      </c>
      <c r="M1819" s="184">
        <v>2.8694999999999999</v>
      </c>
      <c r="N1819" s="184">
        <v>2.9834000000000001</v>
      </c>
      <c r="O1819" s="184">
        <v>4.9433999999999996</v>
      </c>
      <c r="P1819" s="184">
        <v>5.3300999999999998</v>
      </c>
      <c r="Q1819" s="184">
        <v>6.8747999999999996</v>
      </c>
      <c r="R1819" s="184">
        <v>4.1372</v>
      </c>
      <c r="S1819" s="120" t="s">
        <v>2002</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1493</v>
      </c>
      <c r="B1820" s="180" t="s">
        <v>1506</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1493</v>
      </c>
      <c r="B1821" s="180" t="s">
        <v>1507</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1493</v>
      </c>
      <c r="B1822" s="180" t="s">
        <v>1508</v>
      </c>
      <c r="C1822" s="180">
        <v>107249</v>
      </c>
      <c r="D1822" s="183">
        <v>44477</v>
      </c>
      <c r="E1822" s="184">
        <v>31.478100000000001</v>
      </c>
      <c r="F1822" s="184">
        <v>15.4284</v>
      </c>
      <c r="G1822" s="184">
        <v>9.1285000000000007</v>
      </c>
      <c r="H1822" s="184">
        <v>9.9745000000000008</v>
      </c>
      <c r="I1822" s="184">
        <v>18.5763</v>
      </c>
      <c r="J1822" s="184">
        <v>14.233599999999999</v>
      </c>
      <c r="K1822" s="184">
        <v>14.053699999999999</v>
      </c>
      <c r="L1822" s="184">
        <v>11.3576</v>
      </c>
      <c r="M1822" s="184">
        <v>10.122</v>
      </c>
      <c r="N1822" s="184">
        <v>9.5328999999999997</v>
      </c>
      <c r="O1822" s="184">
        <v>7.95</v>
      </c>
      <c r="P1822" s="184">
        <v>8.0291999999999994</v>
      </c>
      <c r="Q1822" s="184">
        <v>8.6537000000000006</v>
      </c>
      <c r="R1822" s="184">
        <v>6.9489999999999998</v>
      </c>
      <c r="S1822" s="120" t="s">
        <v>2002</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1493</v>
      </c>
      <c r="B1823" s="180" t="s">
        <v>1509</v>
      </c>
      <c r="C1823" s="180">
        <v>118560</v>
      </c>
      <c r="D1823" s="183">
        <v>44477</v>
      </c>
      <c r="E1823" s="184">
        <v>31.673500000000001</v>
      </c>
      <c r="F1823" s="184">
        <v>15.448499999999999</v>
      </c>
      <c r="G1823" s="184">
        <v>9.1491000000000007</v>
      </c>
      <c r="H1823" s="184">
        <v>9.9788999999999994</v>
      </c>
      <c r="I1823" s="184">
        <v>18.586200000000002</v>
      </c>
      <c r="J1823" s="184">
        <v>14.235200000000001</v>
      </c>
      <c r="K1823" s="184">
        <v>14.053900000000001</v>
      </c>
      <c r="L1823" s="184">
        <v>11.3574</v>
      </c>
      <c r="M1823" s="184">
        <v>10.1403</v>
      </c>
      <c r="N1823" s="184">
        <v>9.5718999999999994</v>
      </c>
      <c r="O1823" s="184">
        <v>8.0282999999999998</v>
      </c>
      <c r="P1823" s="184">
        <v>8.1067</v>
      </c>
      <c r="Q1823" s="184">
        <v>8.9291</v>
      </c>
      <c r="R1823" s="184">
        <v>7.0217999999999998</v>
      </c>
      <c r="S1823" s="120" t="s">
        <v>2002</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1493</v>
      </c>
      <c r="B1824" s="180" t="s">
        <v>1510</v>
      </c>
      <c r="C1824" s="180">
        <v>145034</v>
      </c>
      <c r="D1824" s="183">
        <v>44477</v>
      </c>
      <c r="E1824" s="184">
        <v>12.1874</v>
      </c>
      <c r="F1824" s="184">
        <v>7.1891999999999996</v>
      </c>
      <c r="G1824" s="184">
        <v>3.6947999999999999</v>
      </c>
      <c r="H1824" s="184">
        <v>3.5535000000000001</v>
      </c>
      <c r="I1824" s="184">
        <v>2.7195999999999998</v>
      </c>
      <c r="J1824" s="184">
        <v>2.6513</v>
      </c>
      <c r="K1824" s="184">
        <v>3.8125</v>
      </c>
      <c r="L1824" s="184">
        <v>3.9725999999999999</v>
      </c>
      <c r="M1824" s="184">
        <v>3.9148000000000001</v>
      </c>
      <c r="N1824" s="184">
        <v>4.1329000000000002</v>
      </c>
      <c r="O1824" s="184">
        <v>6.6494999999999997</v>
      </c>
      <c r="P1824" s="184"/>
      <c r="Q1824" s="184">
        <v>6.7210000000000001</v>
      </c>
      <c r="R1824" s="184">
        <v>5.5986000000000002</v>
      </c>
      <c r="S1824" s="120" t="s">
        <v>2002</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1493</v>
      </c>
      <c r="B1825" s="180" t="s">
        <v>1511</v>
      </c>
      <c r="C1825" s="180">
        <v>145040</v>
      </c>
      <c r="D1825" s="183">
        <v>44477</v>
      </c>
      <c r="E1825" s="184">
        <v>12.071899999999999</v>
      </c>
      <c r="F1825" s="184">
        <v>6.9554999999999998</v>
      </c>
      <c r="G1825" s="184">
        <v>3.4277000000000002</v>
      </c>
      <c r="H1825" s="184">
        <v>3.2414999999999998</v>
      </c>
      <c r="I1825" s="184">
        <v>2.4211</v>
      </c>
      <c r="J1825" s="184">
        <v>2.3527999999999998</v>
      </c>
      <c r="K1825" s="184">
        <v>3.5112000000000001</v>
      </c>
      <c r="L1825" s="184">
        <v>3.6475</v>
      </c>
      <c r="M1825" s="184">
        <v>3.5787</v>
      </c>
      <c r="N1825" s="184">
        <v>3.7997000000000001</v>
      </c>
      <c r="O1825" s="184">
        <v>6.3167</v>
      </c>
      <c r="P1825" s="184"/>
      <c r="Q1825" s="184">
        <v>6.3874000000000004</v>
      </c>
      <c r="R1825" s="184">
        <v>5.2675999999999998</v>
      </c>
      <c r="S1825" s="120" t="s">
        <v>2002</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1493</v>
      </c>
      <c r="B1826" s="180" t="s">
        <v>1512</v>
      </c>
      <c r="C1826" s="180">
        <v>147908</v>
      </c>
      <c r="D1826" s="183">
        <v>44477</v>
      </c>
      <c r="E1826" s="184">
        <v>1082.1539</v>
      </c>
      <c r="F1826" s="184">
        <v>8.5016999999999996</v>
      </c>
      <c r="G1826" s="184">
        <v>4.9276</v>
      </c>
      <c r="H1826" s="184">
        <v>4.5753000000000004</v>
      </c>
      <c r="I1826" s="184">
        <v>3.2873999999999999</v>
      </c>
      <c r="J1826" s="184">
        <v>2.8614000000000002</v>
      </c>
      <c r="K1826" s="184">
        <v>3.8399000000000001</v>
      </c>
      <c r="L1826" s="184">
        <v>3.7847</v>
      </c>
      <c r="M1826" s="184">
        <v>3.7568000000000001</v>
      </c>
      <c r="N1826" s="184">
        <v>3.8111999999999999</v>
      </c>
      <c r="O1826" s="184"/>
      <c r="P1826" s="184"/>
      <c r="Q1826" s="184">
        <v>4.7735000000000003</v>
      </c>
      <c r="R1826" s="184"/>
      <c r="S1826" s="120" t="s">
        <v>2002</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1493</v>
      </c>
      <c r="B1827" s="180" t="s">
        <v>1513</v>
      </c>
      <c r="C1827" s="180">
        <v>147907</v>
      </c>
      <c r="D1827" s="183">
        <v>44477</v>
      </c>
      <c r="E1827" s="184">
        <v>1077.4015999999999</v>
      </c>
      <c r="F1827" s="184">
        <v>8.2408999999999999</v>
      </c>
      <c r="G1827" s="184">
        <v>4.6679000000000004</v>
      </c>
      <c r="H1827" s="184">
        <v>4.3156999999999996</v>
      </c>
      <c r="I1827" s="184">
        <v>3.0280999999999998</v>
      </c>
      <c r="J1827" s="184">
        <v>2.6017000000000001</v>
      </c>
      <c r="K1827" s="184">
        <v>3.5783999999999998</v>
      </c>
      <c r="L1827" s="184">
        <v>3.5207999999999999</v>
      </c>
      <c r="M1827" s="184">
        <v>3.4872000000000001</v>
      </c>
      <c r="N1827" s="184">
        <v>3.5377999999999998</v>
      </c>
      <c r="O1827" s="184"/>
      <c r="P1827" s="184"/>
      <c r="Q1827" s="184">
        <v>4.5015000000000001</v>
      </c>
      <c r="R1827" s="184"/>
      <c r="S1827" s="120" t="s">
        <v>2002</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1493</v>
      </c>
      <c r="B1828" s="180" t="s">
        <v>1514</v>
      </c>
      <c r="C1828" s="180">
        <v>115092</v>
      </c>
      <c r="D1828" s="183">
        <v>44477</v>
      </c>
      <c r="E1828" s="184">
        <v>22.029900000000001</v>
      </c>
      <c r="F1828" s="184">
        <v>5.7999000000000001</v>
      </c>
      <c r="G1828" s="184">
        <v>3.6461000000000001</v>
      </c>
      <c r="H1828" s="184">
        <v>2.9129</v>
      </c>
      <c r="I1828" s="184">
        <v>3.1280999999999999</v>
      </c>
      <c r="J1828" s="184">
        <v>2.9064000000000001</v>
      </c>
      <c r="K1828" s="184">
        <v>3.9028</v>
      </c>
      <c r="L1828" s="184">
        <v>4.0582000000000003</v>
      </c>
      <c r="M1828" s="184">
        <v>4.0609000000000002</v>
      </c>
      <c r="N1828" s="184">
        <v>4.3388999999999998</v>
      </c>
      <c r="O1828" s="184">
        <v>6.7149999999999999</v>
      </c>
      <c r="P1828" s="184">
        <v>6.8402000000000003</v>
      </c>
      <c r="Q1828" s="184">
        <v>7.8578999999999999</v>
      </c>
      <c r="R1828" s="184">
        <v>5.7723000000000004</v>
      </c>
      <c r="S1828" s="120" t="s">
        <v>2001</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1493</v>
      </c>
      <c r="B1829" s="180" t="s">
        <v>1515</v>
      </c>
      <c r="C1829" s="180">
        <v>120676</v>
      </c>
      <c r="D1829" s="183">
        <v>44477</v>
      </c>
      <c r="E1829" s="184">
        <v>23.436800000000002</v>
      </c>
      <c r="F1829" s="184">
        <v>6.2305999999999999</v>
      </c>
      <c r="G1829" s="184">
        <v>4.1543999999999999</v>
      </c>
      <c r="H1829" s="184">
        <v>3.4508000000000001</v>
      </c>
      <c r="I1829" s="184">
        <v>3.6537999999999999</v>
      </c>
      <c r="J1829" s="184">
        <v>3.4306999999999999</v>
      </c>
      <c r="K1829" s="184">
        <v>4.4316000000000004</v>
      </c>
      <c r="L1829" s="184">
        <v>4.6219000000000001</v>
      </c>
      <c r="M1829" s="184">
        <v>4.6401000000000003</v>
      </c>
      <c r="N1829" s="184">
        <v>4.9306999999999999</v>
      </c>
      <c r="O1829" s="184">
        <v>7.3289</v>
      </c>
      <c r="P1829" s="184">
        <v>7.5284000000000004</v>
      </c>
      <c r="Q1829" s="184">
        <v>8.5763999999999996</v>
      </c>
      <c r="R1829" s="184">
        <v>6.3936000000000002</v>
      </c>
      <c r="S1829" s="120" t="s">
        <v>2001</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1493</v>
      </c>
      <c r="B1830" s="180" t="s">
        <v>1516</v>
      </c>
      <c r="C1830" s="180">
        <v>113251</v>
      </c>
      <c r="D1830" s="183">
        <v>44477</v>
      </c>
      <c r="E1830" s="184">
        <v>2217.3622</v>
      </c>
      <c r="F1830" s="184">
        <v>6.2167000000000003</v>
      </c>
      <c r="G1830" s="184">
        <v>4.4120999999999997</v>
      </c>
      <c r="H1830" s="184">
        <v>3.3837999999999999</v>
      </c>
      <c r="I1830" s="184">
        <v>17.967199999999998</v>
      </c>
      <c r="J1830" s="184">
        <v>9.6831999999999994</v>
      </c>
      <c r="K1830" s="184">
        <v>5.5949</v>
      </c>
      <c r="L1830" s="184">
        <v>4.4664000000000001</v>
      </c>
      <c r="M1830" s="184">
        <v>3.9605999999999999</v>
      </c>
      <c r="N1830" s="184">
        <v>4.3323</v>
      </c>
      <c r="O1830" s="184">
        <v>5.6871999999999998</v>
      </c>
      <c r="P1830" s="184">
        <v>5.8438999999999997</v>
      </c>
      <c r="Q1830" s="184">
        <v>7.4348000000000001</v>
      </c>
      <c r="R1830" s="184">
        <v>4.9298000000000002</v>
      </c>
      <c r="S1830" s="120" t="s">
        <v>2001</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1493</v>
      </c>
      <c r="B1831" s="180" t="s">
        <v>1517</v>
      </c>
      <c r="C1831" s="180">
        <v>118350</v>
      </c>
      <c r="D1831" s="183">
        <v>44477</v>
      </c>
      <c r="E1831" s="184">
        <v>2323.8263000000002</v>
      </c>
      <c r="F1831" s="184">
        <v>6.5351999999999997</v>
      </c>
      <c r="G1831" s="184">
        <v>4.7317</v>
      </c>
      <c r="H1831" s="184">
        <v>3.7038000000000002</v>
      </c>
      <c r="I1831" s="184">
        <v>18.289400000000001</v>
      </c>
      <c r="J1831" s="184">
        <v>10.005800000000001</v>
      </c>
      <c r="K1831" s="184">
        <v>5.9196999999999997</v>
      </c>
      <c r="L1831" s="184">
        <v>4.7938999999999998</v>
      </c>
      <c r="M1831" s="184">
        <v>4.2907000000000002</v>
      </c>
      <c r="N1831" s="184">
        <v>4.6725000000000003</v>
      </c>
      <c r="O1831" s="184">
        <v>6.1375000000000002</v>
      </c>
      <c r="P1831" s="184">
        <v>6.4619</v>
      </c>
      <c r="Q1831" s="184">
        <v>7.5572999999999997</v>
      </c>
      <c r="R1831" s="184">
        <v>5.3152999999999997</v>
      </c>
      <c r="S1831" s="120" t="s">
        <v>2001</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1493</v>
      </c>
      <c r="B1832" s="180" t="s">
        <v>1518</v>
      </c>
      <c r="C1832" s="180">
        <v>144173</v>
      </c>
      <c r="D1832" s="183">
        <v>44477</v>
      </c>
      <c r="E1832" s="184">
        <v>12.1898</v>
      </c>
      <c r="F1832" s="184">
        <v>6.2891000000000004</v>
      </c>
      <c r="G1832" s="184">
        <v>4.0936000000000003</v>
      </c>
      <c r="H1832" s="184">
        <v>3.2101999999999999</v>
      </c>
      <c r="I1832" s="184">
        <v>2.5691000000000002</v>
      </c>
      <c r="J1832" s="184">
        <v>2.4302000000000001</v>
      </c>
      <c r="K1832" s="184">
        <v>3.3908</v>
      </c>
      <c r="L1832" s="184">
        <v>3.4777</v>
      </c>
      <c r="M1832" s="184">
        <v>3.4091999999999998</v>
      </c>
      <c r="N1832" s="184">
        <v>3.5122</v>
      </c>
      <c r="O1832" s="184">
        <v>6.2225999999999999</v>
      </c>
      <c r="P1832" s="184"/>
      <c r="Q1832" s="184">
        <v>6.3274999999999997</v>
      </c>
      <c r="R1832" s="184">
        <v>4.9752000000000001</v>
      </c>
      <c r="S1832" s="120" t="s">
        <v>2002</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1493</v>
      </c>
      <c r="B1833" s="180" t="s">
        <v>1519</v>
      </c>
      <c r="C1833" s="180">
        <v>144171</v>
      </c>
      <c r="D1833" s="183">
        <v>44477</v>
      </c>
      <c r="E1833" s="184">
        <v>12.1264</v>
      </c>
      <c r="F1833" s="184">
        <v>6.0209000000000001</v>
      </c>
      <c r="G1833" s="184">
        <v>3.8138000000000001</v>
      </c>
      <c r="H1833" s="184">
        <v>3.0116999999999998</v>
      </c>
      <c r="I1833" s="184">
        <v>2.3887</v>
      </c>
      <c r="J1833" s="184">
        <v>2.2515999999999998</v>
      </c>
      <c r="K1833" s="184">
        <v>3.2223999999999999</v>
      </c>
      <c r="L1833" s="184">
        <v>3.3140999999999998</v>
      </c>
      <c r="M1833" s="184">
        <v>3.2444999999999999</v>
      </c>
      <c r="N1833" s="184">
        <v>3.3458999999999999</v>
      </c>
      <c r="O1833" s="184">
        <v>6.0545999999999998</v>
      </c>
      <c r="P1833" s="184"/>
      <c r="Q1833" s="184">
        <v>6.1558999999999999</v>
      </c>
      <c r="R1833" s="184">
        <v>4.8132000000000001</v>
      </c>
      <c r="S1833" s="120" t="s">
        <v>2002</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1493</v>
      </c>
      <c r="B1834" s="180" t="s">
        <v>1520</v>
      </c>
      <c r="C1834" s="180">
        <v>116424</v>
      </c>
      <c r="D1834" s="183"/>
      <c r="E1834" s="184"/>
      <c r="F1834" s="184"/>
      <c r="G1834" s="184"/>
      <c r="H1834" s="184"/>
      <c r="I1834" s="184"/>
      <c r="J1834" s="184"/>
      <c r="K1834" s="184"/>
      <c r="L1834" s="184"/>
      <c r="M1834" s="184"/>
      <c r="N1834" s="184"/>
      <c r="O1834" s="184"/>
      <c r="P1834" s="184"/>
      <c r="Q1834" s="184"/>
      <c r="R1834" s="184"/>
      <c r="S1834" s="120" t="s">
        <v>2001</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1493</v>
      </c>
      <c r="B1835" s="180" t="s">
        <v>1521</v>
      </c>
      <c r="C1835" s="180">
        <v>119143</v>
      </c>
      <c r="D1835" s="183"/>
      <c r="E1835" s="184"/>
      <c r="F1835" s="184"/>
      <c r="G1835" s="184"/>
      <c r="H1835" s="184"/>
      <c r="I1835" s="184"/>
      <c r="J1835" s="184"/>
      <c r="K1835" s="184"/>
      <c r="L1835" s="184"/>
      <c r="M1835" s="184"/>
      <c r="N1835" s="184"/>
      <c r="O1835" s="184"/>
      <c r="P1835" s="184"/>
      <c r="Q1835" s="184"/>
      <c r="R1835" s="184"/>
      <c r="S1835" s="120" t="s">
        <v>2001</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1493</v>
      </c>
      <c r="B1836" s="180" t="s">
        <v>1522</v>
      </c>
      <c r="C1836" s="180">
        <v>114359</v>
      </c>
      <c r="D1836" s="183">
        <v>44477</v>
      </c>
      <c r="E1836" s="184">
        <v>2164.3688000000002</v>
      </c>
      <c r="F1836" s="184">
        <v>6.0063000000000004</v>
      </c>
      <c r="G1836" s="184">
        <v>3.0998000000000001</v>
      </c>
      <c r="H1836" s="184">
        <v>2.8742999999999999</v>
      </c>
      <c r="I1836" s="184">
        <v>1.9078999999999999</v>
      </c>
      <c r="J1836" s="184">
        <v>1.8246</v>
      </c>
      <c r="K1836" s="184">
        <v>3.0590999999999999</v>
      </c>
      <c r="L1836" s="184">
        <v>3.0914999999999999</v>
      </c>
      <c r="M1836" s="184">
        <v>3.0164</v>
      </c>
      <c r="N1836" s="184">
        <v>3.1248999999999998</v>
      </c>
      <c r="O1836" s="184">
        <v>5.6551</v>
      </c>
      <c r="P1836" s="184">
        <v>6.2183999999999999</v>
      </c>
      <c r="Q1836" s="184">
        <v>7.4248000000000003</v>
      </c>
      <c r="R1836" s="184">
        <v>4.4108000000000001</v>
      </c>
      <c r="S1836" s="120" t="s">
        <v>2002</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1493</v>
      </c>
      <c r="B1837" s="180" t="s">
        <v>1523</v>
      </c>
      <c r="C1837" s="180">
        <v>120541</v>
      </c>
      <c r="D1837" s="183">
        <v>44477</v>
      </c>
      <c r="E1837" s="184">
        <v>2266.0025000000001</v>
      </c>
      <c r="F1837" s="184">
        <v>6.6553000000000004</v>
      </c>
      <c r="G1837" s="184">
        <v>3.7494000000000001</v>
      </c>
      <c r="H1837" s="184">
        <v>3.5244</v>
      </c>
      <c r="I1837" s="184">
        <v>2.5583</v>
      </c>
      <c r="J1837" s="184">
        <v>2.4756999999999998</v>
      </c>
      <c r="K1837" s="184">
        <v>3.7161</v>
      </c>
      <c r="L1837" s="184">
        <v>3.7534999999999998</v>
      </c>
      <c r="M1837" s="184">
        <v>3.6831</v>
      </c>
      <c r="N1837" s="184">
        <v>3.7974999999999999</v>
      </c>
      <c r="O1837" s="184">
        <v>6.2733999999999996</v>
      </c>
      <c r="P1837" s="184">
        <v>6.7811000000000003</v>
      </c>
      <c r="Q1837" s="184">
        <v>7.7313999999999998</v>
      </c>
      <c r="R1837" s="184">
        <v>5.0667</v>
      </c>
      <c r="S1837" s="120" t="s">
        <v>2002</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1493</v>
      </c>
      <c r="B1838" s="180" t="s">
        <v>1524</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1493</v>
      </c>
      <c r="B1839" s="180" t="s">
        <v>1525</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1493</v>
      </c>
      <c r="B1840" s="180" t="s">
        <v>1526</v>
      </c>
      <c r="C1840" s="180">
        <v>102591</v>
      </c>
      <c r="D1840" s="183">
        <v>44477</v>
      </c>
      <c r="E1840" s="184">
        <v>34.305</v>
      </c>
      <c r="F1840" s="184">
        <v>7.9816000000000003</v>
      </c>
      <c r="G1840" s="184">
        <v>3.3702000000000001</v>
      </c>
      <c r="H1840" s="184">
        <v>2.2353000000000001</v>
      </c>
      <c r="I1840" s="184">
        <v>2.5560999999999998</v>
      </c>
      <c r="J1840" s="184">
        <v>2.0748000000000002</v>
      </c>
      <c r="K1840" s="184">
        <v>3.1814</v>
      </c>
      <c r="L1840" s="184">
        <v>3.2654999999999998</v>
      </c>
      <c r="M1840" s="184">
        <v>3.1518999999999999</v>
      </c>
      <c r="N1840" s="184">
        <v>3.3731</v>
      </c>
      <c r="O1840" s="184">
        <v>6.0266999999999999</v>
      </c>
      <c r="P1840" s="184">
        <v>6.3407999999999998</v>
      </c>
      <c r="Q1840" s="184">
        <v>7.4459</v>
      </c>
      <c r="R1840" s="184">
        <v>4.8781999999999996</v>
      </c>
      <c r="S1840" s="120" t="s">
        <v>2002</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1493</v>
      </c>
      <c r="B1841" s="180" t="s">
        <v>1527</v>
      </c>
      <c r="C1841" s="180">
        <v>119750</v>
      </c>
      <c r="D1841" s="183">
        <v>44477</v>
      </c>
      <c r="E1841" s="184">
        <v>35.354799999999997</v>
      </c>
      <c r="F1841" s="184">
        <v>8.4675999999999991</v>
      </c>
      <c r="G1841" s="184">
        <v>3.8210000000000002</v>
      </c>
      <c r="H1841" s="184">
        <v>2.6856</v>
      </c>
      <c r="I1841" s="184">
        <v>3.0047999999999999</v>
      </c>
      <c r="J1841" s="184">
        <v>2.5207999999999999</v>
      </c>
      <c r="K1841" s="184">
        <v>3.6259999999999999</v>
      </c>
      <c r="L1841" s="184">
        <v>3.714</v>
      </c>
      <c r="M1841" s="184">
        <v>3.6032000000000002</v>
      </c>
      <c r="N1841" s="184">
        <v>3.8292999999999999</v>
      </c>
      <c r="O1841" s="184">
        <v>6.4762000000000004</v>
      </c>
      <c r="P1841" s="184">
        <v>6.7601000000000004</v>
      </c>
      <c r="Q1841" s="184">
        <v>7.8064999999999998</v>
      </c>
      <c r="R1841" s="184">
        <v>5.3414999999999999</v>
      </c>
      <c r="S1841" s="120" t="s">
        <v>2002</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1493</v>
      </c>
      <c r="B1842" s="180" t="s">
        <v>1528</v>
      </c>
      <c r="C1842" s="180">
        <v>112423</v>
      </c>
      <c r="D1842" s="183">
        <v>44477</v>
      </c>
      <c r="E1842" s="184">
        <v>34.830500000000001</v>
      </c>
      <c r="F1842" s="184">
        <v>6.3935000000000004</v>
      </c>
      <c r="G1842" s="184">
        <v>4.2630999999999997</v>
      </c>
      <c r="H1842" s="184">
        <v>3.8502000000000001</v>
      </c>
      <c r="I1842" s="184">
        <v>2.915</v>
      </c>
      <c r="J1842" s="184">
        <v>2.6009000000000002</v>
      </c>
      <c r="K1842" s="184">
        <v>3.3067000000000002</v>
      </c>
      <c r="L1842" s="184">
        <v>3.3704999999999998</v>
      </c>
      <c r="M1842" s="184">
        <v>3.3170000000000002</v>
      </c>
      <c r="N1842" s="184">
        <v>3.3898999999999999</v>
      </c>
      <c r="O1842" s="184">
        <v>5.8841999999999999</v>
      </c>
      <c r="P1842" s="184">
        <v>6.2514000000000003</v>
      </c>
      <c r="Q1842" s="184">
        <v>3.8330000000000002</v>
      </c>
      <c r="R1842" s="184">
        <v>4.7252999999999998</v>
      </c>
      <c r="S1842" s="120" t="s">
        <v>2002</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1493</v>
      </c>
      <c r="B1843" s="180" t="s">
        <v>1529</v>
      </c>
      <c r="C1843" s="180">
        <v>119849</v>
      </c>
      <c r="D1843" s="183">
        <v>44477</v>
      </c>
      <c r="E1843" s="184">
        <v>35.7395</v>
      </c>
      <c r="F1843" s="184">
        <v>6.5373999999999999</v>
      </c>
      <c r="G1843" s="184">
        <v>4.4272</v>
      </c>
      <c r="H1843" s="184">
        <v>4.0152999999999999</v>
      </c>
      <c r="I1843" s="184">
        <v>3.0748000000000002</v>
      </c>
      <c r="J1843" s="184">
        <v>2.7603</v>
      </c>
      <c r="K1843" s="184">
        <v>3.468</v>
      </c>
      <c r="L1843" s="184">
        <v>3.5333000000000001</v>
      </c>
      <c r="M1843" s="184">
        <v>3.4809999999999999</v>
      </c>
      <c r="N1843" s="184">
        <v>3.5554999999999999</v>
      </c>
      <c r="O1843" s="184">
        <v>6.1528999999999998</v>
      </c>
      <c r="P1843" s="184">
        <v>6.5625999999999998</v>
      </c>
      <c r="Q1843" s="184">
        <v>7.7434000000000003</v>
      </c>
      <c r="R1843" s="184">
        <v>4.9657999999999998</v>
      </c>
      <c r="S1843" s="120" t="s">
        <v>2002</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1493</v>
      </c>
      <c r="B1844" s="180" t="s">
        <v>1530</v>
      </c>
      <c r="C1844" s="180">
        <v>147772</v>
      </c>
      <c r="D1844" s="183">
        <v>44477</v>
      </c>
      <c r="E1844" s="184">
        <v>1078.4872</v>
      </c>
      <c r="F1844" s="184">
        <v>1.7498</v>
      </c>
      <c r="G1844" s="184">
        <v>3.6042999999999998</v>
      </c>
      <c r="H1844" s="184">
        <v>3.4843999999999999</v>
      </c>
      <c r="I1844" s="184">
        <v>2.8679999999999999</v>
      </c>
      <c r="J1844" s="184">
        <v>2.8178000000000001</v>
      </c>
      <c r="K1844" s="184">
        <v>3.4377</v>
      </c>
      <c r="L1844" s="184">
        <v>3.5091999999999999</v>
      </c>
      <c r="M1844" s="184">
        <v>3.3647</v>
      </c>
      <c r="N1844" s="184">
        <v>3.4719000000000002</v>
      </c>
      <c r="O1844" s="184"/>
      <c r="P1844" s="184"/>
      <c r="Q1844" s="184">
        <v>4.1329000000000002</v>
      </c>
      <c r="R1844" s="184"/>
      <c r="S1844" s="120" t="s">
        <v>2002</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1493</v>
      </c>
      <c r="B1845" s="180" t="s">
        <v>1531</v>
      </c>
      <c r="C1845" s="180">
        <v>147770</v>
      </c>
      <c r="D1845" s="183">
        <v>44477</v>
      </c>
      <c r="E1845" s="184">
        <v>1073.8797999999999</v>
      </c>
      <c r="F1845" s="184">
        <v>1.55</v>
      </c>
      <c r="G1845" s="184">
        <v>3.4043999999999999</v>
      </c>
      <c r="H1845" s="184">
        <v>3.2844000000000002</v>
      </c>
      <c r="I1845" s="184">
        <v>2.6597</v>
      </c>
      <c r="J1845" s="184">
        <v>2.6120999999999999</v>
      </c>
      <c r="K1845" s="184">
        <v>3.2364000000000002</v>
      </c>
      <c r="L1845" s="184">
        <v>3.3041</v>
      </c>
      <c r="M1845" s="184">
        <v>3.1676000000000002</v>
      </c>
      <c r="N1845" s="184">
        <v>3.2709000000000001</v>
      </c>
      <c r="O1845" s="184"/>
      <c r="P1845" s="184"/>
      <c r="Q1845" s="184">
        <v>3.8942999999999999</v>
      </c>
      <c r="R1845" s="184"/>
      <c r="S1845" s="120" t="s">
        <v>2002</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1493</v>
      </c>
      <c r="B1846" s="180" t="s">
        <v>1532</v>
      </c>
      <c r="C1846" s="180">
        <v>147731</v>
      </c>
      <c r="D1846" s="183">
        <v>44477</v>
      </c>
      <c r="E1846" s="184">
        <v>1109.2347</v>
      </c>
      <c r="F1846" s="184">
        <v>7.2603999999999997</v>
      </c>
      <c r="G1846" s="184">
        <v>4.4108999999999998</v>
      </c>
      <c r="H1846" s="184">
        <v>3.7204999999999999</v>
      </c>
      <c r="I1846" s="184">
        <v>2.8271000000000002</v>
      </c>
      <c r="J1846" s="184">
        <v>2.7115</v>
      </c>
      <c r="K1846" s="184">
        <v>3.7324000000000002</v>
      </c>
      <c r="L1846" s="184">
        <v>3.8065000000000002</v>
      </c>
      <c r="M1846" s="184">
        <v>3.7048999999999999</v>
      </c>
      <c r="N1846" s="184">
        <v>3.8479000000000001</v>
      </c>
      <c r="O1846" s="184"/>
      <c r="P1846" s="184"/>
      <c r="Q1846" s="184">
        <v>5.3807</v>
      </c>
      <c r="R1846" s="184"/>
      <c r="S1846" s="120" t="s">
        <v>2002</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1493</v>
      </c>
      <c r="B1847" s="180" t="s">
        <v>1533</v>
      </c>
      <c r="C1847" s="180">
        <v>147734</v>
      </c>
      <c r="D1847" s="183">
        <v>44477</v>
      </c>
      <c r="E1847" s="184">
        <v>1100.0512000000001</v>
      </c>
      <c r="F1847" s="184">
        <v>6.8396999999999997</v>
      </c>
      <c r="G1847" s="184">
        <v>3.9895999999999998</v>
      </c>
      <c r="H1847" s="184">
        <v>3.4159999999999999</v>
      </c>
      <c r="I1847" s="184">
        <v>2.4645000000000001</v>
      </c>
      <c r="J1847" s="184">
        <v>2.3176999999999999</v>
      </c>
      <c r="K1847" s="184">
        <v>3.3170999999999999</v>
      </c>
      <c r="L1847" s="184">
        <v>3.3832</v>
      </c>
      <c r="M1847" s="184">
        <v>3.2768000000000002</v>
      </c>
      <c r="N1847" s="184">
        <v>3.4148999999999998</v>
      </c>
      <c r="O1847" s="184"/>
      <c r="P1847" s="184"/>
      <c r="Q1847" s="184">
        <v>4.9386999999999999</v>
      </c>
      <c r="R1847" s="184"/>
      <c r="S1847" s="120" t="s">
        <v>2002</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1493</v>
      </c>
      <c r="B1848" s="180" t="s">
        <v>1970</v>
      </c>
      <c r="C1848" s="180">
        <v>148529</v>
      </c>
      <c r="D1848" s="183">
        <v>44477</v>
      </c>
      <c r="E1848" s="184">
        <v>1037.7570000000001</v>
      </c>
      <c r="F1848" s="184">
        <v>8.1405999999999992</v>
      </c>
      <c r="G1848" s="184">
        <v>5.4752000000000001</v>
      </c>
      <c r="H1848" s="184">
        <v>4.3156999999999996</v>
      </c>
      <c r="I1848" s="184">
        <v>3.5607000000000002</v>
      </c>
      <c r="J1848" s="184">
        <v>3.0853999999999999</v>
      </c>
      <c r="K1848" s="184">
        <v>3.7948</v>
      </c>
      <c r="L1848" s="184">
        <v>3.7799</v>
      </c>
      <c r="M1848" s="184">
        <v>3.6461999999999999</v>
      </c>
      <c r="N1848" s="184">
        <v>3.7511999999999999</v>
      </c>
      <c r="O1848" s="184"/>
      <c r="P1848" s="184"/>
      <c r="Q1848" s="184">
        <v>3.7652000000000001</v>
      </c>
      <c r="R1848" s="184"/>
      <c r="S1848" s="120" t="s">
        <v>2002</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1493</v>
      </c>
      <c r="B1849" s="180" t="s">
        <v>1971</v>
      </c>
      <c r="C1849" s="180">
        <v>148530</v>
      </c>
      <c r="D1849" s="183">
        <v>44477</v>
      </c>
      <c r="E1849" s="184">
        <v>1035.1751999999999</v>
      </c>
      <c r="F1849" s="184">
        <v>7.9175000000000004</v>
      </c>
      <c r="G1849" s="184">
        <v>5.2595000000000001</v>
      </c>
      <c r="H1849" s="184">
        <v>4.1018999999999997</v>
      </c>
      <c r="I1849" s="184">
        <v>3.3466999999999998</v>
      </c>
      <c r="J1849" s="184">
        <v>2.8668999999999998</v>
      </c>
      <c r="K1849" s="184">
        <v>3.5743</v>
      </c>
      <c r="L1849" s="184">
        <v>3.5497000000000001</v>
      </c>
      <c r="M1849" s="184">
        <v>3.4268000000000001</v>
      </c>
      <c r="N1849" s="184">
        <v>3.4950000000000001</v>
      </c>
      <c r="O1849" s="184"/>
      <c r="P1849" s="184"/>
      <c r="Q1849" s="184">
        <v>3.5076999999999998</v>
      </c>
      <c r="R1849" s="184"/>
      <c r="S1849" s="120" t="s">
        <v>2002</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1493</v>
      </c>
      <c r="B1850" s="180" t="s">
        <v>1534</v>
      </c>
      <c r="C1850" s="180">
        <v>124234</v>
      </c>
      <c r="D1850" s="183">
        <v>44477</v>
      </c>
      <c r="E1850" s="184">
        <v>14.1846</v>
      </c>
      <c r="F1850" s="184">
        <v>5.9194000000000004</v>
      </c>
      <c r="G1850" s="184">
        <v>2.0589</v>
      </c>
      <c r="H1850" s="184">
        <v>2.8321000000000001</v>
      </c>
      <c r="I1850" s="184">
        <v>2.1337999999999999</v>
      </c>
      <c r="J1850" s="184">
        <v>2.3978000000000002</v>
      </c>
      <c r="K1850" s="184">
        <v>3.2968000000000002</v>
      </c>
      <c r="L1850" s="184">
        <v>3.2061000000000002</v>
      </c>
      <c r="M1850" s="184">
        <v>3.2004000000000001</v>
      </c>
      <c r="N1850" s="184">
        <v>3.2343000000000002</v>
      </c>
      <c r="O1850" s="184">
        <v>2.0543</v>
      </c>
      <c r="P1850" s="184">
        <v>2.3955000000000002</v>
      </c>
      <c r="Q1850" s="184">
        <v>4.4139999999999997</v>
      </c>
      <c r="R1850" s="184">
        <v>4.0041000000000002</v>
      </c>
      <c r="S1850" s="120" t="s">
        <v>2001</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1493</v>
      </c>
      <c r="B1851" s="180" t="s">
        <v>1535</v>
      </c>
      <c r="C1851" s="180">
        <v>124233</v>
      </c>
      <c r="D1851" s="183">
        <v>44477</v>
      </c>
      <c r="E1851" s="184">
        <v>13.707599999999999</v>
      </c>
      <c r="F1851" s="184">
        <v>5.0598999999999998</v>
      </c>
      <c r="G1851" s="184">
        <v>1.2426999999999999</v>
      </c>
      <c r="H1851" s="184">
        <v>2.0169000000000001</v>
      </c>
      <c r="I1851" s="184">
        <v>1.3321000000000001</v>
      </c>
      <c r="J1851" s="184">
        <v>1.5909</v>
      </c>
      <c r="K1851" s="184">
        <v>2.4902000000000002</v>
      </c>
      <c r="L1851" s="184">
        <v>2.3942999999999999</v>
      </c>
      <c r="M1851" s="184">
        <v>2.3826000000000001</v>
      </c>
      <c r="N1851" s="184">
        <v>2.5926</v>
      </c>
      <c r="O1851" s="184">
        <v>1.8429</v>
      </c>
      <c r="P1851" s="184">
        <v>2.0796999999999999</v>
      </c>
      <c r="Q1851" s="184">
        <v>3.9735999999999998</v>
      </c>
      <c r="R1851" s="184">
        <v>3.6815000000000002</v>
      </c>
      <c r="S1851" s="120" t="s">
        <v>2001</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1493</v>
      </c>
      <c r="B1852" s="180" t="s">
        <v>2025</v>
      </c>
      <c r="C1852" s="180">
        <v>119186</v>
      </c>
      <c r="D1852" s="183">
        <v>44477</v>
      </c>
      <c r="E1852" s="184">
        <v>2347.2235000000001</v>
      </c>
      <c r="F1852" s="184">
        <v>3.5303</v>
      </c>
      <c r="G1852" s="184">
        <v>0.22700000000000001</v>
      </c>
      <c r="H1852" s="184">
        <v>1.3978999999999999</v>
      </c>
      <c r="I1852" s="184">
        <v>1.1028</v>
      </c>
      <c r="J1852" s="184">
        <v>1.7877000000000001</v>
      </c>
      <c r="K1852" s="184">
        <v>2.9820000000000002</v>
      </c>
      <c r="L1852" s="184">
        <v>2.8984000000000001</v>
      </c>
      <c r="M1852" s="184">
        <v>2.8035999999999999</v>
      </c>
      <c r="N1852" s="184">
        <v>2.8555000000000001</v>
      </c>
      <c r="O1852" s="184">
        <v>5.2114000000000003</v>
      </c>
      <c r="P1852" s="184">
        <v>5.9371</v>
      </c>
      <c r="Q1852" s="184">
        <v>7.2793000000000001</v>
      </c>
      <c r="R1852" s="184">
        <v>3.9944999999999999</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1493</v>
      </c>
      <c r="B1853" s="180" t="s">
        <v>2026</v>
      </c>
      <c r="C1853" s="180">
        <v>112408</v>
      </c>
      <c r="D1853" s="183">
        <v>44477</v>
      </c>
      <c r="E1853" s="184">
        <v>2216.8701000000001</v>
      </c>
      <c r="F1853" s="184">
        <v>2.6114999999999999</v>
      </c>
      <c r="G1853" s="184">
        <v>-0.69089999999999996</v>
      </c>
      <c r="H1853" s="184">
        <v>0.47889999999999999</v>
      </c>
      <c r="I1853" s="184">
        <v>0.1837</v>
      </c>
      <c r="J1853" s="184">
        <v>0.86729999999999996</v>
      </c>
      <c r="K1853" s="184">
        <v>2.0560999999999998</v>
      </c>
      <c r="L1853" s="184">
        <v>1.9672000000000001</v>
      </c>
      <c r="M1853" s="184">
        <v>1.8678999999999999</v>
      </c>
      <c r="N1853" s="184">
        <v>1.9142999999999999</v>
      </c>
      <c r="O1853" s="184">
        <v>4.3410000000000002</v>
      </c>
      <c r="P1853" s="184">
        <v>5.1325000000000003</v>
      </c>
      <c r="Q1853" s="184">
        <v>7.0778999999999996</v>
      </c>
      <c r="R1853" s="184">
        <v>3.1507999999999998</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1493</v>
      </c>
      <c r="B1854" s="180" t="s">
        <v>1536</v>
      </c>
      <c r="C1854" s="180">
        <v>143493</v>
      </c>
      <c r="D1854" s="183">
        <v>44477</v>
      </c>
      <c r="E1854" s="184">
        <v>3219.7676000000001</v>
      </c>
      <c r="F1854" s="184">
        <v>7.2464000000000004</v>
      </c>
      <c r="G1854" s="184">
        <v>4.0861999999999998</v>
      </c>
      <c r="H1854" s="184">
        <v>2.9337</v>
      </c>
      <c r="I1854" s="184">
        <v>3.3494999999999999</v>
      </c>
      <c r="J1854" s="184">
        <v>3.0472000000000001</v>
      </c>
      <c r="K1854" s="184">
        <v>3.9876</v>
      </c>
      <c r="L1854" s="184">
        <v>11.163600000000001</v>
      </c>
      <c r="M1854" s="184">
        <v>9.0333000000000006</v>
      </c>
      <c r="N1854" s="184">
        <v>8.3788999999999998</v>
      </c>
      <c r="O1854" s="184">
        <v>4.8456999999999999</v>
      </c>
      <c r="P1854" s="184">
        <v>5.3872</v>
      </c>
      <c r="Q1854" s="184">
        <v>6.0670000000000002</v>
      </c>
      <c r="R1854" s="184">
        <v>6.7462</v>
      </c>
      <c r="S1854" s="120" t="s">
        <v>2002</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1493</v>
      </c>
      <c r="B1855" s="180" t="s">
        <v>1537</v>
      </c>
      <c r="C1855" s="180">
        <v>143494</v>
      </c>
      <c r="D1855" s="183">
        <v>44477</v>
      </c>
      <c r="E1855" s="184">
        <v>3449.7273</v>
      </c>
      <c r="F1855" s="184">
        <v>8.1159999999999997</v>
      </c>
      <c r="G1855" s="184">
        <v>4.9565000000000001</v>
      </c>
      <c r="H1855" s="184">
        <v>3.7995000000000001</v>
      </c>
      <c r="I1855" s="184">
        <v>4.2183999999999999</v>
      </c>
      <c r="J1855" s="184">
        <v>3.9188000000000001</v>
      </c>
      <c r="K1855" s="184">
        <v>4.8672000000000004</v>
      </c>
      <c r="L1855" s="184">
        <v>12.065300000000001</v>
      </c>
      <c r="M1855" s="184">
        <v>9.9162999999999997</v>
      </c>
      <c r="N1855" s="184">
        <v>9.2609999999999992</v>
      </c>
      <c r="O1855" s="184">
        <v>5.6718000000000002</v>
      </c>
      <c r="P1855" s="184">
        <v>6.2759</v>
      </c>
      <c r="Q1855" s="184">
        <v>7.3319000000000001</v>
      </c>
      <c r="R1855" s="184">
        <v>7.5952000000000002</v>
      </c>
      <c r="S1855" s="120" t="s">
        <v>2002</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1493</v>
      </c>
      <c r="B1856" s="180" t="s">
        <v>1538</v>
      </c>
      <c r="C1856" s="180">
        <v>147674</v>
      </c>
      <c r="D1856" s="183"/>
      <c r="E1856" s="184"/>
      <c r="F1856" s="184"/>
      <c r="G1856" s="184"/>
      <c r="H1856" s="184"/>
      <c r="I1856" s="184"/>
      <c r="J1856" s="184"/>
      <c r="K1856" s="184"/>
      <c r="L1856" s="184"/>
      <c r="M1856" s="184"/>
      <c r="N1856" s="184"/>
      <c r="O1856" s="184"/>
      <c r="P1856" s="184"/>
      <c r="Q1856" s="184"/>
      <c r="R1856" s="184"/>
      <c r="S1856" s="120" t="s">
        <v>2002</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1493</v>
      </c>
      <c r="B1857" s="180" t="s">
        <v>1539</v>
      </c>
      <c r="C1857" s="180">
        <v>147675</v>
      </c>
      <c r="D1857" s="183"/>
      <c r="E1857" s="184"/>
      <c r="F1857" s="184"/>
      <c r="G1857" s="184"/>
      <c r="H1857" s="184"/>
      <c r="I1857" s="184"/>
      <c r="J1857" s="184"/>
      <c r="K1857" s="184"/>
      <c r="L1857" s="184"/>
      <c r="M1857" s="184"/>
      <c r="N1857" s="184"/>
      <c r="O1857" s="184"/>
      <c r="P1857" s="184"/>
      <c r="Q1857" s="184"/>
      <c r="R1857" s="184"/>
      <c r="S1857" s="120" t="s">
        <v>2002</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1493</v>
      </c>
      <c r="B1858" s="180" t="s">
        <v>1540</v>
      </c>
      <c r="C1858" s="180">
        <v>138343</v>
      </c>
      <c r="D1858" s="183">
        <v>44477</v>
      </c>
      <c r="E1858" s="184">
        <v>27.528199999999998</v>
      </c>
      <c r="F1858" s="184">
        <v>8.7530999999999999</v>
      </c>
      <c r="G1858" s="184">
        <v>3.4483999999999999</v>
      </c>
      <c r="H1858" s="184">
        <v>3.0514000000000001</v>
      </c>
      <c r="I1858" s="184">
        <v>2.6166</v>
      </c>
      <c r="J1858" s="184">
        <v>2.1739999999999999</v>
      </c>
      <c r="K1858" s="184">
        <v>3.2782</v>
      </c>
      <c r="L1858" s="184">
        <v>3.3580999999999999</v>
      </c>
      <c r="M1858" s="184">
        <v>3.2612999999999999</v>
      </c>
      <c r="N1858" s="184">
        <v>3.4777999999999998</v>
      </c>
      <c r="O1858" s="184">
        <v>8.0161999999999995</v>
      </c>
      <c r="P1858" s="184">
        <v>7.6189</v>
      </c>
      <c r="Q1858" s="184">
        <v>7.9288999999999996</v>
      </c>
      <c r="R1858" s="184">
        <v>4.7931999999999997</v>
      </c>
      <c r="S1858" s="120" t="s">
        <v>2002</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1493</v>
      </c>
      <c r="B1859" s="180" t="s">
        <v>1541</v>
      </c>
      <c r="C1859" s="180">
        <v>138358</v>
      </c>
      <c r="D1859" s="183">
        <v>44477</v>
      </c>
      <c r="E1859" s="184">
        <v>28.124199999999998</v>
      </c>
      <c r="F1859" s="184">
        <v>9.2167999999999992</v>
      </c>
      <c r="G1859" s="184">
        <v>3.8946999999999998</v>
      </c>
      <c r="H1859" s="184">
        <v>3.5249999999999999</v>
      </c>
      <c r="I1859" s="184">
        <v>3.0813000000000001</v>
      </c>
      <c r="J1859" s="184">
        <v>2.6446000000000001</v>
      </c>
      <c r="K1859" s="184">
        <v>3.7378999999999998</v>
      </c>
      <c r="L1859" s="184">
        <v>3.8271999999999999</v>
      </c>
      <c r="M1859" s="184">
        <v>3.7349000000000001</v>
      </c>
      <c r="N1859" s="184">
        <v>3.9554</v>
      </c>
      <c r="O1859" s="184">
        <v>8.3171999999999997</v>
      </c>
      <c r="P1859" s="184">
        <v>7.8994999999999997</v>
      </c>
      <c r="Q1859" s="184">
        <v>8.6117000000000008</v>
      </c>
      <c r="R1859" s="184">
        <v>5.2797999999999998</v>
      </c>
      <c r="S1859" s="120" t="s">
        <v>2002</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1493</v>
      </c>
      <c r="B1860" s="180" t="s">
        <v>1542</v>
      </c>
      <c r="C1860" s="180">
        <v>107328</v>
      </c>
      <c r="D1860" s="183">
        <v>44477</v>
      </c>
      <c r="E1860" s="184">
        <v>2207.3881000000001</v>
      </c>
      <c r="F1860" s="184">
        <v>4.7115</v>
      </c>
      <c r="G1860" s="184">
        <v>2.7069000000000001</v>
      </c>
      <c r="H1860" s="184">
        <v>2.4575999999999998</v>
      </c>
      <c r="I1860" s="184">
        <v>1.8608</v>
      </c>
      <c r="J1860" s="184">
        <v>1.7296</v>
      </c>
      <c r="K1860" s="184">
        <v>2.6331000000000002</v>
      </c>
      <c r="L1860" s="184">
        <v>2.7538999999999998</v>
      </c>
      <c r="M1860" s="184">
        <v>2.6673</v>
      </c>
      <c r="N1860" s="184">
        <v>2.7259000000000002</v>
      </c>
      <c r="O1860" s="184">
        <v>4.7668999999999997</v>
      </c>
      <c r="P1860" s="184">
        <v>4.3037999999999998</v>
      </c>
      <c r="Q1860" s="184">
        <v>5.9104000000000001</v>
      </c>
      <c r="R1860" s="184">
        <v>3.6349999999999998</v>
      </c>
      <c r="S1860" s="120" t="s">
        <v>2002</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1493</v>
      </c>
      <c r="B1861" s="180" t="s">
        <v>1543</v>
      </c>
      <c r="C1861" s="180">
        <v>119474</v>
      </c>
      <c r="D1861" s="183">
        <v>44477</v>
      </c>
      <c r="E1861" s="184">
        <v>2302.2474000000002</v>
      </c>
      <c r="F1861" s="184">
        <v>5.5038</v>
      </c>
      <c r="G1861" s="184">
        <v>3.4984000000000002</v>
      </c>
      <c r="H1861" s="184">
        <v>3.2488999999999999</v>
      </c>
      <c r="I1861" s="184">
        <v>2.6526999999999998</v>
      </c>
      <c r="J1861" s="184">
        <v>2.5215000000000001</v>
      </c>
      <c r="K1861" s="184">
        <v>3.4312999999999998</v>
      </c>
      <c r="L1861" s="184">
        <v>3.5678000000000001</v>
      </c>
      <c r="M1861" s="184">
        <v>3.4931999999999999</v>
      </c>
      <c r="N1861" s="184">
        <v>3.5585</v>
      </c>
      <c r="O1861" s="184">
        <v>5.6296999999999997</v>
      </c>
      <c r="P1861" s="184">
        <v>5.1166999999999998</v>
      </c>
      <c r="Q1861" s="184">
        <v>6.8635999999999999</v>
      </c>
      <c r="R1861" s="184">
        <v>4.4851999999999999</v>
      </c>
      <c r="S1861" s="120" t="s">
        <v>2002</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1493</v>
      </c>
      <c r="B1862" s="180" t="s">
        <v>1544</v>
      </c>
      <c r="C1862" s="180">
        <v>119828</v>
      </c>
      <c r="D1862" s="183">
        <v>44477</v>
      </c>
      <c r="E1862" s="184">
        <v>4807.9771000000001</v>
      </c>
      <c r="F1862" s="184">
        <v>7.9827000000000004</v>
      </c>
      <c r="G1862" s="184">
        <v>4.3990999999999998</v>
      </c>
      <c r="H1862" s="184">
        <v>3.7168999999999999</v>
      </c>
      <c r="I1862" s="184">
        <v>3.2206999999999999</v>
      </c>
      <c r="J1862" s="184">
        <v>2.8411</v>
      </c>
      <c r="K1862" s="184">
        <v>3.6156999999999999</v>
      </c>
      <c r="L1862" s="184">
        <v>3.6568000000000001</v>
      </c>
      <c r="M1862" s="184">
        <v>3.5404</v>
      </c>
      <c r="N1862" s="184">
        <v>3.7229000000000001</v>
      </c>
      <c r="O1862" s="184">
        <v>6.3272000000000004</v>
      </c>
      <c r="P1862" s="184">
        <v>6.6456</v>
      </c>
      <c r="Q1862" s="184">
        <v>7.5484999999999998</v>
      </c>
      <c r="R1862" s="184">
        <v>5.1859000000000002</v>
      </c>
      <c r="S1862" s="120" t="s">
        <v>2002</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1493</v>
      </c>
      <c r="B1863" s="180" t="s">
        <v>1545</v>
      </c>
      <c r="C1863" s="180">
        <v>100641</v>
      </c>
      <c r="D1863" s="183">
        <v>44477</v>
      </c>
      <c r="E1863" s="184">
        <v>4761.5484999999999</v>
      </c>
      <c r="F1863" s="184">
        <v>7.8022</v>
      </c>
      <c r="G1863" s="184">
        <v>4.2187999999999999</v>
      </c>
      <c r="H1863" s="184">
        <v>3.5363000000000002</v>
      </c>
      <c r="I1863" s="184">
        <v>3.0400999999999998</v>
      </c>
      <c r="J1863" s="184">
        <v>2.6602999999999999</v>
      </c>
      <c r="K1863" s="184">
        <v>3.4335</v>
      </c>
      <c r="L1863" s="184">
        <v>3.4731000000000001</v>
      </c>
      <c r="M1863" s="184">
        <v>3.3552</v>
      </c>
      <c r="N1863" s="184">
        <v>3.5358000000000001</v>
      </c>
      <c r="O1863" s="184">
        <v>6.1535000000000002</v>
      </c>
      <c r="P1863" s="184">
        <v>6.4950999999999999</v>
      </c>
      <c r="Q1863" s="184">
        <v>7.2134</v>
      </c>
      <c r="R1863" s="184">
        <v>5.0046999999999997</v>
      </c>
      <c r="S1863" s="120" t="s">
        <v>2002</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1493</v>
      </c>
      <c r="B1864" s="180" t="s">
        <v>1546</v>
      </c>
      <c r="C1864" s="180">
        <v>147440</v>
      </c>
      <c r="D1864" s="183">
        <v>44477</v>
      </c>
      <c r="E1864" s="184">
        <v>11.286099999999999</v>
      </c>
      <c r="F1864" s="184">
        <v>8.0869999999999997</v>
      </c>
      <c r="G1864" s="184">
        <v>3.99</v>
      </c>
      <c r="H1864" s="184">
        <v>3.6524000000000001</v>
      </c>
      <c r="I1864" s="184">
        <v>2.9371</v>
      </c>
      <c r="J1864" s="184">
        <v>2.7010000000000001</v>
      </c>
      <c r="K1864" s="184">
        <v>3.5861000000000001</v>
      </c>
      <c r="L1864" s="184">
        <v>3.7614000000000001</v>
      </c>
      <c r="M1864" s="184">
        <v>3.6909999999999998</v>
      </c>
      <c r="N1864" s="184">
        <v>3.7955000000000001</v>
      </c>
      <c r="O1864" s="184"/>
      <c r="P1864" s="184"/>
      <c r="Q1864" s="184">
        <v>5.4177</v>
      </c>
      <c r="R1864" s="184">
        <v>4.9667000000000003</v>
      </c>
      <c r="S1864" s="120" t="s">
        <v>2002</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1493</v>
      </c>
      <c r="B1865" s="180" t="s">
        <v>1547</v>
      </c>
      <c r="C1865" s="180">
        <v>147425</v>
      </c>
      <c r="D1865" s="183">
        <v>44477</v>
      </c>
      <c r="E1865" s="184">
        <v>10.981299999999999</v>
      </c>
      <c r="F1865" s="184">
        <v>6.9813999999999998</v>
      </c>
      <c r="G1865" s="184">
        <v>2.7705000000000002</v>
      </c>
      <c r="H1865" s="184">
        <v>2.3277000000000001</v>
      </c>
      <c r="I1865" s="184">
        <v>1.6153999999999999</v>
      </c>
      <c r="J1865" s="184">
        <v>1.3754</v>
      </c>
      <c r="K1865" s="184">
        <v>2.2563</v>
      </c>
      <c r="L1865" s="184">
        <v>2.4081000000000001</v>
      </c>
      <c r="M1865" s="184">
        <v>2.3086000000000002</v>
      </c>
      <c r="N1865" s="184">
        <v>2.4346000000000001</v>
      </c>
      <c r="O1865" s="184"/>
      <c r="P1865" s="184"/>
      <c r="Q1865" s="184">
        <v>4.1665999999999999</v>
      </c>
      <c r="R1865" s="184">
        <v>3.7179000000000002</v>
      </c>
      <c r="S1865" s="120" t="s">
        <v>2002</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1493</v>
      </c>
      <c r="B1866" s="180" t="s">
        <v>1548</v>
      </c>
      <c r="C1866" s="180">
        <v>146075</v>
      </c>
      <c r="D1866" s="183">
        <v>44477</v>
      </c>
      <c r="E1866" s="184">
        <v>11.677300000000001</v>
      </c>
      <c r="F1866" s="184">
        <v>8.7540999999999993</v>
      </c>
      <c r="G1866" s="184">
        <v>5.3160999999999996</v>
      </c>
      <c r="H1866" s="184">
        <v>3.7088999999999999</v>
      </c>
      <c r="I1866" s="184">
        <v>3.5548000000000002</v>
      </c>
      <c r="J1866" s="184">
        <v>3.2490000000000001</v>
      </c>
      <c r="K1866" s="184">
        <v>4.0396000000000001</v>
      </c>
      <c r="L1866" s="184">
        <v>3.9790000000000001</v>
      </c>
      <c r="M1866" s="184">
        <v>3.8736999999999999</v>
      </c>
      <c r="N1866" s="184">
        <v>4.0488999999999997</v>
      </c>
      <c r="O1866" s="184"/>
      <c r="P1866" s="184"/>
      <c r="Q1866" s="184">
        <v>5.8834999999999997</v>
      </c>
      <c r="R1866" s="184">
        <v>5.0987</v>
      </c>
      <c r="S1866" s="120" t="s">
        <v>2002</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1493</v>
      </c>
      <c r="B1867" s="180" t="s">
        <v>1549</v>
      </c>
      <c r="C1867" s="180">
        <v>146070</v>
      </c>
      <c r="D1867" s="183">
        <v>44477</v>
      </c>
      <c r="E1867" s="184">
        <v>11.456300000000001</v>
      </c>
      <c r="F1867" s="184">
        <v>7.6481000000000003</v>
      </c>
      <c r="G1867" s="184">
        <v>4.4621000000000004</v>
      </c>
      <c r="H1867" s="184">
        <v>2.9146000000000001</v>
      </c>
      <c r="I1867" s="184">
        <v>2.6652999999999998</v>
      </c>
      <c r="J1867" s="184">
        <v>2.3729</v>
      </c>
      <c r="K1867" s="184">
        <v>3.2328999999999999</v>
      </c>
      <c r="L1867" s="184">
        <v>3.2054</v>
      </c>
      <c r="M1867" s="184">
        <v>3.0741999999999998</v>
      </c>
      <c r="N1867" s="184">
        <v>3.2099000000000002</v>
      </c>
      <c r="O1867" s="184"/>
      <c r="P1867" s="184"/>
      <c r="Q1867" s="184">
        <v>5.1402000000000001</v>
      </c>
      <c r="R1867" s="184">
        <v>4.3120000000000003</v>
      </c>
      <c r="S1867" s="120" t="s">
        <v>2002</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1493</v>
      </c>
      <c r="B1868" s="180" t="s">
        <v>1550</v>
      </c>
      <c r="C1868" s="180">
        <v>120746</v>
      </c>
      <c r="D1868" s="183">
        <v>44477</v>
      </c>
      <c r="E1868" s="184">
        <v>3575.4108999999999</v>
      </c>
      <c r="F1868" s="184">
        <v>8.2105999999999995</v>
      </c>
      <c r="G1868" s="184">
        <v>4.6699000000000002</v>
      </c>
      <c r="H1868" s="184">
        <v>3.8759000000000001</v>
      </c>
      <c r="I1868" s="184">
        <v>40.641599999999997</v>
      </c>
      <c r="J1868" s="184">
        <v>35.328800000000001</v>
      </c>
      <c r="K1868" s="184">
        <v>14.441800000000001</v>
      </c>
      <c r="L1868" s="184">
        <v>9.2478999999999996</v>
      </c>
      <c r="M1868" s="184">
        <v>7.4711999999999996</v>
      </c>
      <c r="N1868" s="184">
        <v>6.9260000000000002</v>
      </c>
      <c r="O1868" s="184">
        <v>5.7990000000000004</v>
      </c>
      <c r="P1868" s="184">
        <v>6.4020999999999999</v>
      </c>
      <c r="Q1868" s="184">
        <v>7.8159999999999998</v>
      </c>
      <c r="R1868" s="184">
        <v>6.5957999999999997</v>
      </c>
      <c r="S1868" s="120" t="s">
        <v>2002</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1493</v>
      </c>
      <c r="B1869" s="180" t="s">
        <v>1551</v>
      </c>
      <c r="C1869" s="180">
        <v>102532</v>
      </c>
      <c r="D1869" s="183">
        <v>44477</v>
      </c>
      <c r="E1869" s="184">
        <v>3402.9490000000001</v>
      </c>
      <c r="F1869" s="184">
        <v>7.6492000000000004</v>
      </c>
      <c r="G1869" s="184">
        <v>4.1090999999999998</v>
      </c>
      <c r="H1869" s="184">
        <v>3.3155000000000001</v>
      </c>
      <c r="I1869" s="184">
        <v>40.072899999999997</v>
      </c>
      <c r="J1869" s="184">
        <v>34.750599999999999</v>
      </c>
      <c r="K1869" s="184">
        <v>13.870699999999999</v>
      </c>
      <c r="L1869" s="184">
        <v>8.6548999999999996</v>
      </c>
      <c r="M1869" s="184">
        <v>6.9001000000000001</v>
      </c>
      <c r="N1869" s="184">
        <v>6.3644999999999996</v>
      </c>
      <c r="O1869" s="184">
        <v>5.2230999999999996</v>
      </c>
      <c r="P1869" s="184">
        <v>5.7949999999999999</v>
      </c>
      <c r="Q1869" s="184">
        <v>6.9908000000000001</v>
      </c>
      <c r="R1869" s="184">
        <v>6.0167999999999999</v>
      </c>
      <c r="S1869" s="120" t="s">
        <v>2002</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1493</v>
      </c>
      <c r="B1870" s="180" t="s">
        <v>1552</v>
      </c>
      <c r="C1870" s="180">
        <v>147311</v>
      </c>
      <c r="D1870" s="183">
        <v>44477</v>
      </c>
      <c r="E1870" s="184">
        <v>1120.752</v>
      </c>
      <c r="F1870" s="184">
        <v>-1.5956999999999999</v>
      </c>
      <c r="G1870" s="184">
        <v>2.6657000000000002</v>
      </c>
      <c r="H1870" s="184">
        <v>2.8908</v>
      </c>
      <c r="I1870" s="184">
        <v>1.9679</v>
      </c>
      <c r="J1870" s="184">
        <v>11.8337</v>
      </c>
      <c r="K1870" s="184">
        <v>5.7664</v>
      </c>
      <c r="L1870" s="184">
        <v>4.37</v>
      </c>
      <c r="M1870" s="184">
        <v>4.9810999999999996</v>
      </c>
      <c r="N1870" s="184">
        <v>4.5034999999999998</v>
      </c>
      <c r="O1870" s="184"/>
      <c r="P1870" s="184"/>
      <c r="Q1870" s="184">
        <v>4.9870000000000001</v>
      </c>
      <c r="R1870" s="184">
        <v>4.5726000000000004</v>
      </c>
      <c r="S1870" s="120" t="s">
        <v>2002</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1493</v>
      </c>
      <c r="B1871" s="180" t="s">
        <v>1553</v>
      </c>
      <c r="C1871" s="180">
        <v>147307</v>
      </c>
      <c r="D1871" s="183">
        <v>44477</v>
      </c>
      <c r="E1871" s="184">
        <v>1107.1117999999999</v>
      </c>
      <c r="F1871" s="184">
        <v>-2.0966999999999998</v>
      </c>
      <c r="G1871" s="184">
        <v>2.1652999999999998</v>
      </c>
      <c r="H1871" s="184">
        <v>2.3908999999999998</v>
      </c>
      <c r="I1871" s="184">
        <v>1.4656</v>
      </c>
      <c r="J1871" s="184">
        <v>11.3287</v>
      </c>
      <c r="K1871" s="184">
        <v>5.2599</v>
      </c>
      <c r="L1871" s="184">
        <v>3.8593999999999999</v>
      </c>
      <c r="M1871" s="184">
        <v>4.4634999999999998</v>
      </c>
      <c r="N1871" s="184">
        <v>3.9824999999999999</v>
      </c>
      <c r="O1871" s="184"/>
      <c r="P1871" s="184"/>
      <c r="Q1871" s="184">
        <v>4.4396000000000004</v>
      </c>
      <c r="R1871" s="184">
        <v>4.0414000000000003</v>
      </c>
      <c r="S1871" s="120" t="s">
        <v>2002</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6.4863035087719307</v>
      </c>
      <c r="G1872" s="186">
        <v>3.7476719298245609</v>
      </c>
      <c r="H1872" s="186">
        <v>3.3383578947368422</v>
      </c>
      <c r="I1872" s="186">
        <v>5.0093280701754379</v>
      </c>
      <c r="J1872" s="186">
        <v>4.5839263157894736</v>
      </c>
      <c r="K1872" s="186">
        <v>4.3390859649122806</v>
      </c>
      <c r="L1872" s="186">
        <v>4.2883684210526312</v>
      </c>
      <c r="M1872" s="186">
        <v>4.0474578947368443</v>
      </c>
      <c r="N1872" s="186">
        <v>4.1006473684210523</v>
      </c>
      <c r="O1872" s="186">
        <v>5.9385488372093018</v>
      </c>
      <c r="P1872" s="186">
        <v>6.1731142857142851</v>
      </c>
      <c r="Q1872" s="186">
        <v>6.4678701754385957</v>
      </c>
      <c r="R1872" s="186">
        <v>5.0426755102040808</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6.8396999999999997</v>
      </c>
      <c r="G1873" s="186">
        <v>3.7494000000000001</v>
      </c>
      <c r="H1873" s="186">
        <v>3.2414999999999998</v>
      </c>
      <c r="I1873" s="186">
        <v>2.6597</v>
      </c>
      <c r="J1873" s="186">
        <v>2.5215000000000001</v>
      </c>
      <c r="K1873" s="186">
        <v>3.5449000000000002</v>
      </c>
      <c r="L1873" s="186">
        <v>3.6074999999999999</v>
      </c>
      <c r="M1873" s="186">
        <v>3.5442999999999998</v>
      </c>
      <c r="N1873" s="186">
        <v>3.71</v>
      </c>
      <c r="O1873" s="186">
        <v>5.9627999999999997</v>
      </c>
      <c r="P1873" s="186">
        <v>6.4020999999999999</v>
      </c>
      <c r="Q1873" s="186">
        <v>6.8747999999999996</v>
      </c>
      <c r="R1873" s="186">
        <v>4.9298000000000002</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32"/>
      <c r="B1874" s="129"/>
      <c r="C1874" s="129"/>
      <c r="D1874" s="129"/>
      <c r="E1874" s="129"/>
      <c r="F1874" s="133"/>
      <c r="G1874" s="133"/>
      <c r="H1874" s="133"/>
      <c r="I1874" s="133"/>
      <c r="J1874" s="133"/>
      <c r="K1874" s="133"/>
      <c r="L1874" s="133"/>
      <c r="M1874" s="133"/>
      <c r="N1874" s="133"/>
      <c r="O1874" s="133"/>
      <c r="P1874" s="133"/>
      <c r="Q1874" s="133"/>
      <c r="R1874" s="133"/>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44477</v>
      </c>
      <c r="E1876" s="184">
        <v>75.543000000000006</v>
      </c>
      <c r="F1876" s="184">
        <v>0.80500000000000005</v>
      </c>
      <c r="G1876" s="184">
        <v>1.0943000000000001</v>
      </c>
      <c r="H1876" s="184">
        <v>3.1421999999999999</v>
      </c>
      <c r="I1876" s="184">
        <v>2.2997999999999998</v>
      </c>
      <c r="J1876" s="184">
        <v>5.0967000000000002</v>
      </c>
      <c r="K1876" s="184">
        <v>11.9323</v>
      </c>
      <c r="L1876" s="184">
        <v>23.425599999999999</v>
      </c>
      <c r="M1876" s="184">
        <v>33.9681</v>
      </c>
      <c r="N1876" s="184">
        <v>65.756799999999998</v>
      </c>
      <c r="O1876" s="184">
        <v>15.2529</v>
      </c>
      <c r="P1876" s="184">
        <v>9.3043999999999993</v>
      </c>
      <c r="Q1876" s="184">
        <v>16.104099999999999</v>
      </c>
      <c r="R1876" s="184">
        <v>31.2681</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44477</v>
      </c>
      <c r="E1877" s="184">
        <v>82.2774</v>
      </c>
      <c r="F1877" s="184">
        <v>0.80779999999999996</v>
      </c>
      <c r="G1877" s="184">
        <v>1.1022000000000001</v>
      </c>
      <c r="H1877" s="184">
        <v>3.161</v>
      </c>
      <c r="I1877" s="184">
        <v>2.3371</v>
      </c>
      <c r="J1877" s="184">
        <v>5.1776</v>
      </c>
      <c r="K1877" s="184">
        <v>12.1959</v>
      </c>
      <c r="L1877" s="184">
        <v>24.015000000000001</v>
      </c>
      <c r="M1877" s="184">
        <v>34.885199999999998</v>
      </c>
      <c r="N1877" s="184">
        <v>67.332899999999995</v>
      </c>
      <c r="O1877" s="184">
        <v>16.4937</v>
      </c>
      <c r="P1877" s="184">
        <v>10.5291</v>
      </c>
      <c r="Q1877" s="184">
        <v>18.589300000000001</v>
      </c>
      <c r="R1877" s="184">
        <v>32.607700000000001</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1972</v>
      </c>
      <c r="C1878" s="180">
        <v>148595</v>
      </c>
      <c r="D1878" s="183">
        <v>44477</v>
      </c>
      <c r="E1878" s="184">
        <v>13.504</v>
      </c>
      <c r="F1878" s="184">
        <v>0.58099999999999996</v>
      </c>
      <c r="G1878" s="184">
        <v>1.1233</v>
      </c>
      <c r="H1878" s="184">
        <v>1.5108999999999999</v>
      </c>
      <c r="I1878" s="184">
        <v>-0.42030000000000001</v>
      </c>
      <c r="J1878" s="184">
        <v>0.72350000000000003</v>
      </c>
      <c r="K1878" s="184">
        <v>6.7088000000000001</v>
      </c>
      <c r="L1878" s="184">
        <v>18.435400000000001</v>
      </c>
      <c r="M1878" s="184">
        <v>26.619800000000001</v>
      </c>
      <c r="N1878" s="184"/>
      <c r="O1878" s="184"/>
      <c r="P1878" s="184"/>
      <c r="Q1878" s="184">
        <v>35.04</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1973</v>
      </c>
      <c r="C1879" s="180">
        <v>148594</v>
      </c>
      <c r="D1879" s="183">
        <v>44477</v>
      </c>
      <c r="E1879" s="184">
        <v>13.419</v>
      </c>
      <c r="F1879" s="184">
        <v>0.57709999999999995</v>
      </c>
      <c r="G1879" s="184">
        <v>1.1075999999999999</v>
      </c>
      <c r="H1879" s="184">
        <v>1.4976</v>
      </c>
      <c r="I1879" s="184">
        <v>-0.45250000000000001</v>
      </c>
      <c r="J1879" s="184">
        <v>0.66010000000000002</v>
      </c>
      <c r="K1879" s="184">
        <v>6.5</v>
      </c>
      <c r="L1879" s="184">
        <v>17.979600000000001</v>
      </c>
      <c r="M1879" s="184">
        <v>25.9054</v>
      </c>
      <c r="N1879" s="184"/>
      <c r="O1879" s="184"/>
      <c r="P1879" s="184"/>
      <c r="Q1879" s="184">
        <v>34.19</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44477</v>
      </c>
      <c r="E1880" s="184">
        <v>438.73</v>
      </c>
      <c r="F1880" s="184">
        <v>0.47589999999999999</v>
      </c>
      <c r="G1880" s="184">
        <v>1.1045</v>
      </c>
      <c r="H1880" s="184">
        <v>2.4823</v>
      </c>
      <c r="I1880" s="184">
        <v>1.482</v>
      </c>
      <c r="J1880" s="184">
        <v>4.0189000000000004</v>
      </c>
      <c r="K1880" s="184">
        <v>13.535</v>
      </c>
      <c r="L1880" s="184">
        <v>24.716799999999999</v>
      </c>
      <c r="M1880" s="184">
        <v>30.827500000000001</v>
      </c>
      <c r="N1880" s="184">
        <v>58.843899999999998</v>
      </c>
      <c r="O1880" s="184">
        <v>17.553100000000001</v>
      </c>
      <c r="P1880" s="184">
        <v>13.736499999999999</v>
      </c>
      <c r="Q1880" s="184">
        <v>14.6257</v>
      </c>
      <c r="R1880" s="184">
        <v>28.332699999999999</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44477</v>
      </c>
      <c r="E1881" s="184">
        <v>474.00200000000001</v>
      </c>
      <c r="F1881" s="184">
        <v>0.47839999999999999</v>
      </c>
      <c r="G1881" s="184">
        <v>1.1122000000000001</v>
      </c>
      <c r="H1881" s="184">
        <v>2.5009000000000001</v>
      </c>
      <c r="I1881" s="184">
        <v>1.5176000000000001</v>
      </c>
      <c r="J1881" s="184">
        <v>4.0948000000000002</v>
      </c>
      <c r="K1881" s="184">
        <v>13.7918</v>
      </c>
      <c r="L1881" s="184">
        <v>25.296600000000002</v>
      </c>
      <c r="M1881" s="184">
        <v>31.741900000000001</v>
      </c>
      <c r="N1881" s="184">
        <v>60.2956</v>
      </c>
      <c r="O1881" s="184">
        <v>18.706299999999999</v>
      </c>
      <c r="P1881" s="184">
        <v>14.9412</v>
      </c>
      <c r="Q1881" s="184">
        <v>17.309200000000001</v>
      </c>
      <c r="R1881" s="184">
        <v>29.494199999999999</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44477</v>
      </c>
      <c r="E1882" s="184">
        <v>248.88</v>
      </c>
      <c r="F1882" s="184">
        <v>-0.1003</v>
      </c>
      <c r="G1882" s="184">
        <v>-0.44</v>
      </c>
      <c r="H1882" s="184">
        <v>1.5837000000000001</v>
      </c>
      <c r="I1882" s="184">
        <v>3.9990000000000001</v>
      </c>
      <c r="J1882" s="184">
        <v>7.4843000000000002</v>
      </c>
      <c r="K1882" s="184">
        <v>16.12</v>
      </c>
      <c r="L1882" s="184">
        <v>26.194099999999999</v>
      </c>
      <c r="M1882" s="184">
        <v>35.209400000000002</v>
      </c>
      <c r="N1882" s="184">
        <v>65.853700000000003</v>
      </c>
      <c r="O1882" s="184">
        <v>20.857700000000001</v>
      </c>
      <c r="P1882" s="184">
        <v>14.5596</v>
      </c>
      <c r="Q1882" s="184">
        <v>20.606200000000001</v>
      </c>
      <c r="R1882" s="184">
        <v>35.589100000000002</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44477</v>
      </c>
      <c r="E1883" s="184">
        <v>267.94</v>
      </c>
      <c r="F1883" s="184">
        <v>-0.1007</v>
      </c>
      <c r="G1883" s="184">
        <v>-0.43480000000000002</v>
      </c>
      <c r="H1883" s="184">
        <v>1.5925</v>
      </c>
      <c r="I1883" s="184">
        <v>4.0221</v>
      </c>
      <c r="J1883" s="184">
        <v>7.5330000000000004</v>
      </c>
      <c r="K1883" s="184">
        <v>16.283300000000001</v>
      </c>
      <c r="L1883" s="184">
        <v>26.536000000000001</v>
      </c>
      <c r="M1883" s="184">
        <v>35.734499999999997</v>
      </c>
      <c r="N1883" s="184">
        <v>66.712299999999999</v>
      </c>
      <c r="O1883" s="184">
        <v>21.564</v>
      </c>
      <c r="P1883" s="184">
        <v>15.4491</v>
      </c>
      <c r="Q1883" s="184">
        <v>19.0489</v>
      </c>
      <c r="R1883" s="184">
        <v>36.315199999999997</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44477</v>
      </c>
      <c r="E1884" s="184">
        <v>16.89</v>
      </c>
      <c r="F1884" s="184">
        <v>0.71560000000000001</v>
      </c>
      <c r="G1884" s="184">
        <v>0.89610000000000001</v>
      </c>
      <c r="H1884" s="184">
        <v>3.3028</v>
      </c>
      <c r="I1884" s="184">
        <v>2.8624000000000001</v>
      </c>
      <c r="J1884" s="184">
        <v>4.1948999999999996</v>
      </c>
      <c r="K1884" s="184">
        <v>12.976599999999999</v>
      </c>
      <c r="L1884" s="184">
        <v>23.645700000000001</v>
      </c>
      <c r="M1884" s="184">
        <v>33.8352</v>
      </c>
      <c r="N1884" s="184">
        <v>60.704099999999997</v>
      </c>
      <c r="O1884" s="184">
        <v>19.1508</v>
      </c>
      <c r="P1884" s="184"/>
      <c r="Q1884" s="184">
        <v>18.185199999999998</v>
      </c>
      <c r="R1884" s="184">
        <v>29.7392</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44477</v>
      </c>
      <c r="E1885" s="184">
        <v>16.28</v>
      </c>
      <c r="F1885" s="184">
        <v>0.74260000000000004</v>
      </c>
      <c r="G1885" s="184">
        <v>0.99260000000000004</v>
      </c>
      <c r="H1885" s="184">
        <v>3.3651</v>
      </c>
      <c r="I1885" s="184">
        <v>2.9077000000000002</v>
      </c>
      <c r="J1885" s="184">
        <v>4.1586999999999996</v>
      </c>
      <c r="K1885" s="184">
        <v>12.7424</v>
      </c>
      <c r="L1885" s="184">
        <v>23.146699999999999</v>
      </c>
      <c r="M1885" s="184">
        <v>33.115299999999998</v>
      </c>
      <c r="N1885" s="184">
        <v>59.451500000000003</v>
      </c>
      <c r="O1885" s="184">
        <v>17.818100000000001</v>
      </c>
      <c r="P1885" s="184"/>
      <c r="Q1885" s="184">
        <v>16.807500000000001</v>
      </c>
      <c r="R1885" s="184">
        <v>28.799199999999999</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44477</v>
      </c>
      <c r="E1886" s="184">
        <v>95</v>
      </c>
      <c r="F1886" s="184">
        <v>0.59299999999999997</v>
      </c>
      <c r="G1886" s="184">
        <v>1.724</v>
      </c>
      <c r="H1886" s="184">
        <v>4.0868000000000002</v>
      </c>
      <c r="I1886" s="184">
        <v>3.5535000000000001</v>
      </c>
      <c r="J1886" s="184">
        <v>5.5556000000000001</v>
      </c>
      <c r="K1886" s="184">
        <v>13.772500000000001</v>
      </c>
      <c r="L1886" s="184">
        <v>30.119199999999999</v>
      </c>
      <c r="M1886" s="184">
        <v>51.5152</v>
      </c>
      <c r="N1886" s="184">
        <v>95.997500000000002</v>
      </c>
      <c r="O1886" s="184">
        <v>24.9574</v>
      </c>
      <c r="P1886" s="184">
        <v>18.096299999999999</v>
      </c>
      <c r="Q1886" s="184">
        <v>18.212700000000002</v>
      </c>
      <c r="R1886" s="184">
        <v>41.944699999999997</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44477</v>
      </c>
      <c r="E1887" s="184">
        <v>87.27</v>
      </c>
      <c r="F1887" s="184">
        <v>0.57620000000000005</v>
      </c>
      <c r="G1887" s="184">
        <v>1.7133</v>
      </c>
      <c r="H1887" s="184">
        <v>4.0663</v>
      </c>
      <c r="I1887" s="184">
        <v>3.5108999999999999</v>
      </c>
      <c r="J1887" s="184">
        <v>5.4622000000000002</v>
      </c>
      <c r="K1887" s="184">
        <v>13.4703</v>
      </c>
      <c r="L1887" s="184">
        <v>29.423100000000002</v>
      </c>
      <c r="M1887" s="184">
        <v>50.284100000000002</v>
      </c>
      <c r="N1887" s="184">
        <v>93.890199999999993</v>
      </c>
      <c r="O1887" s="184">
        <v>23.600899999999999</v>
      </c>
      <c r="P1887" s="184">
        <v>16.807600000000001</v>
      </c>
      <c r="Q1887" s="184">
        <v>17.272200000000002</v>
      </c>
      <c r="R1887" s="184">
        <v>40.431600000000003</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44477</v>
      </c>
      <c r="E1888" s="184">
        <v>19.468900000000001</v>
      </c>
      <c r="F1888" s="184">
        <v>0.66959999999999997</v>
      </c>
      <c r="G1888" s="184">
        <v>0.71230000000000004</v>
      </c>
      <c r="H1888" s="184">
        <v>2.1265999999999998</v>
      </c>
      <c r="I1888" s="184">
        <v>0.48049999999999998</v>
      </c>
      <c r="J1888" s="184">
        <v>3.2711999999999999</v>
      </c>
      <c r="K1888" s="184">
        <v>11.632999999999999</v>
      </c>
      <c r="L1888" s="184">
        <v>21.7331</v>
      </c>
      <c r="M1888" s="184">
        <v>25.995200000000001</v>
      </c>
      <c r="N1888" s="184">
        <v>55.786099999999998</v>
      </c>
      <c r="O1888" s="184">
        <v>16.978100000000001</v>
      </c>
      <c r="P1888" s="184">
        <v>10.9146</v>
      </c>
      <c r="Q1888" s="184">
        <v>11.559799999999999</v>
      </c>
      <c r="R1888" s="184">
        <v>28.1067</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44477</v>
      </c>
      <c r="E1889" s="184">
        <v>17.297499999999999</v>
      </c>
      <c r="F1889" s="184">
        <v>0.66520000000000001</v>
      </c>
      <c r="G1889" s="184">
        <v>0.69740000000000002</v>
      </c>
      <c r="H1889" s="184">
        <v>2.0916999999999999</v>
      </c>
      <c r="I1889" s="184">
        <v>0.41160000000000002</v>
      </c>
      <c r="J1889" s="184">
        <v>3.1269999999999998</v>
      </c>
      <c r="K1889" s="184">
        <v>11.1386</v>
      </c>
      <c r="L1889" s="184">
        <v>20.6494</v>
      </c>
      <c r="M1889" s="184">
        <v>23.617999999999999</v>
      </c>
      <c r="N1889" s="184">
        <v>52.147500000000001</v>
      </c>
      <c r="O1889" s="184">
        <v>14.891500000000001</v>
      </c>
      <c r="P1889" s="184">
        <v>8.8697999999999997</v>
      </c>
      <c r="Q1889" s="184">
        <v>9.4146000000000001</v>
      </c>
      <c r="R1889" s="184">
        <v>25.557099999999998</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44477</v>
      </c>
      <c r="E1890" s="184">
        <v>420.56463459676701</v>
      </c>
      <c r="F1890" s="184">
        <v>0.3669</v>
      </c>
      <c r="G1890" s="184">
        <v>0.78100000000000003</v>
      </c>
      <c r="H1890" s="184">
        <v>2.7332999999999998</v>
      </c>
      <c r="I1890" s="184">
        <v>1.7479</v>
      </c>
      <c r="J1890" s="184">
        <v>4.1310000000000002</v>
      </c>
      <c r="K1890" s="184">
        <v>13.6328</v>
      </c>
      <c r="L1890" s="184">
        <v>21.9467</v>
      </c>
      <c r="M1890" s="184">
        <v>30.245799999999999</v>
      </c>
      <c r="N1890" s="184">
        <v>67.561000000000007</v>
      </c>
      <c r="O1890" s="184">
        <v>22.747299999999999</v>
      </c>
      <c r="P1890" s="184">
        <v>14.776199999999999</v>
      </c>
      <c r="Q1890" s="184">
        <v>16.584399999999999</v>
      </c>
      <c r="R1890" s="184">
        <v>28.744599999999998</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44477</v>
      </c>
      <c r="E1891" s="184">
        <v>56.523600000000002</v>
      </c>
      <c r="F1891" s="184">
        <v>0.36859999999999998</v>
      </c>
      <c r="G1891" s="184">
        <v>0.7863</v>
      </c>
      <c r="H1891" s="184">
        <v>2.7461000000000002</v>
      </c>
      <c r="I1891" s="184">
        <v>1.7734000000000001</v>
      </c>
      <c r="J1891" s="184">
        <v>4.1867000000000001</v>
      </c>
      <c r="K1891" s="184">
        <v>13.8194</v>
      </c>
      <c r="L1891" s="184">
        <v>22.344899999999999</v>
      </c>
      <c r="M1891" s="184">
        <v>30.880700000000001</v>
      </c>
      <c r="N1891" s="184">
        <v>68.654200000000003</v>
      </c>
      <c r="O1891" s="184">
        <v>23.5472</v>
      </c>
      <c r="P1891" s="184">
        <v>15.6578</v>
      </c>
      <c r="Q1891" s="184">
        <v>16.7895</v>
      </c>
      <c r="R1891" s="184">
        <v>29.5837</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44477</v>
      </c>
      <c r="E1892" s="184">
        <v>63.470999999999997</v>
      </c>
      <c r="F1892" s="184">
        <v>0.82440000000000002</v>
      </c>
      <c r="G1892" s="184">
        <v>1.3380000000000001</v>
      </c>
      <c r="H1892" s="184">
        <v>3.7277</v>
      </c>
      <c r="I1892" s="184">
        <v>2.9438</v>
      </c>
      <c r="J1892" s="184">
        <v>5.2359999999999998</v>
      </c>
      <c r="K1892" s="184">
        <v>15.0441</v>
      </c>
      <c r="L1892" s="184">
        <v>26.7316</v>
      </c>
      <c r="M1892" s="184">
        <v>38.202800000000003</v>
      </c>
      <c r="N1892" s="184">
        <v>66.555599999999998</v>
      </c>
      <c r="O1892" s="184">
        <v>22.9831</v>
      </c>
      <c r="P1892" s="184">
        <v>15.853</v>
      </c>
      <c r="Q1892" s="184">
        <v>20.5932</v>
      </c>
      <c r="R1892" s="184">
        <v>34.495800000000003</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44477</v>
      </c>
      <c r="E1893" s="184">
        <v>58.96</v>
      </c>
      <c r="F1893" s="184">
        <v>0.82250000000000001</v>
      </c>
      <c r="G1893" s="184">
        <v>1.3302</v>
      </c>
      <c r="H1893" s="184">
        <v>3.7097000000000002</v>
      </c>
      <c r="I1893" s="184">
        <v>2.9060000000000001</v>
      </c>
      <c r="J1893" s="184">
        <v>5.1524000000000001</v>
      </c>
      <c r="K1893" s="184">
        <v>14.763999999999999</v>
      </c>
      <c r="L1893" s="184">
        <v>26.112300000000001</v>
      </c>
      <c r="M1893" s="184">
        <v>37.218400000000003</v>
      </c>
      <c r="N1893" s="184">
        <v>64.969200000000001</v>
      </c>
      <c r="O1893" s="184">
        <v>21.7879</v>
      </c>
      <c r="P1893" s="184">
        <v>14.791</v>
      </c>
      <c r="Q1893" s="184">
        <v>16.290700000000001</v>
      </c>
      <c r="R1893" s="184">
        <v>33.200499999999998</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44477</v>
      </c>
      <c r="E1894" s="184">
        <v>125.32989999999999</v>
      </c>
      <c r="F1894" s="184">
        <v>0.69769999999999999</v>
      </c>
      <c r="G1894" s="184">
        <v>0.68610000000000004</v>
      </c>
      <c r="H1894" s="184">
        <v>2.5710000000000002</v>
      </c>
      <c r="I1894" s="184">
        <v>2.5478999999999998</v>
      </c>
      <c r="J1894" s="184">
        <v>5.1588000000000003</v>
      </c>
      <c r="K1894" s="184">
        <v>14.304600000000001</v>
      </c>
      <c r="L1894" s="184">
        <v>28.645299999999999</v>
      </c>
      <c r="M1894" s="184">
        <v>36.8369</v>
      </c>
      <c r="N1894" s="184">
        <v>71.228800000000007</v>
      </c>
      <c r="O1894" s="184">
        <v>24.732500000000002</v>
      </c>
      <c r="P1894" s="184">
        <v>16.332899999999999</v>
      </c>
      <c r="Q1894" s="184">
        <v>16.729099999999999</v>
      </c>
      <c r="R1894" s="184">
        <v>33.516500000000001</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44477</v>
      </c>
      <c r="E1895" s="184">
        <v>133.56800000000001</v>
      </c>
      <c r="F1895" s="184">
        <v>0.6996</v>
      </c>
      <c r="G1895" s="184">
        <v>0.69169999999999998</v>
      </c>
      <c r="H1895" s="184">
        <v>2.5844</v>
      </c>
      <c r="I1895" s="184">
        <v>2.5748000000000002</v>
      </c>
      <c r="J1895" s="184">
        <v>5.2183999999999999</v>
      </c>
      <c r="K1895" s="184">
        <v>14.4832</v>
      </c>
      <c r="L1895" s="184">
        <v>29.045300000000001</v>
      </c>
      <c r="M1895" s="184">
        <v>37.4818</v>
      </c>
      <c r="N1895" s="184">
        <v>72.311300000000003</v>
      </c>
      <c r="O1895" s="184">
        <v>25.532900000000001</v>
      </c>
      <c r="P1895" s="184">
        <v>17.146699999999999</v>
      </c>
      <c r="Q1895" s="184">
        <v>16.751300000000001</v>
      </c>
      <c r="R1895" s="184">
        <v>34.381100000000004</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44477</v>
      </c>
      <c r="E1896" s="184">
        <v>78.900000000000006</v>
      </c>
      <c r="F1896" s="184">
        <v>0.17780000000000001</v>
      </c>
      <c r="G1896" s="184">
        <v>0.15229999999999999</v>
      </c>
      <c r="H1896" s="184">
        <v>1.5575000000000001</v>
      </c>
      <c r="I1896" s="184">
        <v>0.59930000000000005</v>
      </c>
      <c r="J1896" s="184">
        <v>1.7145999999999999</v>
      </c>
      <c r="K1896" s="184">
        <v>7.9786999999999999</v>
      </c>
      <c r="L1896" s="184">
        <v>16.492000000000001</v>
      </c>
      <c r="M1896" s="184">
        <v>22.572600000000001</v>
      </c>
      <c r="N1896" s="184">
        <v>52.257800000000003</v>
      </c>
      <c r="O1896" s="184">
        <v>15.265700000000001</v>
      </c>
      <c r="P1896" s="184">
        <v>11.425000000000001</v>
      </c>
      <c r="Q1896" s="184">
        <v>14.1736</v>
      </c>
      <c r="R1896" s="184">
        <v>25.352799999999998</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44477</v>
      </c>
      <c r="E1897" s="184">
        <v>77.63</v>
      </c>
      <c r="F1897" s="184">
        <v>0.1807</v>
      </c>
      <c r="G1897" s="184">
        <v>0.15479999999999999</v>
      </c>
      <c r="H1897" s="184">
        <v>1.5435000000000001</v>
      </c>
      <c r="I1897" s="184">
        <v>0.59609999999999996</v>
      </c>
      <c r="J1897" s="184">
        <v>1.6765000000000001</v>
      </c>
      <c r="K1897" s="184">
        <v>7.8494000000000002</v>
      </c>
      <c r="L1897" s="184">
        <v>16.1952</v>
      </c>
      <c r="M1897" s="184">
        <v>22.1174</v>
      </c>
      <c r="N1897" s="184">
        <v>51.502699999999997</v>
      </c>
      <c r="O1897" s="184">
        <v>14.741</v>
      </c>
      <c r="P1897" s="184">
        <v>11.0465</v>
      </c>
      <c r="Q1897" s="184">
        <v>13.8528</v>
      </c>
      <c r="R1897" s="184">
        <v>24.740200000000002</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44477</v>
      </c>
      <c r="E1898" s="184">
        <v>200.8433</v>
      </c>
      <c r="F1898" s="184">
        <v>0.55279999999999996</v>
      </c>
      <c r="G1898" s="184">
        <v>0.94340000000000002</v>
      </c>
      <c r="H1898" s="184">
        <v>2.5680000000000001</v>
      </c>
      <c r="I1898" s="184">
        <v>1.3078000000000001</v>
      </c>
      <c r="J1898" s="184">
        <v>4.0239000000000003</v>
      </c>
      <c r="K1898" s="184">
        <v>14.2873</v>
      </c>
      <c r="L1898" s="184">
        <v>21.473199999999999</v>
      </c>
      <c r="M1898" s="184">
        <v>24.870999999999999</v>
      </c>
      <c r="N1898" s="184">
        <v>46.238900000000001</v>
      </c>
      <c r="O1898" s="184">
        <v>18.051500000000001</v>
      </c>
      <c r="P1898" s="184">
        <v>13.8484</v>
      </c>
      <c r="Q1898" s="184">
        <v>18.9497</v>
      </c>
      <c r="R1898" s="184">
        <v>24.7073</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44477</v>
      </c>
      <c r="E1899" s="184">
        <v>217.8237</v>
      </c>
      <c r="F1899" s="184">
        <v>0.55579999999999996</v>
      </c>
      <c r="G1899" s="184">
        <v>0.95230000000000004</v>
      </c>
      <c r="H1899" s="184">
        <v>2.5884999999999998</v>
      </c>
      <c r="I1899" s="184">
        <v>1.3481000000000001</v>
      </c>
      <c r="J1899" s="184">
        <v>4.1140999999999996</v>
      </c>
      <c r="K1899" s="184">
        <v>14.605700000000001</v>
      </c>
      <c r="L1899" s="184">
        <v>22.130299999999998</v>
      </c>
      <c r="M1899" s="184">
        <v>25.903300000000002</v>
      </c>
      <c r="N1899" s="184">
        <v>47.8934</v>
      </c>
      <c r="O1899" s="184">
        <v>19.650600000000001</v>
      </c>
      <c r="P1899" s="184">
        <v>15.202</v>
      </c>
      <c r="Q1899" s="184">
        <v>18.069500000000001</v>
      </c>
      <c r="R1899" s="184">
        <v>26.2928</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c r="E1900" s="184"/>
      <c r="F1900" s="184"/>
      <c r="G1900" s="184"/>
      <c r="H1900" s="184"/>
      <c r="I1900" s="184"/>
      <c r="J1900" s="184"/>
      <c r="K1900" s="184"/>
      <c r="L1900" s="184"/>
      <c r="M1900" s="184"/>
      <c r="N1900" s="184"/>
      <c r="O1900" s="184"/>
      <c r="P1900" s="184"/>
      <c r="Q1900" s="184"/>
      <c r="R1900" s="184"/>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c r="E1901" s="184"/>
      <c r="F1901" s="184"/>
      <c r="G1901" s="184"/>
      <c r="H1901" s="184"/>
      <c r="I1901" s="184"/>
      <c r="J1901" s="184"/>
      <c r="K1901" s="184"/>
      <c r="L1901" s="184"/>
      <c r="M1901" s="184"/>
      <c r="N1901" s="184"/>
      <c r="O1901" s="184"/>
      <c r="P1901" s="184"/>
      <c r="Q1901" s="184"/>
      <c r="R1901" s="184"/>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c r="E1902" s="184"/>
      <c r="F1902" s="184"/>
      <c r="G1902" s="184"/>
      <c r="H1902" s="184"/>
      <c r="I1902" s="184"/>
      <c r="J1902" s="184"/>
      <c r="K1902" s="184"/>
      <c r="L1902" s="184"/>
      <c r="M1902" s="184"/>
      <c r="N1902" s="184"/>
      <c r="O1902" s="184"/>
      <c r="P1902" s="184"/>
      <c r="Q1902" s="184"/>
      <c r="R1902" s="184"/>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c r="E1903" s="184"/>
      <c r="F1903" s="184"/>
      <c r="G1903" s="184"/>
      <c r="H1903" s="184"/>
      <c r="I1903" s="184"/>
      <c r="J1903" s="184"/>
      <c r="K1903" s="184"/>
      <c r="L1903" s="184"/>
      <c r="M1903" s="184"/>
      <c r="N1903" s="184"/>
      <c r="O1903" s="184"/>
      <c r="P1903" s="184"/>
      <c r="Q1903" s="184"/>
      <c r="R1903" s="184"/>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44477</v>
      </c>
      <c r="E1904" s="184">
        <v>400.04050000000001</v>
      </c>
      <c r="F1904" s="184">
        <v>0.03</v>
      </c>
      <c r="G1904" s="184">
        <v>0.06</v>
      </c>
      <c r="H1904" s="184">
        <v>1.5166999999999999</v>
      </c>
      <c r="I1904" s="184">
        <v>2.431</v>
      </c>
      <c r="J1904" s="184">
        <v>5.7188999999999997</v>
      </c>
      <c r="K1904" s="184">
        <v>13.208</v>
      </c>
      <c r="L1904" s="184">
        <v>25.8292</v>
      </c>
      <c r="M1904" s="184">
        <v>40.6892</v>
      </c>
      <c r="N1904" s="184">
        <v>83.994399999999999</v>
      </c>
      <c r="O1904" s="184">
        <v>20.610199999999999</v>
      </c>
      <c r="P1904" s="184">
        <v>12.925700000000001</v>
      </c>
      <c r="Q1904" s="184">
        <v>17.8064</v>
      </c>
      <c r="R1904" s="184">
        <v>34.011200000000002</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44477</v>
      </c>
      <c r="E1905" s="184">
        <v>427.42340000000002</v>
      </c>
      <c r="F1905" s="184">
        <v>3.2300000000000002E-2</v>
      </c>
      <c r="G1905" s="184">
        <v>6.6699999999999995E-2</v>
      </c>
      <c r="H1905" s="184">
        <v>1.5326</v>
      </c>
      <c r="I1905" s="184">
        <v>2.4628999999999999</v>
      </c>
      <c r="J1905" s="184">
        <v>5.7889999999999997</v>
      </c>
      <c r="K1905" s="184">
        <v>13.4414</v>
      </c>
      <c r="L1905" s="184">
        <v>26.3612</v>
      </c>
      <c r="M1905" s="184">
        <v>41.591500000000003</v>
      </c>
      <c r="N1905" s="184">
        <v>85.617999999999995</v>
      </c>
      <c r="O1905" s="184">
        <v>21.6831</v>
      </c>
      <c r="P1905" s="184">
        <v>13.8741</v>
      </c>
      <c r="Q1905" s="184">
        <v>14.9475</v>
      </c>
      <c r="R1905" s="184">
        <v>35.272799999999997</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44477</v>
      </c>
      <c r="E1906" s="184">
        <v>17.420000000000002</v>
      </c>
      <c r="F1906" s="184">
        <v>5.74E-2</v>
      </c>
      <c r="G1906" s="184">
        <v>-5.74E-2</v>
      </c>
      <c r="H1906" s="184">
        <v>1.9905999999999999</v>
      </c>
      <c r="I1906" s="184">
        <v>1.5152000000000001</v>
      </c>
      <c r="J1906" s="184">
        <v>4.1866000000000003</v>
      </c>
      <c r="K1906" s="184">
        <v>14.1547</v>
      </c>
      <c r="L1906" s="184">
        <v>24.162500000000001</v>
      </c>
      <c r="M1906" s="184">
        <v>30.977399999999999</v>
      </c>
      <c r="N1906" s="184">
        <v>59.963299999999997</v>
      </c>
      <c r="O1906" s="184"/>
      <c r="P1906" s="184"/>
      <c r="Q1906" s="184">
        <v>21.5519</v>
      </c>
      <c r="R1906" s="184">
        <v>32.2149</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44477</v>
      </c>
      <c r="E1907" s="184">
        <v>17.04</v>
      </c>
      <c r="F1907" s="184">
        <v>5.8700000000000002E-2</v>
      </c>
      <c r="G1907" s="184">
        <v>-5.8700000000000002E-2</v>
      </c>
      <c r="H1907" s="184">
        <v>1.9749000000000001</v>
      </c>
      <c r="I1907" s="184">
        <v>1.4890000000000001</v>
      </c>
      <c r="J1907" s="184">
        <v>4.1565000000000003</v>
      </c>
      <c r="K1907" s="184">
        <v>13.903700000000001</v>
      </c>
      <c r="L1907" s="184">
        <v>23.747299999999999</v>
      </c>
      <c r="M1907" s="184">
        <v>30.275200000000002</v>
      </c>
      <c r="N1907" s="184">
        <v>58.955199999999998</v>
      </c>
      <c r="O1907" s="184"/>
      <c r="P1907" s="184"/>
      <c r="Q1907" s="184">
        <v>20.6128</v>
      </c>
      <c r="R1907" s="184">
        <v>31.296199999999999</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44477</v>
      </c>
      <c r="E1908" s="184">
        <v>108.1326</v>
      </c>
      <c r="F1908" s="184">
        <v>0.1429</v>
      </c>
      <c r="G1908" s="184">
        <v>0.51539999999999997</v>
      </c>
      <c r="H1908" s="184">
        <v>1.6175999999999999</v>
      </c>
      <c r="I1908" s="184">
        <v>2.7199999999999998E-2</v>
      </c>
      <c r="J1908" s="184">
        <v>2.1549999999999998</v>
      </c>
      <c r="K1908" s="184">
        <v>10.6465</v>
      </c>
      <c r="L1908" s="184">
        <v>21.582999999999998</v>
      </c>
      <c r="M1908" s="184">
        <v>27.693300000000001</v>
      </c>
      <c r="N1908" s="184">
        <v>59.583599999999997</v>
      </c>
      <c r="O1908" s="184">
        <v>22.875599999999999</v>
      </c>
      <c r="P1908" s="184">
        <v>15.6022</v>
      </c>
      <c r="Q1908" s="184">
        <v>14.7469</v>
      </c>
      <c r="R1908" s="184">
        <v>32.604900000000001</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44477</v>
      </c>
      <c r="E1909" s="184">
        <v>101.4984</v>
      </c>
      <c r="F1909" s="184">
        <v>0.1409</v>
      </c>
      <c r="G1909" s="184">
        <v>0.50939999999999996</v>
      </c>
      <c r="H1909" s="184">
        <v>1.6042000000000001</v>
      </c>
      <c r="I1909" s="184">
        <v>2.9999999999999997E-4</v>
      </c>
      <c r="J1909" s="184">
        <v>2.0966999999999998</v>
      </c>
      <c r="K1909" s="184">
        <v>10.4498</v>
      </c>
      <c r="L1909" s="184">
        <v>21.1601</v>
      </c>
      <c r="M1909" s="184">
        <v>27.027000000000001</v>
      </c>
      <c r="N1909" s="184">
        <v>58.490699999999997</v>
      </c>
      <c r="O1909" s="184">
        <v>22.058700000000002</v>
      </c>
      <c r="P1909" s="184">
        <v>14.7903</v>
      </c>
      <c r="Q1909" s="184">
        <v>15.3484</v>
      </c>
      <c r="R1909" s="184">
        <v>31.729299999999999</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0.43984666666666661</v>
      </c>
      <c r="G1910" s="186">
        <v>0.71188333333333342</v>
      </c>
      <c r="H1910" s="186">
        <v>2.4358900000000001</v>
      </c>
      <c r="I1910" s="186">
        <v>1.8260700000000001</v>
      </c>
      <c r="J1910" s="186">
        <v>4.1757866666666672</v>
      </c>
      <c r="K1910" s="186">
        <v>12.645793333333335</v>
      </c>
      <c r="L1910" s="186">
        <v>23.642546666666671</v>
      </c>
      <c r="M1910" s="186">
        <v>32.594636666666666</v>
      </c>
      <c r="N1910" s="186">
        <v>64.948221428571443</v>
      </c>
      <c r="O1910" s="186">
        <v>20.157376923076921</v>
      </c>
      <c r="P1910" s="186">
        <v>14.020000000000001</v>
      </c>
      <c r="Q1910" s="186">
        <v>18.025436666666671</v>
      </c>
      <c r="R1910" s="186">
        <v>31.44036071428572</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0.55430000000000001</v>
      </c>
      <c r="G1911" s="186">
        <v>0.78364999999999996</v>
      </c>
      <c r="H1911" s="186">
        <v>2.4916</v>
      </c>
      <c r="I1911" s="186">
        <v>1.76065</v>
      </c>
      <c r="J1911" s="186">
        <v>4.17265</v>
      </c>
      <c r="K1911" s="186">
        <v>13.502649999999999</v>
      </c>
      <c r="L1911" s="186">
        <v>23.6965</v>
      </c>
      <c r="M1911" s="186">
        <v>31.359650000000002</v>
      </c>
      <c r="N1911" s="186">
        <v>62.836649999999999</v>
      </c>
      <c r="O1911" s="186">
        <v>20.73395</v>
      </c>
      <c r="P1911" s="186">
        <v>14.783249999999999</v>
      </c>
      <c r="Q1911" s="186">
        <v>17.039850000000001</v>
      </c>
      <c r="R1911" s="186">
        <v>31.512749999999997</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32"/>
      <c r="B1912" s="129"/>
      <c r="C1912" s="129"/>
      <c r="D1912" s="129"/>
      <c r="E1912" s="129"/>
      <c r="F1912" s="133"/>
      <c r="G1912" s="133"/>
      <c r="H1912" s="133"/>
      <c r="I1912" s="133"/>
      <c r="J1912" s="133"/>
      <c r="K1912" s="133"/>
      <c r="L1912" s="133"/>
      <c r="M1912" s="133"/>
      <c r="N1912" s="133"/>
      <c r="O1912" s="133"/>
      <c r="P1912" s="133"/>
      <c r="Q1912" s="133"/>
      <c r="R1912" s="133"/>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8"/>
      <c r="B1913" s="128"/>
      <c r="C1913" s="128"/>
      <c r="D1913" s="128"/>
      <c r="E1913" s="128"/>
      <c r="F1913" s="128"/>
      <c r="G1913" s="128"/>
      <c r="H1913" s="128"/>
      <c r="I1913" s="128"/>
      <c r="J1913" s="128"/>
      <c r="K1913" s="128"/>
      <c r="L1913" s="128"/>
      <c r="M1913" s="128"/>
      <c r="N1913" s="128"/>
      <c r="O1913" s="128"/>
      <c r="P1913" s="128"/>
      <c r="Q1913" s="128"/>
      <c r="R1913" s="128"/>
    </row>
    <row r="1914" spans="1:34" x14ac:dyDescent="0.3">
      <c r="A1914" s="128"/>
      <c r="B1914" s="128"/>
      <c r="C1914" s="128"/>
      <c r="D1914" s="128"/>
      <c r="E1914" s="128"/>
      <c r="F1914" s="128"/>
      <c r="G1914" s="128"/>
      <c r="H1914" s="128"/>
      <c r="I1914" s="128"/>
      <c r="J1914" s="128"/>
      <c r="K1914" s="128"/>
      <c r="L1914" s="128"/>
      <c r="M1914" s="128"/>
      <c r="N1914" s="128"/>
      <c r="O1914" s="128"/>
      <c r="P1914" s="128"/>
      <c r="Q1914" s="128"/>
      <c r="R1914" s="128"/>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1243</v>
      </c>
      <c r="B8" s="64">
        <f>VLOOKUP($A8,'Return Data'!$B$7:$R$2292,3,0)</f>
        <v>44477</v>
      </c>
      <c r="C8" s="65">
        <f>VLOOKUP($A8,'Return Data'!$B$7:$R$2292,4,0)</f>
        <v>31.146899999999999</v>
      </c>
      <c r="D8" s="65">
        <f>VLOOKUP($A8,'Return Data'!$B$7:$R$2292,10,0)</f>
        <v>10.922800000000001</v>
      </c>
      <c r="E8" s="66">
        <f t="shared" ref="E8:E16" si="0">RANK(D8,D$8:D$16,0)</f>
        <v>3</v>
      </c>
      <c r="F8" s="65">
        <f>VLOOKUP($A8,'Return Data'!$B$7:$R$2292,11,0)</f>
        <v>19.2943</v>
      </c>
      <c r="G8" s="66">
        <f t="shared" ref="G8:G16" si="1">RANK(F8,F$8:F$16,0)</f>
        <v>3</v>
      </c>
      <c r="H8" s="65">
        <f>VLOOKUP($A8,'Return Data'!$B$7:$R$2292,12,0)</f>
        <v>20.613199999999999</v>
      </c>
      <c r="I8" s="66">
        <f t="shared" ref="I8:I16" si="2">RANK(H8,H$8:H$16,0)</f>
        <v>3</v>
      </c>
      <c r="J8" s="65">
        <f>VLOOKUP($A8,'Return Data'!$B$7:$R$2292,13,0)</f>
        <v>41.072200000000002</v>
      </c>
      <c r="K8" s="66">
        <f t="shared" ref="K8:K16" si="3">RANK(J8,J$8:J$16,0)</f>
        <v>3</v>
      </c>
      <c r="L8" s="65">
        <f>VLOOKUP($A8,'Return Data'!$B$7:$R$2292,17,0)</f>
        <v>23.9648</v>
      </c>
      <c r="M8" s="66">
        <f t="shared" ref="M8:M14" si="4">RANK(L8,L$8:L$16,0)</f>
        <v>3</v>
      </c>
      <c r="N8" s="65">
        <f>VLOOKUP($A8,'Return Data'!$B$7:$R$2292,14,0)</f>
        <v>21.3841</v>
      </c>
      <c r="O8" s="66">
        <f t="shared" ref="O8:O14" si="5">RANK(N8,N$8:N$16,0)</f>
        <v>2</v>
      </c>
      <c r="P8" s="65">
        <f>VLOOKUP($A8,'Return Data'!$B$7:$R$2292,15,0)</f>
        <v>13.1882</v>
      </c>
      <c r="Q8" s="66">
        <f t="shared" ref="Q8:Q14" si="6">RANK(P8,P$8:P$16,0)</f>
        <v>3</v>
      </c>
      <c r="R8" s="65">
        <f>VLOOKUP($A8,'Return Data'!$B$7:$R$2292,16,0)</f>
        <v>10.742699999999999</v>
      </c>
      <c r="S8" s="67">
        <f t="shared" ref="S8:S16" si="7">RANK(R8,R$8:R$16,0)</f>
        <v>4</v>
      </c>
    </row>
    <row r="9" spans="1:20" x14ac:dyDescent="0.3">
      <c r="A9" s="63" t="s">
        <v>1244</v>
      </c>
      <c r="B9" s="64">
        <f>VLOOKUP($A9,'Return Data'!$B$7:$R$2292,3,0)</f>
        <v>44477</v>
      </c>
      <c r="C9" s="65">
        <f>VLOOKUP($A9,'Return Data'!$B$7:$R$2292,4,0)</f>
        <v>47.25</v>
      </c>
      <c r="D9" s="65">
        <f>VLOOKUP($A9,'Return Data'!$B$7:$R$2292,10,0)</f>
        <v>6.1224999999999996</v>
      </c>
      <c r="E9" s="66">
        <f t="shared" si="0"/>
        <v>6</v>
      </c>
      <c r="F9" s="65">
        <f>VLOOKUP($A9,'Return Data'!$B$7:$R$2292,11,0)</f>
        <v>13.546200000000001</v>
      </c>
      <c r="G9" s="66">
        <f t="shared" si="1"/>
        <v>6</v>
      </c>
      <c r="H9" s="65">
        <f>VLOOKUP($A9,'Return Data'!$B$7:$R$2292,12,0)</f>
        <v>14.932700000000001</v>
      </c>
      <c r="I9" s="66">
        <f t="shared" si="2"/>
        <v>6</v>
      </c>
      <c r="J9" s="65">
        <f>VLOOKUP($A9,'Return Data'!$B$7:$R$2292,13,0)</f>
        <v>30.4024</v>
      </c>
      <c r="K9" s="66">
        <f t="shared" si="3"/>
        <v>6</v>
      </c>
      <c r="L9" s="65">
        <f>VLOOKUP($A9,'Return Data'!$B$7:$R$2292,17,0)</f>
        <v>22.259699999999999</v>
      </c>
      <c r="M9" s="66">
        <f t="shared" si="4"/>
        <v>4</v>
      </c>
      <c r="N9" s="65">
        <f>VLOOKUP($A9,'Return Data'!$B$7:$R$2292,14,0)</f>
        <v>16.9694</v>
      </c>
      <c r="O9" s="66">
        <f t="shared" si="5"/>
        <v>4</v>
      </c>
      <c r="P9" s="65">
        <f>VLOOKUP($A9,'Return Data'!$B$7:$R$2292,15,0)</f>
        <v>10.9741</v>
      </c>
      <c r="Q9" s="66">
        <f t="shared" si="6"/>
        <v>4</v>
      </c>
      <c r="R9" s="65">
        <f>VLOOKUP($A9,'Return Data'!$B$7:$R$2292,16,0)</f>
        <v>10.0905</v>
      </c>
      <c r="S9" s="67">
        <f t="shared" si="7"/>
        <v>6</v>
      </c>
    </row>
    <row r="10" spans="1:20" x14ac:dyDescent="0.3">
      <c r="A10" s="63" t="s">
        <v>1246</v>
      </c>
      <c r="B10" s="64">
        <f>VLOOKUP($A10,'Return Data'!$B$7:$R$2292,3,0)</f>
        <v>44477</v>
      </c>
      <c r="C10" s="65">
        <f>VLOOKUP($A10,'Return Data'!$B$7:$R$2292,4,0)</f>
        <v>413.69490000000002</v>
      </c>
      <c r="D10" s="65">
        <f>VLOOKUP($A10,'Return Data'!$B$7:$R$2292,10,0)</f>
        <v>13.954800000000001</v>
      </c>
      <c r="E10" s="66">
        <f t="shared" si="0"/>
        <v>1</v>
      </c>
      <c r="F10" s="65">
        <f>VLOOKUP($A10,'Return Data'!$B$7:$R$2292,11,0)</f>
        <v>22.619599999999998</v>
      </c>
      <c r="G10" s="66">
        <f t="shared" si="1"/>
        <v>2</v>
      </c>
      <c r="H10" s="65">
        <f>VLOOKUP($A10,'Return Data'!$B$7:$R$2292,12,0)</f>
        <v>31.052700000000002</v>
      </c>
      <c r="I10" s="66">
        <f t="shared" si="2"/>
        <v>2</v>
      </c>
      <c r="J10" s="65">
        <f>VLOOKUP($A10,'Return Data'!$B$7:$R$2292,13,0)</f>
        <v>60.901899999999998</v>
      </c>
      <c r="K10" s="66">
        <f t="shared" si="3"/>
        <v>1</v>
      </c>
      <c r="L10" s="65">
        <f>VLOOKUP($A10,'Return Data'!$B$7:$R$2292,17,0)</f>
        <v>27.032299999999999</v>
      </c>
      <c r="M10" s="66">
        <f t="shared" si="4"/>
        <v>2</v>
      </c>
      <c r="N10" s="65">
        <f>VLOOKUP($A10,'Return Data'!$B$7:$R$2292,14,0)</f>
        <v>18.372399999999999</v>
      </c>
      <c r="O10" s="66">
        <f t="shared" si="5"/>
        <v>3</v>
      </c>
      <c r="P10" s="65">
        <f>VLOOKUP($A10,'Return Data'!$B$7:$R$2292,15,0)</f>
        <v>14.675700000000001</v>
      </c>
      <c r="Q10" s="66">
        <f t="shared" si="6"/>
        <v>2</v>
      </c>
      <c r="R10" s="65">
        <f>VLOOKUP($A10,'Return Data'!$B$7:$R$2292,16,0)</f>
        <v>21.705400000000001</v>
      </c>
      <c r="S10" s="67">
        <f t="shared" si="7"/>
        <v>2</v>
      </c>
    </row>
    <row r="11" spans="1:20" x14ac:dyDescent="0.3">
      <c r="A11" s="63" t="s">
        <v>2023</v>
      </c>
      <c r="B11" s="64">
        <f>VLOOKUP($A11,'Return Data'!$B$7:$R$2292,3,0)</f>
        <v>44477</v>
      </c>
      <c r="C11" s="65">
        <f>VLOOKUP($A11,'Return Data'!$B$7:$R$2292,4,0)</f>
        <v>25.548400000000001</v>
      </c>
      <c r="D11" s="65">
        <f>VLOOKUP($A11,'Return Data'!$B$7:$R$2292,10,0)</f>
        <v>9.9281000000000006</v>
      </c>
      <c r="E11" s="66">
        <f t="shared" si="0"/>
        <v>4</v>
      </c>
      <c r="F11" s="65">
        <f>VLOOKUP($A11,'Return Data'!$B$7:$R$2292,11,0)</f>
        <v>16.543900000000001</v>
      </c>
      <c r="G11" s="66">
        <f t="shared" si="1"/>
        <v>4</v>
      </c>
      <c r="H11" s="65">
        <f>VLOOKUP($A11,'Return Data'!$B$7:$R$2292,12,0)</f>
        <v>16.267600000000002</v>
      </c>
      <c r="I11" s="66">
        <f t="shared" si="2"/>
        <v>5</v>
      </c>
      <c r="J11" s="65">
        <f>VLOOKUP($A11,'Return Data'!$B$7:$R$2292,13,0)</f>
        <v>33.391800000000003</v>
      </c>
      <c r="K11" s="66">
        <f t="shared" si="3"/>
        <v>5</v>
      </c>
      <c r="L11" s="65">
        <f>VLOOKUP($A11,'Return Data'!$B$7:$R$2292,17,0)</f>
        <v>19.384699999999999</v>
      </c>
      <c r="M11" s="66">
        <f t="shared" si="4"/>
        <v>5</v>
      </c>
      <c r="N11" s="65">
        <f>VLOOKUP($A11,'Return Data'!$B$7:$R$2292,14,0)</f>
        <v>15.13</v>
      </c>
      <c r="O11" s="66">
        <f t="shared" si="5"/>
        <v>5</v>
      </c>
      <c r="P11" s="65">
        <f>VLOOKUP($A11,'Return Data'!$B$7:$R$2292,15,0)</f>
        <v>9.7989999999999995</v>
      </c>
      <c r="Q11" s="66">
        <f t="shared" si="6"/>
        <v>6</v>
      </c>
      <c r="R11" s="65">
        <f>VLOOKUP($A11,'Return Data'!$B$7:$R$2292,16,0)</f>
        <v>9.3278999999999996</v>
      </c>
      <c r="S11" s="67">
        <f t="shared" si="7"/>
        <v>8</v>
      </c>
    </row>
    <row r="12" spans="1:20" x14ac:dyDescent="0.3">
      <c r="A12" s="63" t="s">
        <v>1248</v>
      </c>
      <c r="B12" s="64">
        <f>VLOOKUP($A12,'Return Data'!$B$7:$R$2292,3,0)</f>
        <v>44477</v>
      </c>
      <c r="C12" s="65">
        <f>VLOOKUP($A12,'Return Data'!$B$7:$R$2292,4,0)</f>
        <v>75.117099999999994</v>
      </c>
      <c r="D12" s="65">
        <f>VLOOKUP($A12,'Return Data'!$B$7:$R$2292,10,0)</f>
        <v>5.7271000000000001</v>
      </c>
      <c r="E12" s="66">
        <f t="shared" si="0"/>
        <v>7</v>
      </c>
      <c r="F12" s="65">
        <f>VLOOKUP($A12,'Return Data'!$B$7:$R$2292,11,0)</f>
        <v>29.9069</v>
      </c>
      <c r="G12" s="66">
        <f t="shared" si="1"/>
        <v>1</v>
      </c>
      <c r="H12" s="65">
        <f>VLOOKUP($A12,'Return Data'!$B$7:$R$2292,12,0)</f>
        <v>45.240299999999998</v>
      </c>
      <c r="I12" s="66">
        <f t="shared" si="2"/>
        <v>1</v>
      </c>
      <c r="J12" s="65">
        <f>VLOOKUP($A12,'Return Data'!$B$7:$R$2292,13,0)</f>
        <v>60.6721</v>
      </c>
      <c r="K12" s="66">
        <f t="shared" si="3"/>
        <v>2</v>
      </c>
      <c r="L12" s="65">
        <f>VLOOKUP($A12,'Return Data'!$B$7:$R$2292,17,0)</f>
        <v>39.500100000000003</v>
      </c>
      <c r="M12" s="66">
        <f t="shared" si="4"/>
        <v>1</v>
      </c>
      <c r="N12" s="65">
        <f>VLOOKUP($A12,'Return Data'!$B$7:$R$2292,14,0)</f>
        <v>28.8294</v>
      </c>
      <c r="O12" s="66">
        <f t="shared" si="5"/>
        <v>1</v>
      </c>
      <c r="P12" s="65">
        <f>VLOOKUP($A12,'Return Data'!$B$7:$R$2292,15,0)</f>
        <v>17.802399999999999</v>
      </c>
      <c r="Q12" s="66">
        <f t="shared" si="6"/>
        <v>1</v>
      </c>
      <c r="R12" s="65">
        <f>VLOOKUP($A12,'Return Data'!$B$7:$R$2292,16,0)</f>
        <v>10.301</v>
      </c>
      <c r="S12" s="67">
        <f t="shared" si="7"/>
        <v>5</v>
      </c>
    </row>
    <row r="13" spans="1:20" x14ac:dyDescent="0.3">
      <c r="A13" s="63" t="s">
        <v>1604</v>
      </c>
      <c r="B13" s="64">
        <f>VLOOKUP($A13,'Return Data'!$B$7:$R$2292,3,0)</f>
        <v>44477</v>
      </c>
      <c r="C13" s="65">
        <f>VLOOKUP($A13,'Return Data'!$B$7:$R$2292,4,0)</f>
        <v>23.3505</v>
      </c>
      <c r="D13" s="65">
        <f>VLOOKUP($A13,'Return Data'!$B$7:$R$2292,10,0)</f>
        <v>11.4392</v>
      </c>
      <c r="E13" s="66">
        <f t="shared" si="0"/>
        <v>2</v>
      </c>
      <c r="F13" s="65">
        <f>VLOOKUP($A13,'Return Data'!$B$7:$R$2292,11,0)</f>
        <v>11.3736</v>
      </c>
      <c r="G13" s="66">
        <f t="shared" si="1"/>
        <v>8</v>
      </c>
      <c r="H13" s="65">
        <f>VLOOKUP($A13,'Return Data'!$B$7:$R$2292,12,0)</f>
        <v>8.1164000000000005</v>
      </c>
      <c r="I13" s="66">
        <f t="shared" si="2"/>
        <v>9</v>
      </c>
      <c r="J13" s="65">
        <f>VLOOKUP($A13,'Return Data'!$B$7:$R$2292,13,0)</f>
        <v>13.1652</v>
      </c>
      <c r="K13" s="66">
        <f t="shared" si="3"/>
        <v>9</v>
      </c>
      <c r="L13" s="65">
        <f>VLOOKUP($A13,'Return Data'!$B$7:$R$2292,17,0)</f>
        <v>11.917</v>
      </c>
      <c r="M13" s="66">
        <f t="shared" si="4"/>
        <v>8</v>
      </c>
      <c r="N13" s="65">
        <f>VLOOKUP($A13,'Return Data'!$B$7:$R$2292,14,0)</f>
        <v>10.2273</v>
      </c>
      <c r="O13" s="66">
        <f t="shared" si="5"/>
        <v>8</v>
      </c>
      <c r="P13" s="65">
        <f>VLOOKUP($A13,'Return Data'!$B$7:$R$2292,15,0)</f>
        <v>8.4998000000000005</v>
      </c>
      <c r="Q13" s="66">
        <f t="shared" si="6"/>
        <v>7</v>
      </c>
      <c r="R13" s="65">
        <f>VLOOKUP($A13,'Return Data'!$B$7:$R$2292,16,0)</f>
        <v>9.5462000000000007</v>
      </c>
      <c r="S13" s="67">
        <f t="shared" si="7"/>
        <v>7</v>
      </c>
    </row>
    <row r="14" spans="1:20" x14ac:dyDescent="0.3">
      <c r="A14" s="63" t="s">
        <v>1251</v>
      </c>
      <c r="B14" s="64">
        <f>VLOOKUP($A14,'Return Data'!$B$7:$R$2292,3,0)</f>
        <v>44477</v>
      </c>
      <c r="C14" s="65">
        <f>VLOOKUP($A14,'Return Data'!$B$7:$R$2292,4,0)</f>
        <v>37.4392</v>
      </c>
      <c r="D14" s="65">
        <f>VLOOKUP($A14,'Return Data'!$B$7:$R$2292,10,0)</f>
        <v>5.0928000000000004</v>
      </c>
      <c r="E14" s="66">
        <f t="shared" si="0"/>
        <v>9</v>
      </c>
      <c r="F14" s="65">
        <f>VLOOKUP($A14,'Return Data'!$B$7:$R$2292,11,0)</f>
        <v>11.7348</v>
      </c>
      <c r="G14" s="66">
        <f t="shared" si="1"/>
        <v>7</v>
      </c>
      <c r="H14" s="65">
        <f>VLOOKUP($A14,'Return Data'!$B$7:$R$2292,12,0)</f>
        <v>10.8971</v>
      </c>
      <c r="I14" s="66">
        <f t="shared" si="2"/>
        <v>8</v>
      </c>
      <c r="J14" s="65">
        <f>VLOOKUP($A14,'Return Data'!$B$7:$R$2292,13,0)</f>
        <v>22.818300000000001</v>
      </c>
      <c r="K14" s="66">
        <f t="shared" si="3"/>
        <v>7</v>
      </c>
      <c r="L14" s="65">
        <f>VLOOKUP($A14,'Return Data'!$B$7:$R$2292,17,0)</f>
        <v>16.381799999999998</v>
      </c>
      <c r="M14" s="66">
        <f t="shared" si="4"/>
        <v>6</v>
      </c>
      <c r="N14" s="65">
        <f>VLOOKUP($A14,'Return Data'!$B$7:$R$2292,14,0)</f>
        <v>13.8391</v>
      </c>
      <c r="O14" s="66">
        <f t="shared" si="5"/>
        <v>6</v>
      </c>
      <c r="P14" s="65">
        <f>VLOOKUP($A14,'Return Data'!$B$7:$R$2292,15,0)</f>
        <v>9.8293999999999997</v>
      </c>
      <c r="Q14" s="66">
        <f t="shared" si="6"/>
        <v>5</v>
      </c>
      <c r="R14" s="65">
        <f>VLOOKUP($A14,'Return Data'!$B$7:$R$2292,16,0)</f>
        <v>8.6766000000000005</v>
      </c>
      <c r="S14" s="67">
        <f t="shared" si="7"/>
        <v>9</v>
      </c>
    </row>
    <row r="15" spans="1:20" x14ac:dyDescent="0.3">
      <c r="A15" s="63" t="s">
        <v>1253</v>
      </c>
      <c r="B15" s="64">
        <f>VLOOKUP($A15,'Return Data'!$B$7:$R$2292,3,0)</f>
        <v>44477</v>
      </c>
      <c r="C15" s="65">
        <f>VLOOKUP($A15,'Return Data'!$B$7:$R$2292,4,0)</f>
        <v>15.347200000000001</v>
      </c>
      <c r="D15" s="65">
        <f>VLOOKUP($A15,'Return Data'!$B$7:$R$2292,10,0)</f>
        <v>7.5614999999999997</v>
      </c>
      <c r="E15" s="66">
        <f t="shared" si="0"/>
        <v>5</v>
      </c>
      <c r="F15" s="65">
        <f>VLOOKUP($A15,'Return Data'!$B$7:$R$2292,11,0)</f>
        <v>13.7006</v>
      </c>
      <c r="G15" s="66">
        <f t="shared" si="1"/>
        <v>5</v>
      </c>
      <c r="H15" s="65">
        <f>VLOOKUP($A15,'Return Data'!$B$7:$R$2292,12,0)</f>
        <v>19.381399999999999</v>
      </c>
      <c r="I15" s="66">
        <f t="shared" si="2"/>
        <v>4</v>
      </c>
      <c r="J15" s="65">
        <f>VLOOKUP($A15,'Return Data'!$B$7:$R$2292,13,0)</f>
        <v>37.2271</v>
      </c>
      <c r="K15" s="66">
        <f t="shared" si="3"/>
        <v>4</v>
      </c>
      <c r="L15" s="65"/>
      <c r="M15" s="66"/>
      <c r="N15" s="65"/>
      <c r="O15" s="66"/>
      <c r="P15" s="65"/>
      <c r="Q15" s="66"/>
      <c r="R15" s="65">
        <f>VLOOKUP($A15,'Return Data'!$B$7:$R$2292,16,0)</f>
        <v>30.7578</v>
      </c>
      <c r="S15" s="67">
        <f t="shared" si="7"/>
        <v>1</v>
      </c>
    </row>
    <row r="16" spans="1:20" x14ac:dyDescent="0.3">
      <c r="A16" s="63" t="s">
        <v>1255</v>
      </c>
      <c r="B16" s="64">
        <f>VLOOKUP($A16,'Return Data'!$B$7:$R$2292,3,0)</f>
        <v>44477</v>
      </c>
      <c r="C16" s="65">
        <f>VLOOKUP($A16,'Return Data'!$B$7:$R$2292,4,0)</f>
        <v>44.2926</v>
      </c>
      <c r="D16" s="65">
        <f>VLOOKUP($A16,'Return Data'!$B$7:$R$2292,10,0)</f>
        <v>5.6966000000000001</v>
      </c>
      <c r="E16" s="66">
        <f t="shared" si="0"/>
        <v>8</v>
      </c>
      <c r="F16" s="65">
        <f>VLOOKUP($A16,'Return Data'!$B$7:$R$2292,11,0)</f>
        <v>9.9236000000000004</v>
      </c>
      <c r="G16" s="66">
        <f t="shared" si="1"/>
        <v>9</v>
      </c>
      <c r="H16" s="65">
        <f>VLOOKUP($A16,'Return Data'!$B$7:$R$2292,12,0)</f>
        <v>10.9695</v>
      </c>
      <c r="I16" s="66">
        <f t="shared" si="2"/>
        <v>7</v>
      </c>
      <c r="J16" s="65">
        <f>VLOOKUP($A16,'Return Data'!$B$7:$R$2292,13,0)</f>
        <v>20.944700000000001</v>
      </c>
      <c r="K16" s="66">
        <f t="shared" si="3"/>
        <v>8</v>
      </c>
      <c r="L16" s="65">
        <f>VLOOKUP($A16,'Return Data'!$B$7:$R$2292,17,0)</f>
        <v>15.316800000000001</v>
      </c>
      <c r="M16" s="66">
        <f>RANK(L16,L$8:L$16,0)</f>
        <v>7</v>
      </c>
      <c r="N16" s="65">
        <f>VLOOKUP($A16,'Return Data'!$B$7:$R$2292,14,0)</f>
        <v>10.556800000000001</v>
      </c>
      <c r="O16" s="66">
        <f>RANK(N16,N$8:N$16,0)</f>
        <v>7</v>
      </c>
      <c r="P16" s="65">
        <f>VLOOKUP($A16,'Return Data'!$B$7:$R$2292,15,0)</f>
        <v>8.0703999999999994</v>
      </c>
      <c r="Q16" s="66">
        <f>RANK(P16,P$8:P$16,0)</f>
        <v>8</v>
      </c>
      <c r="R16" s="65">
        <f>VLOOKUP($A16,'Return Data'!$B$7:$R$2292,16,0)</f>
        <v>12.313000000000001</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8.4939333333333344</v>
      </c>
      <c r="E18" s="74"/>
      <c r="F18" s="75">
        <f>AVERAGE(F8:F16)</f>
        <v>16.515944444444443</v>
      </c>
      <c r="G18" s="74"/>
      <c r="H18" s="75">
        <f>AVERAGE(H8:H16)</f>
        <v>19.718988888888887</v>
      </c>
      <c r="I18" s="74"/>
      <c r="J18" s="75">
        <f>AVERAGE(J8:J16)</f>
        <v>35.621744444444445</v>
      </c>
      <c r="K18" s="74"/>
      <c r="L18" s="75">
        <f>AVERAGE(L8:L16)</f>
        <v>21.969649999999998</v>
      </c>
      <c r="M18" s="74"/>
      <c r="N18" s="75">
        <f>AVERAGE(N8:N16)</f>
        <v>16.913562499999998</v>
      </c>
      <c r="O18" s="74"/>
      <c r="P18" s="75">
        <f>AVERAGE(P8:P16)</f>
        <v>11.604875</v>
      </c>
      <c r="Q18" s="74"/>
      <c r="R18" s="75">
        <f>AVERAGE(R8:R16)</f>
        <v>13.7179</v>
      </c>
      <c r="S18" s="76"/>
    </row>
    <row r="19" spans="1:19" x14ac:dyDescent="0.3">
      <c r="A19" s="73" t="s">
        <v>28</v>
      </c>
      <c r="B19" s="74"/>
      <c r="C19" s="74"/>
      <c r="D19" s="75">
        <f>MIN(D8:D16)</f>
        <v>5.0928000000000004</v>
      </c>
      <c r="E19" s="74"/>
      <c r="F19" s="75">
        <f>MIN(F8:F16)</f>
        <v>9.9236000000000004</v>
      </c>
      <c r="G19" s="74"/>
      <c r="H19" s="75">
        <f>MIN(H8:H16)</f>
        <v>8.1164000000000005</v>
      </c>
      <c r="I19" s="74"/>
      <c r="J19" s="75">
        <f>MIN(J8:J16)</f>
        <v>13.1652</v>
      </c>
      <c r="K19" s="74"/>
      <c r="L19" s="75">
        <f>MIN(L8:L16)</f>
        <v>11.917</v>
      </c>
      <c r="M19" s="74"/>
      <c r="N19" s="75">
        <f>MIN(N8:N16)</f>
        <v>10.2273</v>
      </c>
      <c r="O19" s="74"/>
      <c r="P19" s="75">
        <f>MIN(P8:P16)</f>
        <v>8.0703999999999994</v>
      </c>
      <c r="Q19" s="74"/>
      <c r="R19" s="75">
        <f>MIN(R8:R16)</f>
        <v>8.6766000000000005</v>
      </c>
      <c r="S19" s="76"/>
    </row>
    <row r="20" spans="1:19" ht="15" thickBot="1" x14ac:dyDescent="0.35">
      <c r="A20" s="77" t="s">
        <v>29</v>
      </c>
      <c r="B20" s="78"/>
      <c r="C20" s="78"/>
      <c r="D20" s="79">
        <f>MAX(D8:D16)</f>
        <v>13.954800000000001</v>
      </c>
      <c r="E20" s="78"/>
      <c r="F20" s="79">
        <f>MAX(F8:F16)</f>
        <v>29.9069</v>
      </c>
      <c r="G20" s="78"/>
      <c r="H20" s="79">
        <f>MAX(H8:H16)</f>
        <v>45.240299999999998</v>
      </c>
      <c r="I20" s="78"/>
      <c r="J20" s="79">
        <f>MAX(J8:J16)</f>
        <v>60.901899999999998</v>
      </c>
      <c r="K20" s="78"/>
      <c r="L20" s="79">
        <f>MAX(L8:L16)</f>
        <v>39.500100000000003</v>
      </c>
      <c r="M20" s="78"/>
      <c r="N20" s="79">
        <f>MAX(N8:N16)</f>
        <v>28.8294</v>
      </c>
      <c r="O20" s="78"/>
      <c r="P20" s="79">
        <f>MAX(P8:P16)</f>
        <v>17.802399999999999</v>
      </c>
      <c r="Q20" s="78"/>
      <c r="R20" s="79">
        <f>MAX(R8:R16)</f>
        <v>30.7578</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Data'!$B$7:$R$2292,3,0)</f>
        <v>44477</v>
      </c>
      <c r="C8" s="65">
        <f>VLOOKUP($A8,'Return Data'!$B$7:$R$2292,4,0)</f>
        <v>80.040000000000006</v>
      </c>
      <c r="D8" s="65">
        <f>VLOOKUP($A8,'Return Data'!$B$7:$R$2292,10,0)</f>
        <v>5.6634000000000002</v>
      </c>
      <c r="E8" s="66">
        <f t="shared" ref="E8:E17" si="0">RANK(D8,D$8:D$17,0)</f>
        <v>8</v>
      </c>
      <c r="F8" s="65">
        <f>VLOOKUP($A8,'Return Data'!$B$7:$R$2292,11,0)</f>
        <v>12.148</v>
      </c>
      <c r="G8" s="66">
        <f t="shared" ref="G8:G14" si="1">RANK(F8,F$8:F$17,0)</f>
        <v>4</v>
      </c>
      <c r="H8" s="65">
        <f>VLOOKUP($A8,'Return Data'!$B$7:$R$2292,12,0)</f>
        <v>14.6541</v>
      </c>
      <c r="I8" s="66">
        <f t="shared" ref="I8:I14" si="2">RANK(H8,H$8:H$17,0)</f>
        <v>6</v>
      </c>
      <c r="J8" s="65">
        <f>VLOOKUP($A8,'Return Data'!$B$7:$R$2292,13,0)</f>
        <v>31.299199999999999</v>
      </c>
      <c r="K8" s="66">
        <f t="shared" ref="K8" si="3">RANK(J8,J$8:J$17,0)</f>
        <v>3</v>
      </c>
      <c r="L8" s="65">
        <f>VLOOKUP($A8,'Return Data'!$B$7:$R$2292,17,0)</f>
        <v>19.718499999999999</v>
      </c>
      <c r="M8" s="66">
        <f t="shared" ref="M8" si="4">RANK(L8,L$8:L$17,0)</f>
        <v>3</v>
      </c>
      <c r="N8" s="65">
        <f>VLOOKUP($A8,'Return Data'!$B$7:$R$2292,14,0)</f>
        <v>15.4383</v>
      </c>
      <c r="O8" s="66">
        <f t="shared" ref="O8" si="5">RANK(N8,N$8:N$17,0)</f>
        <v>3</v>
      </c>
      <c r="P8" s="65">
        <f>VLOOKUP($A8,'Return Data'!$B$7:$R$2292,15,0)</f>
        <v>11.671900000000001</v>
      </c>
      <c r="Q8" s="66">
        <f t="shared" ref="Q8" si="6">RANK(P8,P$8:P$17,0)</f>
        <v>4</v>
      </c>
      <c r="R8" s="65">
        <f>VLOOKUP($A8,'Return Data'!$B$7:$R$2292,16,0)</f>
        <v>13.011799999999999</v>
      </c>
      <c r="S8" s="67">
        <f t="shared" ref="S8:S17" si="7">RANK(R8,R$8:R$17,0)</f>
        <v>7</v>
      </c>
    </row>
    <row r="9" spans="1:20" x14ac:dyDescent="0.3">
      <c r="A9" s="63" t="s">
        <v>546</v>
      </c>
      <c r="B9" s="64">
        <f>VLOOKUP($A9,'Return Data'!$B$7:$R$2292,3,0)</f>
        <v>44477</v>
      </c>
      <c r="C9" s="65">
        <f>VLOOKUP($A9,'Return Data'!$B$7:$R$2292,4,0)</f>
        <v>297.01499999999999</v>
      </c>
      <c r="D9" s="65">
        <f>VLOOKUP($A9,'Return Data'!$B$7:$R$2292,10,0)</f>
        <v>9.1044</v>
      </c>
      <c r="E9" s="66">
        <f t="shared" si="0"/>
        <v>1</v>
      </c>
      <c r="F9" s="65">
        <f>VLOOKUP($A9,'Return Data'!$B$7:$R$2292,11,0)</f>
        <v>19.005500000000001</v>
      </c>
      <c r="G9" s="66">
        <f t="shared" si="1"/>
        <v>1</v>
      </c>
      <c r="H9" s="65">
        <f>VLOOKUP($A9,'Return Data'!$B$7:$R$2292,12,0)</f>
        <v>25.962700000000002</v>
      </c>
      <c r="I9" s="66">
        <f t="shared" si="2"/>
        <v>1</v>
      </c>
      <c r="J9" s="65">
        <f>VLOOKUP($A9,'Return Data'!$B$7:$R$2292,13,0)</f>
        <v>60.478400000000001</v>
      </c>
      <c r="K9" s="66">
        <f t="shared" ref="K9:K17" si="8">RANK(J9,J$8:J$17,0)</f>
        <v>1</v>
      </c>
      <c r="L9" s="65">
        <f>VLOOKUP($A9,'Return Data'!$B$7:$R$2292,17,0)</f>
        <v>23.320599999999999</v>
      </c>
      <c r="M9" s="66">
        <f t="shared" ref="M9:M17" si="9">RANK(L9,L$8:L$17,0)</f>
        <v>1</v>
      </c>
      <c r="N9" s="65">
        <f>VLOOKUP($A9,'Return Data'!$B$7:$R$2292,14,0)</f>
        <v>17.365400000000001</v>
      </c>
      <c r="O9" s="66">
        <f t="shared" ref="O9:O17" si="10">RANK(N9,N$8:N$17,0)</f>
        <v>1</v>
      </c>
      <c r="P9" s="65">
        <f>VLOOKUP($A9,'Return Data'!$B$7:$R$2292,15,0)</f>
        <v>13.251200000000001</v>
      </c>
      <c r="Q9" s="66">
        <f t="shared" ref="Q9:Q14" si="11">RANK(P9,P$8:P$17,0)</f>
        <v>1</v>
      </c>
      <c r="R9" s="65">
        <f>VLOOKUP($A9,'Return Data'!$B$7:$R$2292,16,0)</f>
        <v>14.7135</v>
      </c>
      <c r="S9" s="67">
        <f t="shared" si="7"/>
        <v>3</v>
      </c>
    </row>
    <row r="10" spans="1:20" x14ac:dyDescent="0.3">
      <c r="A10" s="63" t="s">
        <v>548</v>
      </c>
      <c r="B10" s="64">
        <f>VLOOKUP($A10,'Return Data'!$B$7:$R$2292,3,0)</f>
        <v>44477</v>
      </c>
      <c r="C10" s="65">
        <f>VLOOKUP($A10,'Return Data'!$B$7:$R$2292,4,0)</f>
        <v>53.33</v>
      </c>
      <c r="D10" s="65">
        <f>VLOOKUP($A10,'Return Data'!$B$7:$R$2292,10,0)</f>
        <v>5.9396000000000004</v>
      </c>
      <c r="E10" s="66">
        <f t="shared" si="0"/>
        <v>6</v>
      </c>
      <c r="F10" s="65">
        <f>VLOOKUP($A10,'Return Data'!$B$7:$R$2292,11,0)</f>
        <v>10.482699999999999</v>
      </c>
      <c r="G10" s="66">
        <f t="shared" si="1"/>
        <v>7</v>
      </c>
      <c r="H10" s="65">
        <f>VLOOKUP($A10,'Return Data'!$B$7:$R$2292,12,0)</f>
        <v>13.7828</v>
      </c>
      <c r="I10" s="66">
        <f t="shared" si="2"/>
        <v>7</v>
      </c>
      <c r="J10" s="65">
        <f>VLOOKUP($A10,'Return Data'!$B$7:$R$2292,13,0)</f>
        <v>27.4009</v>
      </c>
      <c r="K10" s="66">
        <f t="shared" si="8"/>
        <v>7</v>
      </c>
      <c r="L10" s="65">
        <f>VLOOKUP($A10,'Return Data'!$B$7:$R$2292,17,0)</f>
        <v>17.520199999999999</v>
      </c>
      <c r="M10" s="66">
        <f t="shared" si="9"/>
        <v>7</v>
      </c>
      <c r="N10" s="65">
        <f>VLOOKUP($A10,'Return Data'!$B$7:$R$2292,14,0)</f>
        <v>15.221500000000001</v>
      </c>
      <c r="O10" s="66">
        <f t="shared" si="10"/>
        <v>4</v>
      </c>
      <c r="P10" s="65">
        <f>VLOOKUP($A10,'Return Data'!$B$7:$R$2292,15,0)</f>
        <v>11.9941</v>
      </c>
      <c r="Q10" s="66">
        <f t="shared" si="11"/>
        <v>3</v>
      </c>
      <c r="R10" s="65">
        <f>VLOOKUP($A10,'Return Data'!$B$7:$R$2292,16,0)</f>
        <v>13.7004</v>
      </c>
      <c r="S10" s="67">
        <f t="shared" si="7"/>
        <v>4</v>
      </c>
    </row>
    <row r="11" spans="1:20" x14ac:dyDescent="0.3">
      <c r="A11" s="63" t="s">
        <v>549</v>
      </c>
      <c r="B11" s="64">
        <f>VLOOKUP($A11,'Return Data'!$B$7:$R$2292,3,0)</f>
        <v>44477</v>
      </c>
      <c r="C11" s="65">
        <f>VLOOKUP($A11,'Return Data'!$B$7:$R$2292,4,0)</f>
        <v>11.273300000000001</v>
      </c>
      <c r="D11" s="65">
        <f>VLOOKUP($A11,'Return Data'!$B$7:$R$2292,10,0)</f>
        <v>7.6589999999999998</v>
      </c>
      <c r="E11" s="66">
        <f t="shared" si="0"/>
        <v>2</v>
      </c>
      <c r="F11" s="65">
        <f>VLOOKUP($A11,'Return Data'!$B$7:$R$2292,11,0)</f>
        <v>14.905900000000001</v>
      </c>
      <c r="G11" s="66">
        <f t="shared" si="1"/>
        <v>2</v>
      </c>
      <c r="H11" s="65">
        <f>VLOOKUP($A11,'Return Data'!$B$7:$R$2292,12,0)</f>
        <v>19.942799999999998</v>
      </c>
      <c r="I11" s="66">
        <f t="shared" si="2"/>
        <v>2</v>
      </c>
      <c r="J11" s="65">
        <f>VLOOKUP($A11,'Return Data'!$B$7:$R$2292,13,0)</f>
        <v>28.4224</v>
      </c>
      <c r="K11" s="66">
        <f t="shared" si="8"/>
        <v>6</v>
      </c>
      <c r="L11" s="65"/>
      <c r="M11" s="66"/>
      <c r="N11" s="65"/>
      <c r="O11" s="66"/>
      <c r="P11" s="65"/>
      <c r="Q11" s="66"/>
      <c r="R11" s="65">
        <f>VLOOKUP($A11,'Return Data'!$B$7:$R$2292,16,0)</f>
        <v>6.9951999999999996</v>
      </c>
      <c r="S11" s="67">
        <f t="shared" si="7"/>
        <v>10</v>
      </c>
    </row>
    <row r="12" spans="1:20" x14ac:dyDescent="0.3">
      <c r="A12" s="63" t="s">
        <v>551</v>
      </c>
      <c r="B12" s="64">
        <f>VLOOKUP($A12,'Return Data'!$B$7:$R$2292,3,0)</f>
        <v>44477</v>
      </c>
      <c r="C12" s="65">
        <f>VLOOKUP($A12,'Return Data'!$B$7:$R$2292,4,0)</f>
        <v>15.036</v>
      </c>
      <c r="D12" s="65">
        <f>VLOOKUP($A12,'Return Data'!$B$7:$R$2292,10,0)</f>
        <v>5.7755999999999998</v>
      </c>
      <c r="E12" s="66">
        <f t="shared" si="0"/>
        <v>7</v>
      </c>
      <c r="F12" s="65">
        <f>VLOOKUP($A12,'Return Data'!$B$7:$R$2292,11,0)</f>
        <v>10.137700000000001</v>
      </c>
      <c r="G12" s="66">
        <f t="shared" si="1"/>
        <v>8</v>
      </c>
      <c r="H12" s="65">
        <f>VLOOKUP($A12,'Return Data'!$B$7:$R$2292,12,0)</f>
        <v>12.950699999999999</v>
      </c>
      <c r="I12" s="66">
        <f t="shared" si="2"/>
        <v>8</v>
      </c>
      <c r="J12" s="65">
        <f>VLOOKUP($A12,'Return Data'!$B$7:$R$2292,13,0)</f>
        <v>23.6615</v>
      </c>
      <c r="K12" s="66">
        <f t="shared" si="8"/>
        <v>8</v>
      </c>
      <c r="L12" s="65">
        <f>VLOOKUP($A12,'Return Data'!$B$7:$R$2292,17,0)</f>
        <v>18.113800000000001</v>
      </c>
      <c r="M12" s="66">
        <f t="shared" si="9"/>
        <v>6</v>
      </c>
      <c r="N12" s="65"/>
      <c r="O12" s="66"/>
      <c r="P12" s="65"/>
      <c r="Q12" s="66"/>
      <c r="R12" s="65">
        <f>VLOOKUP($A12,'Return Data'!$B$7:$R$2292,16,0)</f>
        <v>13.6684</v>
      </c>
      <c r="S12" s="67">
        <f t="shared" si="7"/>
        <v>5</v>
      </c>
    </row>
    <row r="13" spans="1:20" x14ac:dyDescent="0.3">
      <c r="A13" s="63" t="s">
        <v>553</v>
      </c>
      <c r="B13" s="64">
        <f>VLOOKUP($A13,'Return Data'!$B$7:$R$2292,3,0)</f>
        <v>44477</v>
      </c>
      <c r="C13" s="65">
        <f>VLOOKUP($A13,'Return Data'!$B$7:$R$2292,4,0)</f>
        <v>34.459000000000003</v>
      </c>
      <c r="D13" s="65">
        <f>VLOOKUP($A13,'Return Data'!$B$7:$R$2292,10,0)</f>
        <v>5.2150999999999996</v>
      </c>
      <c r="E13" s="66">
        <f t="shared" si="0"/>
        <v>9</v>
      </c>
      <c r="F13" s="65">
        <f>VLOOKUP($A13,'Return Data'!$B$7:$R$2292,11,0)</f>
        <v>8.7103000000000002</v>
      </c>
      <c r="G13" s="66">
        <f t="shared" si="1"/>
        <v>9</v>
      </c>
      <c r="H13" s="65">
        <f>VLOOKUP($A13,'Return Data'!$B$7:$R$2292,12,0)</f>
        <v>9.3000000000000007</v>
      </c>
      <c r="I13" s="66">
        <f t="shared" si="2"/>
        <v>9</v>
      </c>
      <c r="J13" s="65">
        <f>VLOOKUP($A13,'Return Data'!$B$7:$R$2292,13,0)</f>
        <v>16.699400000000001</v>
      </c>
      <c r="K13" s="66">
        <f t="shared" si="8"/>
        <v>10</v>
      </c>
      <c r="L13" s="65">
        <f>VLOOKUP($A13,'Return Data'!$B$7:$R$2292,17,0)</f>
        <v>15.0375</v>
      </c>
      <c r="M13" s="66">
        <f t="shared" si="9"/>
        <v>8</v>
      </c>
      <c r="N13" s="65">
        <f>VLOOKUP($A13,'Return Data'!$B$7:$R$2292,14,0)</f>
        <v>12.2515</v>
      </c>
      <c r="O13" s="66">
        <f t="shared" si="10"/>
        <v>6</v>
      </c>
      <c r="P13" s="65">
        <f>VLOOKUP($A13,'Return Data'!$B$7:$R$2292,15,0)</f>
        <v>9.9212000000000007</v>
      </c>
      <c r="Q13" s="66">
        <f t="shared" si="11"/>
        <v>5</v>
      </c>
      <c r="R13" s="65">
        <f>VLOOKUP($A13,'Return Data'!$B$7:$R$2292,16,0)</f>
        <v>12.747400000000001</v>
      </c>
      <c r="S13" s="67">
        <f t="shared" si="7"/>
        <v>8</v>
      </c>
    </row>
    <row r="14" spans="1:20" x14ac:dyDescent="0.3">
      <c r="A14" s="63" t="s">
        <v>556</v>
      </c>
      <c r="B14" s="64">
        <f>VLOOKUP($A14,'Return Data'!$B$7:$R$2292,3,0)</f>
        <v>44477</v>
      </c>
      <c r="C14" s="65">
        <f>VLOOKUP($A14,'Return Data'!$B$7:$R$2292,4,0)</f>
        <v>132.47710000000001</v>
      </c>
      <c r="D14" s="65">
        <f>VLOOKUP($A14,'Return Data'!$B$7:$R$2292,10,0)</f>
        <v>6.1670999999999996</v>
      </c>
      <c r="E14" s="66">
        <f t="shared" si="0"/>
        <v>5</v>
      </c>
      <c r="F14" s="65">
        <f>VLOOKUP($A14,'Return Data'!$B$7:$R$2292,11,0)</f>
        <v>12.5649</v>
      </c>
      <c r="G14" s="66">
        <f t="shared" si="1"/>
        <v>3</v>
      </c>
      <c r="H14" s="65">
        <f>VLOOKUP($A14,'Return Data'!$B$7:$R$2292,12,0)</f>
        <v>16.2209</v>
      </c>
      <c r="I14" s="66">
        <f t="shared" si="2"/>
        <v>3</v>
      </c>
      <c r="J14" s="65">
        <f>VLOOKUP($A14,'Return Data'!$B$7:$R$2292,13,0)</f>
        <v>31.7392</v>
      </c>
      <c r="K14" s="66">
        <f t="shared" si="8"/>
        <v>2</v>
      </c>
      <c r="L14" s="65">
        <f>VLOOKUP($A14,'Return Data'!$B$7:$R$2292,17,0)</f>
        <v>18.584599999999998</v>
      </c>
      <c r="M14" s="66">
        <f t="shared" si="9"/>
        <v>5</v>
      </c>
      <c r="N14" s="65">
        <f>VLOOKUP($A14,'Return Data'!$B$7:$R$2292,14,0)</f>
        <v>14.9671</v>
      </c>
      <c r="O14" s="66">
        <f t="shared" si="10"/>
        <v>5</v>
      </c>
      <c r="P14" s="65">
        <f>VLOOKUP($A14,'Return Data'!$B$7:$R$2292,15,0)</f>
        <v>12.126899999999999</v>
      </c>
      <c r="Q14" s="66">
        <f t="shared" si="11"/>
        <v>2</v>
      </c>
      <c r="R14" s="65">
        <f>VLOOKUP($A14,'Return Data'!$B$7:$R$2292,16,0)</f>
        <v>13.096500000000001</v>
      </c>
      <c r="S14" s="67">
        <f t="shared" si="7"/>
        <v>6</v>
      </c>
    </row>
    <row r="15" spans="1:20" x14ac:dyDescent="0.3">
      <c r="A15" s="63" t="s">
        <v>557</v>
      </c>
      <c r="B15" s="64">
        <f>VLOOKUP($A15,'Return Data'!$B$7:$R$2292,3,0)</f>
        <v>44477</v>
      </c>
      <c r="C15" s="65">
        <f>VLOOKUP($A15,'Return Data'!$B$7:$R$2292,4,0)</f>
        <v>15.130699999999999</v>
      </c>
      <c r="D15" s="65">
        <f>VLOOKUP($A15,'Return Data'!$B$7:$R$2292,10,0)</f>
        <v>6.4560000000000004</v>
      </c>
      <c r="E15" s="66">
        <f t="shared" si="0"/>
        <v>4</v>
      </c>
      <c r="F15" s="65">
        <f>VLOOKUP($A15,'Return Data'!$B$7:$R$2292,11,0)</f>
        <v>12.1233</v>
      </c>
      <c r="G15" s="66">
        <f t="shared" ref="G15" si="12">RANK(F15,F$8:F$17,0)</f>
        <v>5</v>
      </c>
      <c r="H15" s="65">
        <f>VLOOKUP($A15,'Return Data'!$B$7:$R$2292,12,0)</f>
        <v>14.9513</v>
      </c>
      <c r="I15" s="66">
        <f>RANK(H15,H$8:H$17,0)</f>
        <v>5</v>
      </c>
      <c r="J15" s="65">
        <f>VLOOKUP($A15,'Return Data'!$B$7:$R$2292,13,0)</f>
        <v>28.5793</v>
      </c>
      <c r="K15" s="66">
        <f t="shared" si="8"/>
        <v>5</v>
      </c>
      <c r="L15" s="65"/>
      <c r="M15" s="66"/>
      <c r="N15" s="65"/>
      <c r="O15" s="66"/>
      <c r="P15" s="65"/>
      <c r="Q15" s="66"/>
      <c r="R15" s="65">
        <f>VLOOKUP($A15,'Return Data'!$B$7:$R$2292,16,0)</f>
        <v>29.715599999999998</v>
      </c>
      <c r="S15" s="67">
        <f t="shared" si="7"/>
        <v>1</v>
      </c>
    </row>
    <row r="16" spans="1:20" x14ac:dyDescent="0.3">
      <c r="A16" s="63" t="s">
        <v>559</v>
      </c>
      <c r="B16" s="64">
        <f>VLOOKUP($A16,'Return Data'!$B$7:$R$2292,3,0)</f>
        <v>44477</v>
      </c>
      <c r="C16" s="65">
        <f>VLOOKUP($A16,'Return Data'!$B$7:$R$2292,4,0)</f>
        <v>15.2578</v>
      </c>
      <c r="D16" s="65">
        <f>VLOOKUP($A16,'Return Data'!$B$7:$R$2292,10,0)</f>
        <v>6.6821999999999999</v>
      </c>
      <c r="E16" s="66">
        <f t="shared" si="0"/>
        <v>3</v>
      </c>
      <c r="F16" s="65">
        <f>VLOOKUP($A16,'Return Data'!$B$7:$R$2292,11,0)</f>
        <v>11.2936</v>
      </c>
      <c r="G16" s="66">
        <f>RANK(F16,F$8:F$17,0)</f>
        <v>6</v>
      </c>
      <c r="H16" s="65">
        <f>VLOOKUP($A16,'Return Data'!$B$7:$R$2292,12,0)</f>
        <v>15.613899999999999</v>
      </c>
      <c r="I16" s="66">
        <f>RANK(H16,H$8:H$17,0)</f>
        <v>4</v>
      </c>
      <c r="J16" s="65">
        <f>VLOOKUP($A16,'Return Data'!$B$7:$R$2292,13,0)</f>
        <v>29.332999999999998</v>
      </c>
      <c r="K16" s="66">
        <f t="shared" si="8"/>
        <v>4</v>
      </c>
      <c r="L16" s="65">
        <f>VLOOKUP($A16,'Return Data'!$B$7:$R$2292,17,0)</f>
        <v>20.5092</v>
      </c>
      <c r="M16" s="66">
        <f t="shared" si="9"/>
        <v>2</v>
      </c>
      <c r="N16" s="65"/>
      <c r="O16" s="66"/>
      <c r="P16" s="65"/>
      <c r="Q16" s="66"/>
      <c r="R16" s="65">
        <f>VLOOKUP($A16,'Return Data'!$B$7:$R$2292,16,0)</f>
        <v>16.967099999999999</v>
      </c>
      <c r="S16" s="67">
        <f t="shared" si="7"/>
        <v>2</v>
      </c>
    </row>
    <row r="17" spans="1:19" x14ac:dyDescent="0.3">
      <c r="A17" s="63" t="s">
        <v>561</v>
      </c>
      <c r="B17" s="64">
        <f>VLOOKUP($A17,'Return Data'!$B$7:$R$2292,3,0)</f>
        <v>44477</v>
      </c>
      <c r="C17" s="65">
        <f>VLOOKUP($A17,'Return Data'!$B$7:$R$2292,4,0)</f>
        <v>15.49</v>
      </c>
      <c r="D17" s="65">
        <f>VLOOKUP($A17,'Return Data'!$B$7:$R$2292,10,0)</f>
        <v>5.1595000000000004</v>
      </c>
      <c r="E17" s="66">
        <f t="shared" si="0"/>
        <v>10</v>
      </c>
      <c r="F17" s="65">
        <f>VLOOKUP($A17,'Return Data'!$B$7:$R$2292,11,0)</f>
        <v>8.2460000000000004</v>
      </c>
      <c r="G17" s="66">
        <f>RANK(F17,F$8:F$17,0)</f>
        <v>10</v>
      </c>
      <c r="H17" s="65">
        <f>VLOOKUP($A17,'Return Data'!$B$7:$R$2292,12,0)</f>
        <v>9.2384000000000004</v>
      </c>
      <c r="I17" s="66">
        <f>RANK(H17,H$8:H$17,0)</f>
        <v>10</v>
      </c>
      <c r="J17" s="65">
        <f>VLOOKUP($A17,'Return Data'!$B$7:$R$2292,13,0)</f>
        <v>22.257300000000001</v>
      </c>
      <c r="K17" s="66">
        <f t="shared" si="8"/>
        <v>9</v>
      </c>
      <c r="L17" s="65">
        <f>VLOOKUP($A17,'Return Data'!$B$7:$R$2292,17,0)</f>
        <v>19.152699999999999</v>
      </c>
      <c r="M17" s="66">
        <f t="shared" si="9"/>
        <v>4</v>
      </c>
      <c r="N17" s="65">
        <f>VLOOKUP($A17,'Return Data'!$B$7:$R$2292,14,0)</f>
        <v>15.6892</v>
      </c>
      <c r="O17" s="66">
        <f t="shared" si="10"/>
        <v>2</v>
      </c>
      <c r="P17" s="65"/>
      <c r="Q17" s="66"/>
      <c r="R17" s="65">
        <f>VLOOKUP($A17,'Return Data'!$B$7:$R$2292,16,0)</f>
        <v>12.2803</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6.3821899999999996</v>
      </c>
      <c r="E19" s="74"/>
      <c r="F19" s="75">
        <f>AVERAGE(F8:F17)</f>
        <v>11.961789999999999</v>
      </c>
      <c r="G19" s="74"/>
      <c r="H19" s="75">
        <f>AVERAGE(H8:H17)</f>
        <v>15.261760000000001</v>
      </c>
      <c r="I19" s="74"/>
      <c r="J19" s="75">
        <f>AVERAGE(J8:J17)</f>
        <v>29.987059999999996</v>
      </c>
      <c r="K19" s="74"/>
      <c r="L19" s="75">
        <f>AVERAGE(L8:L17)</f>
        <v>18.9946375</v>
      </c>
      <c r="M19" s="74"/>
      <c r="N19" s="75">
        <f>AVERAGE(N8:N17)</f>
        <v>15.155499999999998</v>
      </c>
      <c r="O19" s="74"/>
      <c r="P19" s="75">
        <f>AVERAGE(P8:P17)</f>
        <v>11.793060000000001</v>
      </c>
      <c r="Q19" s="74"/>
      <c r="R19" s="75">
        <f>AVERAGE(R8:R17)</f>
        <v>14.68962</v>
      </c>
      <c r="S19" s="76"/>
    </row>
    <row r="20" spans="1:19" x14ac:dyDescent="0.3">
      <c r="A20" s="73" t="s">
        <v>28</v>
      </c>
      <c r="B20" s="74"/>
      <c r="C20" s="74"/>
      <c r="D20" s="75">
        <f>MIN(D8:D17)</f>
        <v>5.1595000000000004</v>
      </c>
      <c r="E20" s="74"/>
      <c r="F20" s="75">
        <f>MIN(F8:F17)</f>
        <v>8.2460000000000004</v>
      </c>
      <c r="G20" s="74"/>
      <c r="H20" s="75">
        <f>MIN(H8:H17)</f>
        <v>9.2384000000000004</v>
      </c>
      <c r="I20" s="74"/>
      <c r="J20" s="75">
        <f>MIN(J8:J17)</f>
        <v>16.699400000000001</v>
      </c>
      <c r="K20" s="74"/>
      <c r="L20" s="75">
        <f>MIN(L8:L17)</f>
        <v>15.0375</v>
      </c>
      <c r="M20" s="74"/>
      <c r="N20" s="75">
        <f>MIN(N8:N17)</f>
        <v>12.2515</v>
      </c>
      <c r="O20" s="74"/>
      <c r="P20" s="75">
        <f>MIN(P8:P17)</f>
        <v>9.9212000000000007</v>
      </c>
      <c r="Q20" s="74"/>
      <c r="R20" s="75">
        <f>MIN(R8:R17)</f>
        <v>6.9951999999999996</v>
      </c>
      <c r="S20" s="76"/>
    </row>
    <row r="21" spans="1:19" ht="15" thickBot="1" x14ac:dyDescent="0.35">
      <c r="A21" s="77" t="s">
        <v>29</v>
      </c>
      <c r="B21" s="78"/>
      <c r="C21" s="78"/>
      <c r="D21" s="79">
        <f>MAX(D8:D17)</f>
        <v>9.1044</v>
      </c>
      <c r="E21" s="78"/>
      <c r="F21" s="79">
        <f>MAX(F8:F17)</f>
        <v>19.005500000000001</v>
      </c>
      <c r="G21" s="78"/>
      <c r="H21" s="79">
        <f>MAX(H8:H17)</f>
        <v>25.962700000000002</v>
      </c>
      <c r="I21" s="78"/>
      <c r="J21" s="79">
        <f>MAX(J8:J17)</f>
        <v>60.478400000000001</v>
      </c>
      <c r="K21" s="78"/>
      <c r="L21" s="79">
        <f>MAX(L8:L17)</f>
        <v>23.320599999999999</v>
      </c>
      <c r="M21" s="78"/>
      <c r="N21" s="79">
        <f>MAX(N8:N17)</f>
        <v>17.365400000000001</v>
      </c>
      <c r="O21" s="78"/>
      <c r="P21" s="79">
        <f>MAX(P8:P17)</f>
        <v>13.251200000000001</v>
      </c>
      <c r="Q21" s="78"/>
      <c r="R21" s="79">
        <f>MAX(R8:R17)</f>
        <v>29.715599999999998</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Data'!$B$7:$R$2292,3,0)</f>
        <v>44477</v>
      </c>
      <c r="C8" s="65">
        <f>VLOOKUP($A8,'Return Data'!$B$7:$R$2292,4,0)</f>
        <v>73.73</v>
      </c>
      <c r="D8" s="65">
        <f>VLOOKUP($A8,'Return Data'!$B$7:$R$2292,10,0)</f>
        <v>5.3436000000000003</v>
      </c>
      <c r="E8" s="66">
        <f t="shared" ref="E8:E17" si="0">RANK(D8,D$8:D$17,0)</f>
        <v>8</v>
      </c>
      <c r="F8" s="65">
        <f>VLOOKUP($A8,'Return Data'!$B$7:$R$2292,11,0)</f>
        <v>11.4588</v>
      </c>
      <c r="G8" s="66">
        <f t="shared" ref="G8:G14" si="1">RANK(F8,F$8:F$17,0)</f>
        <v>4</v>
      </c>
      <c r="H8" s="65">
        <f>VLOOKUP($A8,'Return Data'!$B$7:$R$2292,12,0)</f>
        <v>13.605499999999999</v>
      </c>
      <c r="I8" s="66">
        <f t="shared" ref="I8" si="2">RANK(H8,H$8:H$17,0)</f>
        <v>5</v>
      </c>
      <c r="J8" s="65">
        <f>VLOOKUP($A8,'Return Data'!$B$7:$R$2292,13,0)</f>
        <v>29.7378</v>
      </c>
      <c r="K8" s="66">
        <f>RANK(J8,J$8:J$17,0)</f>
        <v>3</v>
      </c>
      <c r="L8" s="65">
        <f>VLOOKUP($A8,'Return Data'!$B$7:$R$2292,17,0)</f>
        <v>18.361699999999999</v>
      </c>
      <c r="M8" s="66">
        <f>RANK(L8,L$8:L$17,0)</f>
        <v>3</v>
      </c>
      <c r="N8" s="65">
        <f>VLOOKUP($A8,'Return Data'!$B$7:$R$2292,14,0)</f>
        <v>14.1744</v>
      </c>
      <c r="O8" s="66">
        <f>RANK(N8,N$8:N$17,0)</f>
        <v>4</v>
      </c>
      <c r="P8" s="65">
        <f>VLOOKUP($A8,'Return Data'!$B$7:$R$2292,15,0)</f>
        <v>10.4161</v>
      </c>
      <c r="Q8" s="66">
        <f>RANK(P8,P$8:P$17,0)</f>
        <v>4</v>
      </c>
      <c r="R8" s="65">
        <f>VLOOKUP($A8,'Return Data'!$B$7:$R$2292,16,0)</f>
        <v>9.7525999999999993</v>
      </c>
      <c r="S8" s="67">
        <f t="shared" ref="S8:S17" si="3">RANK(R8,R$8:R$17,0)</f>
        <v>9</v>
      </c>
    </row>
    <row r="9" spans="1:20" x14ac:dyDescent="0.3">
      <c r="A9" s="63" t="s">
        <v>545</v>
      </c>
      <c r="B9" s="64">
        <f>VLOOKUP($A9,'Return Data'!$B$7:$R$2292,3,0)</f>
        <v>44477</v>
      </c>
      <c r="C9" s="65">
        <f>VLOOKUP($A9,'Return Data'!$B$7:$R$2292,4,0)</f>
        <v>281.41300000000001</v>
      </c>
      <c r="D9" s="65">
        <f>VLOOKUP($A9,'Return Data'!$B$7:$R$2292,10,0)</f>
        <v>8.9380000000000006</v>
      </c>
      <c r="E9" s="66">
        <f t="shared" si="0"/>
        <v>1</v>
      </c>
      <c r="F9" s="65">
        <f>VLOOKUP($A9,'Return Data'!$B$7:$R$2292,11,0)</f>
        <v>18.653099999999998</v>
      </c>
      <c r="G9" s="66">
        <f t="shared" si="1"/>
        <v>1</v>
      </c>
      <c r="H9" s="65">
        <f>VLOOKUP($A9,'Return Data'!$B$7:$R$2292,12,0)</f>
        <v>25.408000000000001</v>
      </c>
      <c r="I9" s="66">
        <f t="shared" ref="I9:I17" si="4">RANK(H9,H$8:H$17,0)</f>
        <v>1</v>
      </c>
      <c r="J9" s="65">
        <f>VLOOKUP($A9,'Return Data'!$B$7:$R$2292,13,0)</f>
        <v>59.547499999999999</v>
      </c>
      <c r="K9" s="66">
        <f t="shared" ref="K9:K17" si="5">RANK(J9,J$8:J$17,0)</f>
        <v>1</v>
      </c>
      <c r="L9" s="65">
        <f>VLOOKUP($A9,'Return Data'!$B$7:$R$2292,17,0)</f>
        <v>22.588799999999999</v>
      </c>
      <c r="M9" s="66">
        <f t="shared" ref="M9:M17" si="6">RANK(L9,L$8:L$17,0)</f>
        <v>1</v>
      </c>
      <c r="N9" s="65">
        <f>VLOOKUP($A9,'Return Data'!$B$7:$R$2292,14,0)</f>
        <v>16.607600000000001</v>
      </c>
      <c r="O9" s="66">
        <f t="shared" ref="O9:O17" si="7">RANK(N9,N$8:N$17,0)</f>
        <v>1</v>
      </c>
      <c r="P9" s="65">
        <f>VLOOKUP($A9,'Return Data'!$B$7:$R$2292,15,0)</f>
        <v>13.6616</v>
      </c>
      <c r="Q9" s="66">
        <f t="shared" ref="Q9:Q14" si="8">RANK(P9,P$8:P$17,0)</f>
        <v>1</v>
      </c>
      <c r="R9" s="65">
        <f>VLOOKUP($A9,'Return Data'!$B$7:$R$2292,16,0)</f>
        <v>17.1465</v>
      </c>
      <c r="S9" s="67">
        <f t="shared" si="3"/>
        <v>2</v>
      </c>
    </row>
    <row r="10" spans="1:20" x14ac:dyDescent="0.3">
      <c r="A10" s="63" t="s">
        <v>547</v>
      </c>
      <c r="B10" s="64">
        <f>VLOOKUP($A10,'Return Data'!$B$7:$R$2292,3,0)</f>
        <v>44477</v>
      </c>
      <c r="C10" s="65">
        <f>VLOOKUP($A10,'Return Data'!$B$7:$R$2292,4,0)</f>
        <v>48.95</v>
      </c>
      <c r="D10" s="65">
        <f>VLOOKUP($A10,'Return Data'!$B$7:$R$2292,10,0)</f>
        <v>5.7691999999999997</v>
      </c>
      <c r="E10" s="66">
        <f t="shared" si="0"/>
        <v>6</v>
      </c>
      <c r="F10" s="65">
        <f>VLOOKUP($A10,'Return Data'!$B$7:$R$2292,11,0)</f>
        <v>10.123699999999999</v>
      </c>
      <c r="G10" s="66">
        <f t="shared" si="1"/>
        <v>7</v>
      </c>
      <c r="H10" s="65">
        <f>VLOOKUP($A10,'Return Data'!$B$7:$R$2292,12,0)</f>
        <v>13.2578</v>
      </c>
      <c r="I10" s="66">
        <f t="shared" si="4"/>
        <v>7</v>
      </c>
      <c r="J10" s="65">
        <f>VLOOKUP($A10,'Return Data'!$B$7:$R$2292,13,0)</f>
        <v>26.616700000000002</v>
      </c>
      <c r="K10" s="66">
        <f t="shared" si="5"/>
        <v>5</v>
      </c>
      <c r="L10" s="65">
        <f>VLOOKUP($A10,'Return Data'!$B$7:$R$2292,17,0)</f>
        <v>16.833600000000001</v>
      </c>
      <c r="M10" s="66">
        <f t="shared" si="6"/>
        <v>6</v>
      </c>
      <c r="N10" s="65">
        <f>VLOOKUP($A10,'Return Data'!$B$7:$R$2292,14,0)</f>
        <v>14.507999999999999</v>
      </c>
      <c r="O10" s="66">
        <f t="shared" si="7"/>
        <v>3</v>
      </c>
      <c r="P10" s="65">
        <f>VLOOKUP($A10,'Return Data'!$B$7:$R$2292,15,0)</f>
        <v>10.9945</v>
      </c>
      <c r="Q10" s="66">
        <f t="shared" si="8"/>
        <v>2</v>
      </c>
      <c r="R10" s="65">
        <f>VLOOKUP($A10,'Return Data'!$B$7:$R$2292,16,0)</f>
        <v>11.3414</v>
      </c>
      <c r="S10" s="67">
        <f t="shared" si="3"/>
        <v>7</v>
      </c>
    </row>
    <row r="11" spans="1:20" x14ac:dyDescent="0.3">
      <c r="A11" s="63" t="s">
        <v>550</v>
      </c>
      <c r="B11" s="64">
        <f>VLOOKUP($A11,'Return Data'!$B$7:$R$2292,3,0)</f>
        <v>44477</v>
      </c>
      <c r="C11" s="65">
        <f>VLOOKUP($A11,'Return Data'!$B$7:$R$2292,4,0)</f>
        <v>10.8482</v>
      </c>
      <c r="D11" s="65">
        <f>VLOOKUP($A11,'Return Data'!$B$7:$R$2292,10,0)</f>
        <v>7.0675999999999997</v>
      </c>
      <c r="E11" s="66">
        <f t="shared" si="0"/>
        <v>2</v>
      </c>
      <c r="F11" s="65">
        <f>VLOOKUP($A11,'Return Data'!$B$7:$R$2292,11,0)</f>
        <v>13.5319</v>
      </c>
      <c r="G11" s="66">
        <f t="shared" si="1"/>
        <v>2</v>
      </c>
      <c r="H11" s="65">
        <f>VLOOKUP($A11,'Return Data'!$B$7:$R$2292,12,0)</f>
        <v>17.935700000000001</v>
      </c>
      <c r="I11" s="66">
        <f t="shared" si="4"/>
        <v>2</v>
      </c>
      <c r="J11" s="65">
        <f>VLOOKUP($A11,'Return Data'!$B$7:$R$2292,13,0)</f>
        <v>25.610199999999999</v>
      </c>
      <c r="K11" s="66">
        <f t="shared" si="5"/>
        <v>7</v>
      </c>
      <c r="L11" s="65"/>
      <c r="M11" s="66"/>
      <c r="N11" s="65"/>
      <c r="O11" s="66"/>
      <c r="P11" s="65"/>
      <c r="Q11" s="66"/>
      <c r="R11" s="65">
        <f>VLOOKUP($A11,'Return Data'!$B$7:$R$2292,16,0)</f>
        <v>4.7</v>
      </c>
      <c r="S11" s="67">
        <f t="shared" si="3"/>
        <v>10</v>
      </c>
    </row>
    <row r="12" spans="1:20" x14ac:dyDescent="0.3">
      <c r="A12" s="63" t="s">
        <v>552</v>
      </c>
      <c r="B12" s="64">
        <f>VLOOKUP($A12,'Return Data'!$B$7:$R$2292,3,0)</f>
        <v>44477</v>
      </c>
      <c r="C12" s="65">
        <f>VLOOKUP($A12,'Return Data'!$B$7:$R$2292,4,0)</f>
        <v>14.493</v>
      </c>
      <c r="D12" s="65">
        <f>VLOOKUP($A12,'Return Data'!$B$7:$R$2292,10,0)</f>
        <v>5.4265999999999996</v>
      </c>
      <c r="E12" s="66">
        <f t="shared" si="0"/>
        <v>7</v>
      </c>
      <c r="F12" s="65">
        <f>VLOOKUP($A12,'Return Data'!$B$7:$R$2292,11,0)</f>
        <v>9.4223999999999997</v>
      </c>
      <c r="G12" s="66">
        <f t="shared" si="1"/>
        <v>8</v>
      </c>
      <c r="H12" s="65">
        <f>VLOOKUP($A12,'Return Data'!$B$7:$R$2292,12,0)</f>
        <v>11.8719</v>
      </c>
      <c r="I12" s="66">
        <f t="shared" si="4"/>
        <v>8</v>
      </c>
      <c r="J12" s="65">
        <f>VLOOKUP($A12,'Return Data'!$B$7:$R$2292,13,0)</f>
        <v>22.087399999999999</v>
      </c>
      <c r="K12" s="66">
        <f t="shared" si="5"/>
        <v>8</v>
      </c>
      <c r="L12" s="65">
        <f>VLOOKUP($A12,'Return Data'!$B$7:$R$2292,17,0)</f>
        <v>16.699100000000001</v>
      </c>
      <c r="M12" s="66">
        <f t="shared" si="6"/>
        <v>7</v>
      </c>
      <c r="N12" s="65"/>
      <c r="O12" s="66"/>
      <c r="P12" s="65"/>
      <c r="Q12" s="66"/>
      <c r="R12" s="65">
        <f>VLOOKUP($A12,'Return Data'!$B$7:$R$2292,16,0)</f>
        <v>12.3627</v>
      </c>
      <c r="S12" s="67">
        <f t="shared" si="3"/>
        <v>5</v>
      </c>
    </row>
    <row r="13" spans="1:20" x14ac:dyDescent="0.3">
      <c r="A13" s="63" t="s">
        <v>554</v>
      </c>
      <c r="B13" s="64">
        <f>VLOOKUP($A13,'Return Data'!$B$7:$R$2292,3,0)</f>
        <v>44477</v>
      </c>
      <c r="C13" s="65">
        <f>VLOOKUP($A13,'Return Data'!$B$7:$R$2292,4,0)</f>
        <v>31.29</v>
      </c>
      <c r="D13" s="65">
        <f>VLOOKUP($A13,'Return Data'!$B$7:$R$2292,10,0)</f>
        <v>4.8417000000000003</v>
      </c>
      <c r="E13" s="66">
        <f t="shared" si="0"/>
        <v>9</v>
      </c>
      <c r="F13" s="65">
        <f>VLOOKUP($A13,'Return Data'!$B$7:$R$2292,11,0)</f>
        <v>7.9561000000000002</v>
      </c>
      <c r="G13" s="66">
        <f t="shared" si="1"/>
        <v>9</v>
      </c>
      <c r="H13" s="65">
        <f>VLOOKUP($A13,'Return Data'!$B$7:$R$2292,12,0)</f>
        <v>8.1950000000000003</v>
      </c>
      <c r="I13" s="66">
        <f t="shared" si="4"/>
        <v>10</v>
      </c>
      <c r="J13" s="65">
        <f>VLOOKUP($A13,'Return Data'!$B$7:$R$2292,13,0)</f>
        <v>15.129899999999999</v>
      </c>
      <c r="K13" s="66">
        <f t="shared" si="5"/>
        <v>10</v>
      </c>
      <c r="L13" s="65">
        <f>VLOOKUP($A13,'Return Data'!$B$7:$R$2292,17,0)</f>
        <v>13.5359</v>
      </c>
      <c r="M13" s="66">
        <f t="shared" si="6"/>
        <v>8</v>
      </c>
      <c r="N13" s="65">
        <f>VLOOKUP($A13,'Return Data'!$B$7:$R$2292,14,0)</f>
        <v>10.8428</v>
      </c>
      <c r="O13" s="66">
        <f t="shared" si="7"/>
        <v>6</v>
      </c>
      <c r="P13" s="65">
        <f>VLOOKUP($A13,'Return Data'!$B$7:$R$2292,15,0)</f>
        <v>8.6013000000000002</v>
      </c>
      <c r="Q13" s="66">
        <f t="shared" si="8"/>
        <v>5</v>
      </c>
      <c r="R13" s="65">
        <f>VLOOKUP($A13,'Return Data'!$B$7:$R$2292,16,0)</f>
        <v>11.2788</v>
      </c>
      <c r="S13" s="67">
        <f t="shared" si="3"/>
        <v>8</v>
      </c>
    </row>
    <row r="14" spans="1:20" x14ac:dyDescent="0.3">
      <c r="A14" s="63" t="s">
        <v>555</v>
      </c>
      <c r="B14" s="64">
        <f>VLOOKUP($A14,'Return Data'!$B$7:$R$2292,3,0)</f>
        <v>44477</v>
      </c>
      <c r="C14" s="65">
        <f>VLOOKUP($A14,'Return Data'!$B$7:$R$2292,4,0)</f>
        <v>122.65649999999999</v>
      </c>
      <c r="D14" s="65">
        <f>VLOOKUP($A14,'Return Data'!$B$7:$R$2292,10,0)</f>
        <v>5.7892999999999999</v>
      </c>
      <c r="E14" s="66">
        <f t="shared" si="0"/>
        <v>5</v>
      </c>
      <c r="F14" s="65">
        <f>VLOOKUP($A14,'Return Data'!$B$7:$R$2292,11,0)</f>
        <v>11.687200000000001</v>
      </c>
      <c r="G14" s="66">
        <f t="shared" si="1"/>
        <v>3</v>
      </c>
      <c r="H14" s="65">
        <f>VLOOKUP($A14,'Return Data'!$B$7:$R$2292,12,0)</f>
        <v>14.965999999999999</v>
      </c>
      <c r="I14" s="66">
        <f t="shared" si="4"/>
        <v>3</v>
      </c>
      <c r="J14" s="65">
        <f>VLOOKUP($A14,'Return Data'!$B$7:$R$2292,13,0)</f>
        <v>29.8901</v>
      </c>
      <c r="K14" s="66">
        <f t="shared" si="5"/>
        <v>2</v>
      </c>
      <c r="L14" s="65">
        <f>VLOOKUP($A14,'Return Data'!$B$7:$R$2292,17,0)</f>
        <v>16.933700000000002</v>
      </c>
      <c r="M14" s="66">
        <f t="shared" si="6"/>
        <v>5</v>
      </c>
      <c r="N14" s="65">
        <f>VLOOKUP($A14,'Return Data'!$B$7:$R$2292,14,0)</f>
        <v>13.436</v>
      </c>
      <c r="O14" s="66">
        <f t="shared" si="7"/>
        <v>5</v>
      </c>
      <c r="P14" s="65">
        <f>VLOOKUP($A14,'Return Data'!$B$7:$R$2292,15,0)</f>
        <v>10.8833</v>
      </c>
      <c r="Q14" s="66">
        <f t="shared" si="8"/>
        <v>3</v>
      </c>
      <c r="R14" s="65">
        <f>VLOOKUP($A14,'Return Data'!$B$7:$R$2292,16,0)</f>
        <v>15.982799999999999</v>
      </c>
      <c r="S14" s="67">
        <f t="shared" si="3"/>
        <v>3</v>
      </c>
    </row>
    <row r="15" spans="1:20" x14ac:dyDescent="0.3">
      <c r="A15" s="63" t="s">
        <v>558</v>
      </c>
      <c r="B15" s="64">
        <f>VLOOKUP($A15,'Return Data'!$B$7:$R$2292,3,0)</f>
        <v>44477</v>
      </c>
      <c r="C15" s="65">
        <f>VLOOKUP($A15,'Return Data'!$B$7:$R$2292,4,0)</f>
        <v>14.678000000000001</v>
      </c>
      <c r="D15" s="65">
        <f>VLOOKUP($A15,'Return Data'!$B$7:$R$2292,10,0)</f>
        <v>5.9439000000000002</v>
      </c>
      <c r="E15" s="66">
        <f t="shared" si="0"/>
        <v>4</v>
      </c>
      <c r="F15" s="65">
        <f>VLOOKUP($A15,'Return Data'!$B$7:$R$2292,11,0)</f>
        <v>11.0623</v>
      </c>
      <c r="G15" s="66">
        <f t="shared" ref="G15" si="9">RANK(F15,F$8:F$17,0)</f>
        <v>5</v>
      </c>
      <c r="H15" s="65">
        <f>VLOOKUP($A15,'Return Data'!$B$7:$R$2292,12,0)</f>
        <v>13.3506</v>
      </c>
      <c r="I15" s="66">
        <f t="shared" si="4"/>
        <v>6</v>
      </c>
      <c r="J15" s="65">
        <f>VLOOKUP($A15,'Return Data'!$B$7:$R$2292,13,0)</f>
        <v>26.170100000000001</v>
      </c>
      <c r="K15" s="66">
        <f t="shared" si="5"/>
        <v>6</v>
      </c>
      <c r="L15" s="65"/>
      <c r="M15" s="66"/>
      <c r="N15" s="65"/>
      <c r="O15" s="66"/>
      <c r="P15" s="65"/>
      <c r="Q15" s="66"/>
      <c r="R15" s="65">
        <f>VLOOKUP($A15,'Return Data'!$B$7:$R$2292,16,0)</f>
        <v>27.2637</v>
      </c>
      <c r="S15" s="67">
        <f t="shared" si="3"/>
        <v>1</v>
      </c>
    </row>
    <row r="16" spans="1:20" x14ac:dyDescent="0.3">
      <c r="A16" s="63" t="s">
        <v>560</v>
      </c>
      <c r="B16" s="64">
        <f>VLOOKUP($A16,'Return Data'!$B$7:$R$2292,3,0)</f>
        <v>44477</v>
      </c>
      <c r="C16" s="65">
        <f>VLOOKUP($A16,'Return Data'!$B$7:$R$2292,4,0)</f>
        <v>14.5456</v>
      </c>
      <c r="D16" s="65">
        <f>VLOOKUP($A16,'Return Data'!$B$7:$R$2292,10,0)</f>
        <v>6.2110000000000003</v>
      </c>
      <c r="E16" s="66">
        <f t="shared" si="0"/>
        <v>3</v>
      </c>
      <c r="F16" s="65">
        <f>VLOOKUP($A16,'Return Data'!$B$7:$R$2292,11,0)</f>
        <v>10.348599999999999</v>
      </c>
      <c r="G16" s="66">
        <f>RANK(F16,F$8:F$17,0)</f>
        <v>6</v>
      </c>
      <c r="H16" s="65">
        <f>VLOOKUP($A16,'Return Data'!$B$7:$R$2292,12,0)</f>
        <v>14.172700000000001</v>
      </c>
      <c r="I16" s="66">
        <f t="shared" si="4"/>
        <v>4</v>
      </c>
      <c r="J16" s="65">
        <f>VLOOKUP($A16,'Return Data'!$B$7:$R$2292,13,0)</f>
        <v>27.144600000000001</v>
      </c>
      <c r="K16" s="66">
        <f t="shared" si="5"/>
        <v>4</v>
      </c>
      <c r="L16" s="65">
        <f>VLOOKUP($A16,'Return Data'!$B$7:$R$2292,17,0)</f>
        <v>18.463000000000001</v>
      </c>
      <c r="M16" s="66">
        <f t="shared" si="6"/>
        <v>2</v>
      </c>
      <c r="N16" s="65"/>
      <c r="O16" s="66"/>
      <c r="P16" s="65"/>
      <c r="Q16" s="66"/>
      <c r="R16" s="65">
        <f>VLOOKUP($A16,'Return Data'!$B$7:$R$2292,16,0)</f>
        <v>14.911300000000001</v>
      </c>
      <c r="S16" s="67">
        <f t="shared" si="3"/>
        <v>4</v>
      </c>
    </row>
    <row r="17" spans="1:19" x14ac:dyDescent="0.3">
      <c r="A17" s="63" t="s">
        <v>562</v>
      </c>
      <c r="B17" s="64">
        <f>VLOOKUP($A17,'Return Data'!$B$7:$R$2292,3,0)</f>
        <v>44477</v>
      </c>
      <c r="C17" s="65">
        <f>VLOOKUP($A17,'Return Data'!$B$7:$R$2292,4,0)</f>
        <v>15.05</v>
      </c>
      <c r="D17" s="65">
        <f>VLOOKUP($A17,'Return Data'!$B$7:$R$2292,10,0)</f>
        <v>4.8049999999999997</v>
      </c>
      <c r="E17" s="66">
        <f t="shared" si="0"/>
        <v>10</v>
      </c>
      <c r="F17" s="65">
        <f>VLOOKUP($A17,'Return Data'!$B$7:$R$2292,11,0)</f>
        <v>7.5768000000000004</v>
      </c>
      <c r="G17" s="66">
        <f>RANK(F17,F$8:F$17,0)</f>
        <v>10</v>
      </c>
      <c r="H17" s="65">
        <f>VLOOKUP($A17,'Return Data'!$B$7:$R$2292,12,0)</f>
        <v>8.2734000000000005</v>
      </c>
      <c r="I17" s="66">
        <f t="shared" si="4"/>
        <v>9</v>
      </c>
      <c r="J17" s="65">
        <f>VLOOKUP($A17,'Return Data'!$B$7:$R$2292,13,0)</f>
        <v>20.980699999999999</v>
      </c>
      <c r="K17" s="66">
        <f t="shared" si="5"/>
        <v>9</v>
      </c>
      <c r="L17" s="65">
        <f>VLOOKUP($A17,'Return Data'!$B$7:$R$2292,17,0)</f>
        <v>18.157699999999998</v>
      </c>
      <c r="M17" s="66">
        <f t="shared" si="6"/>
        <v>4</v>
      </c>
      <c r="N17" s="65">
        <f>VLOOKUP($A17,'Return Data'!$B$7:$R$2292,14,0)</f>
        <v>14.8141</v>
      </c>
      <c r="O17" s="66">
        <f t="shared" si="7"/>
        <v>2</v>
      </c>
      <c r="P17" s="65"/>
      <c r="Q17" s="66"/>
      <c r="R17" s="65">
        <f>VLOOKUP($A17,'Return Data'!$B$7:$R$2292,16,0)</f>
        <v>11.427199999999999</v>
      </c>
      <c r="S17" s="67">
        <f t="shared" si="3"/>
        <v>6</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6.0135899999999998</v>
      </c>
      <c r="E19" s="74"/>
      <c r="F19" s="75">
        <f>AVERAGE(F8:F17)</f>
        <v>11.182090000000001</v>
      </c>
      <c r="G19" s="74"/>
      <c r="H19" s="75">
        <f>AVERAGE(H8:H17)</f>
        <v>14.10366</v>
      </c>
      <c r="I19" s="74"/>
      <c r="J19" s="75">
        <f>AVERAGE(J8:J17)</f>
        <v>28.291500000000003</v>
      </c>
      <c r="K19" s="74"/>
      <c r="L19" s="75">
        <f>AVERAGE(L8:L17)</f>
        <v>17.696687499999999</v>
      </c>
      <c r="M19" s="74"/>
      <c r="N19" s="75">
        <f>AVERAGE(N8:N17)</f>
        <v>14.063816666666668</v>
      </c>
      <c r="O19" s="74"/>
      <c r="P19" s="75">
        <f>AVERAGE(P8:P17)</f>
        <v>10.91136</v>
      </c>
      <c r="Q19" s="74"/>
      <c r="R19" s="75">
        <f>AVERAGE(R8:R17)</f>
        <v>13.6167</v>
      </c>
      <c r="S19" s="76"/>
    </row>
    <row r="20" spans="1:19" x14ac:dyDescent="0.3">
      <c r="A20" s="73" t="s">
        <v>28</v>
      </c>
      <c r="B20" s="74"/>
      <c r="C20" s="74"/>
      <c r="D20" s="75">
        <f>MIN(D8:D17)</f>
        <v>4.8049999999999997</v>
      </c>
      <c r="E20" s="74"/>
      <c r="F20" s="75">
        <f>MIN(F8:F17)</f>
        <v>7.5768000000000004</v>
      </c>
      <c r="G20" s="74"/>
      <c r="H20" s="75">
        <f>MIN(H8:H17)</f>
        <v>8.1950000000000003</v>
      </c>
      <c r="I20" s="74"/>
      <c r="J20" s="75">
        <f>MIN(J8:J17)</f>
        <v>15.129899999999999</v>
      </c>
      <c r="K20" s="74"/>
      <c r="L20" s="75">
        <f>MIN(L8:L17)</f>
        <v>13.5359</v>
      </c>
      <c r="M20" s="74"/>
      <c r="N20" s="75">
        <f>MIN(N8:N17)</f>
        <v>10.8428</v>
      </c>
      <c r="O20" s="74"/>
      <c r="P20" s="75">
        <f>MIN(P8:P17)</f>
        <v>8.6013000000000002</v>
      </c>
      <c r="Q20" s="74"/>
      <c r="R20" s="75">
        <f>MIN(R8:R17)</f>
        <v>4.7</v>
      </c>
      <c r="S20" s="76"/>
    </row>
    <row r="21" spans="1:19" ht="15" thickBot="1" x14ac:dyDescent="0.35">
      <c r="A21" s="77" t="s">
        <v>29</v>
      </c>
      <c r="B21" s="78"/>
      <c r="C21" s="78"/>
      <c r="D21" s="79">
        <f>MAX(D8:D17)</f>
        <v>8.9380000000000006</v>
      </c>
      <c r="E21" s="78"/>
      <c r="F21" s="79">
        <f>MAX(F8:F17)</f>
        <v>18.653099999999998</v>
      </c>
      <c r="G21" s="78"/>
      <c r="H21" s="79">
        <f>MAX(H8:H17)</f>
        <v>25.408000000000001</v>
      </c>
      <c r="I21" s="78"/>
      <c r="J21" s="79">
        <f>MAX(J8:J17)</f>
        <v>59.547499999999999</v>
      </c>
      <c r="K21" s="78"/>
      <c r="L21" s="79">
        <f>MAX(L8:L17)</f>
        <v>22.588799999999999</v>
      </c>
      <c r="M21" s="78"/>
      <c r="N21" s="79">
        <f>MAX(N8:N17)</f>
        <v>16.607600000000001</v>
      </c>
      <c r="O21" s="78"/>
      <c r="P21" s="79">
        <f>MAX(P8:P17)</f>
        <v>13.6616</v>
      </c>
      <c r="Q21" s="78"/>
      <c r="R21" s="79">
        <f>MAX(R8:R17)</f>
        <v>27.2637</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Bina</cp:lastModifiedBy>
  <dcterms:created xsi:type="dcterms:W3CDTF">2019-11-18T05:18:03Z</dcterms:created>
  <dcterms:modified xsi:type="dcterms:W3CDTF">2021-10-11T02:20:09Z</dcterms:modified>
</cp:coreProperties>
</file>